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EIVISON\Desktop\DELTA FOUR\PREFEITURAS\TAGUAÍ\CONSTRUÇÃO DE UBS - DEMANDA Nº062655\REV002\LICITAÇÃO - GERALDO\"/>
    </mc:Choice>
  </mc:AlternateContent>
  <xr:revisionPtr revIDLastSave="0" documentId="13_ncr:1_{302CE6C7-7C55-4D1F-9560-07AF45EFE478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BOLETIM 191" sheetId="24" r:id="rId1"/>
    <sheet name="PLANILHA_ORÇ_REV001" sheetId="6" r:id="rId2"/>
    <sheet name="CRONOGRAMA FÍSICO FINANCEIR " sheetId="23" r:id="rId3"/>
    <sheet name="CRONOGRAMA DE EXECUÇÃO" sheetId="18" r:id="rId4"/>
    <sheet name="CRITÉRIOS DE RELEVÂNCIA" sheetId="25" r:id="rId5"/>
  </sheets>
  <externalReferences>
    <externalReference r:id="rId6"/>
    <externalReference r:id="rId7"/>
    <externalReference r:id="rId8"/>
  </externalReferences>
  <definedNames>
    <definedName name="_xlnm.Print_Area" localSheetId="3">'CRONOGRAMA DE EXECUÇÃO'!$B$2:$K$65</definedName>
    <definedName name="_xlnm.Print_Area" localSheetId="2">'CRONOGRAMA FÍSICO FINANCEIR '!$B$2:$I$65</definedName>
    <definedName name="_xlnm.Print_Area" localSheetId="1">PLANILHA_ORÇ_REV001!$B$2:$L$388</definedName>
    <definedName name="BOLETIM177">[1]BOL177!$A$1:$G$4058</definedName>
    <definedName name="_xlnm.Print_Titles" localSheetId="0">'BOLETIM 191'!$1:$8</definedName>
    <definedName name="_xlnm.Print_Titles" localSheetId="3">'CRONOGRAMA DE EXECUÇÃO'!$2:$11</definedName>
    <definedName name="_xlnm.Print_Titles" localSheetId="2">'CRONOGRAMA FÍSICO FINANCEIR '!$2:$11</definedName>
    <definedName name="_xlnm.Print_Titles" localSheetId="1">PLANILHA_ORÇ_REV001!$2:$7</definedName>
  </definedNames>
  <calcPr calcId="191029"/>
</workbook>
</file>

<file path=xl/calcChain.xml><?xml version="1.0" encoding="utf-8"?>
<calcChain xmlns="http://schemas.openxmlformats.org/spreadsheetml/2006/main">
  <c r="I4" i="25" l="1"/>
  <c r="I5" i="25"/>
  <c r="I6" i="25"/>
  <c r="I3" i="25"/>
  <c r="G6" i="25"/>
  <c r="F6" i="25"/>
  <c r="G5" i="25"/>
  <c r="F5" i="25"/>
  <c r="G4" i="25"/>
  <c r="F4" i="25"/>
  <c r="G3" i="25"/>
  <c r="F3" i="25"/>
  <c r="J375" i="6"/>
  <c r="J371" i="6"/>
  <c r="J370" i="6"/>
  <c r="J369" i="6"/>
  <c r="J368" i="6"/>
  <c r="J364" i="6"/>
  <c r="J363" i="6"/>
  <c r="J359" i="6"/>
  <c r="J355" i="6"/>
  <c r="J354" i="6"/>
  <c r="J353" i="6"/>
  <c r="J351" i="6"/>
  <c r="J347" i="6"/>
  <c r="J343" i="6"/>
  <c r="J342" i="6"/>
  <c r="J341" i="6"/>
  <c r="J340" i="6"/>
  <c r="J338" i="6"/>
  <c r="J336" i="6"/>
  <c r="J335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5" i="6"/>
  <c r="J274" i="6"/>
  <c r="J273" i="6"/>
  <c r="J272" i="6"/>
  <c r="J270" i="6"/>
  <c r="J269" i="6"/>
  <c r="J268" i="6"/>
  <c r="J267" i="6"/>
  <c r="J266" i="6"/>
  <c r="J265" i="6"/>
  <c r="J264" i="6"/>
  <c r="J263" i="6"/>
  <c r="J262" i="6"/>
  <c r="J261" i="6"/>
  <c r="J257" i="6"/>
  <c r="J256" i="6"/>
  <c r="J255" i="6"/>
  <c r="J254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5" i="6"/>
  <c r="J234" i="6"/>
  <c r="J233" i="6"/>
  <c r="J232" i="6"/>
  <c r="J231" i="6"/>
  <c r="J229" i="6"/>
  <c r="J228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3" i="6"/>
  <c r="J201" i="6"/>
  <c r="J200" i="6"/>
  <c r="J196" i="6"/>
  <c r="J194" i="6"/>
  <c r="J192" i="6"/>
  <c r="J191" i="6"/>
  <c r="J190" i="6"/>
  <c r="J189" i="6"/>
  <c r="J188" i="6"/>
  <c r="J187" i="6"/>
  <c r="J185" i="6"/>
  <c r="J184" i="6"/>
  <c r="J183" i="6"/>
  <c r="J182" i="6"/>
  <c r="J181" i="6"/>
  <c r="J180" i="6"/>
  <c r="J179" i="6"/>
  <c r="J178" i="6"/>
  <c r="J177" i="6"/>
  <c r="J176" i="6"/>
  <c r="J172" i="6"/>
  <c r="J171" i="6"/>
  <c r="J169" i="6"/>
  <c r="J168" i="6"/>
  <c r="J164" i="6"/>
  <c r="J163" i="6"/>
  <c r="J162" i="6"/>
  <c r="J160" i="6"/>
  <c r="J158" i="6"/>
  <c r="J157" i="6"/>
  <c r="J156" i="6"/>
  <c r="J155" i="6"/>
  <c r="J151" i="6"/>
  <c r="J150" i="6"/>
  <c r="J146" i="6"/>
  <c r="J145" i="6"/>
  <c r="J144" i="6"/>
  <c r="J142" i="6"/>
  <c r="J138" i="6"/>
  <c r="J137" i="6"/>
  <c r="J136" i="6"/>
  <c r="J134" i="6"/>
  <c r="J133" i="6"/>
  <c r="J132" i="6"/>
  <c r="J131" i="6"/>
  <c r="J130" i="6"/>
  <c r="J129" i="6"/>
  <c r="J127" i="6"/>
  <c r="J126" i="6"/>
  <c r="J125" i="6"/>
  <c r="J124" i="6"/>
  <c r="J123" i="6"/>
  <c r="J122" i="6"/>
  <c r="J118" i="6"/>
  <c r="J117" i="6"/>
  <c r="J116" i="6"/>
  <c r="J115" i="6"/>
  <c r="J114" i="6"/>
  <c r="J112" i="6"/>
  <c r="J111" i="6"/>
  <c r="J109" i="6"/>
  <c r="J107" i="6"/>
  <c r="J105" i="6"/>
  <c r="J104" i="6"/>
  <c r="J102" i="6"/>
  <c r="J101" i="6"/>
  <c r="J97" i="6"/>
  <c r="J95" i="6"/>
  <c r="J91" i="6"/>
  <c r="J90" i="6"/>
  <c r="J89" i="6"/>
  <c r="J88" i="6"/>
  <c r="J87" i="6"/>
  <c r="J86" i="6"/>
  <c r="J85" i="6"/>
  <c r="J84" i="6"/>
  <c r="J82" i="6"/>
  <c r="J81" i="6"/>
  <c r="J80" i="6"/>
  <c r="J79" i="6"/>
  <c r="J78" i="6"/>
  <c r="J77" i="6"/>
  <c r="J76" i="6"/>
  <c r="J75" i="6"/>
  <c r="J71" i="6"/>
  <c r="J70" i="6"/>
  <c r="J68" i="6"/>
  <c r="J66" i="6"/>
  <c r="J65" i="6"/>
  <c r="J64" i="6"/>
  <c r="J63" i="6"/>
  <c r="J62" i="6"/>
  <c r="J60" i="6"/>
  <c r="J59" i="6"/>
  <c r="J58" i="6"/>
  <c r="J57" i="6"/>
  <c r="J55" i="6"/>
  <c r="J54" i="6"/>
  <c r="J53" i="6"/>
  <c r="J49" i="6"/>
  <c r="J48" i="6"/>
  <c r="J47" i="6"/>
  <c r="J46" i="6"/>
  <c r="J45" i="6"/>
  <c r="J44" i="6"/>
  <c r="J43" i="6"/>
  <c r="J42" i="6"/>
  <c r="J41" i="6"/>
  <c r="J40" i="6"/>
  <c r="J39" i="6"/>
  <c r="J38" i="6"/>
  <c r="J36" i="6"/>
  <c r="J35" i="6"/>
  <c r="J34" i="6"/>
  <c r="J33" i="6"/>
  <c r="J29" i="6"/>
  <c r="J28" i="6"/>
  <c r="J27" i="6"/>
  <c r="J26" i="6"/>
  <c r="J24" i="6"/>
  <c r="J23" i="6"/>
  <c r="J22" i="6"/>
  <c r="J21" i="6"/>
  <c r="J20" i="6"/>
  <c r="J19" i="6"/>
  <c r="J17" i="6"/>
  <c r="J16" i="6"/>
  <c r="J15" i="6"/>
  <c r="J14" i="6"/>
  <c r="J13" i="6"/>
  <c r="J12" i="6"/>
  <c r="J11" i="6"/>
  <c r="J10" i="6"/>
  <c r="I375" i="6"/>
  <c r="I371" i="6"/>
  <c r="I370" i="6"/>
  <c r="I369" i="6"/>
  <c r="I368" i="6"/>
  <c r="I364" i="6"/>
  <c r="I363" i="6"/>
  <c r="I359" i="6"/>
  <c r="I355" i="6"/>
  <c r="I354" i="6"/>
  <c r="I353" i="6"/>
  <c r="I351" i="6"/>
  <c r="I347" i="6"/>
  <c r="I343" i="6"/>
  <c r="I342" i="6"/>
  <c r="I341" i="6"/>
  <c r="I340" i="6"/>
  <c r="I338" i="6"/>
  <c r="I336" i="6"/>
  <c r="I335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5" i="6"/>
  <c r="I274" i="6"/>
  <c r="I273" i="6"/>
  <c r="I272" i="6"/>
  <c r="I270" i="6"/>
  <c r="I269" i="6"/>
  <c r="I268" i="6"/>
  <c r="I267" i="6"/>
  <c r="I266" i="6"/>
  <c r="I265" i="6"/>
  <c r="I264" i="6"/>
  <c r="I263" i="6"/>
  <c r="I262" i="6"/>
  <c r="I261" i="6"/>
  <c r="I257" i="6"/>
  <c r="I256" i="6"/>
  <c r="I255" i="6"/>
  <c r="I254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5" i="6"/>
  <c r="I234" i="6"/>
  <c r="I233" i="6"/>
  <c r="I232" i="6"/>
  <c r="I231" i="6"/>
  <c r="I229" i="6"/>
  <c r="I228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3" i="6"/>
  <c r="I201" i="6"/>
  <c r="I200" i="6"/>
  <c r="I196" i="6"/>
  <c r="I194" i="6"/>
  <c r="I192" i="6"/>
  <c r="I191" i="6"/>
  <c r="I190" i="6"/>
  <c r="I189" i="6"/>
  <c r="I188" i="6"/>
  <c r="I187" i="6"/>
  <c r="I185" i="6"/>
  <c r="I184" i="6"/>
  <c r="I183" i="6"/>
  <c r="I182" i="6"/>
  <c r="I181" i="6"/>
  <c r="I180" i="6"/>
  <c r="I179" i="6"/>
  <c r="I178" i="6"/>
  <c r="I177" i="6"/>
  <c r="I176" i="6"/>
  <c r="I172" i="6"/>
  <c r="I171" i="6"/>
  <c r="I169" i="6"/>
  <c r="I168" i="6"/>
  <c r="I164" i="6"/>
  <c r="I163" i="6"/>
  <c r="I162" i="6"/>
  <c r="I160" i="6"/>
  <c r="I158" i="6"/>
  <c r="I157" i="6"/>
  <c r="I156" i="6"/>
  <c r="I155" i="6"/>
  <c r="I151" i="6"/>
  <c r="I150" i="6"/>
  <c r="I146" i="6"/>
  <c r="I145" i="6"/>
  <c r="I144" i="6"/>
  <c r="I142" i="6"/>
  <c r="I138" i="6"/>
  <c r="I137" i="6"/>
  <c r="I136" i="6"/>
  <c r="I134" i="6"/>
  <c r="I133" i="6"/>
  <c r="I132" i="6"/>
  <c r="I131" i="6"/>
  <c r="I130" i="6"/>
  <c r="I129" i="6"/>
  <c r="I127" i="6"/>
  <c r="I126" i="6"/>
  <c r="I125" i="6"/>
  <c r="I124" i="6"/>
  <c r="I123" i="6"/>
  <c r="I122" i="6"/>
  <c r="I118" i="6"/>
  <c r="I117" i="6"/>
  <c r="I116" i="6"/>
  <c r="I115" i="6"/>
  <c r="I114" i="6"/>
  <c r="I112" i="6"/>
  <c r="I111" i="6"/>
  <c r="I109" i="6"/>
  <c r="I107" i="6"/>
  <c r="I105" i="6"/>
  <c r="I104" i="6"/>
  <c r="I102" i="6"/>
  <c r="I101" i="6"/>
  <c r="I97" i="6"/>
  <c r="I95" i="6"/>
  <c r="I91" i="6"/>
  <c r="I90" i="6"/>
  <c r="I89" i="6"/>
  <c r="I88" i="6"/>
  <c r="I87" i="6"/>
  <c r="I86" i="6"/>
  <c r="I85" i="6"/>
  <c r="I84" i="6"/>
  <c r="I82" i="6"/>
  <c r="I81" i="6"/>
  <c r="I80" i="6"/>
  <c r="I79" i="6"/>
  <c r="I78" i="6"/>
  <c r="I77" i="6"/>
  <c r="I76" i="6"/>
  <c r="I75" i="6"/>
  <c r="I71" i="6"/>
  <c r="I70" i="6"/>
  <c r="I68" i="6"/>
  <c r="I66" i="6"/>
  <c r="I65" i="6"/>
  <c r="I64" i="6"/>
  <c r="I63" i="6"/>
  <c r="I62" i="6"/>
  <c r="I60" i="6"/>
  <c r="I59" i="6"/>
  <c r="I58" i="6"/>
  <c r="I57" i="6"/>
  <c r="I55" i="6"/>
  <c r="I54" i="6"/>
  <c r="I53" i="6"/>
  <c r="I49" i="6"/>
  <c r="I48" i="6"/>
  <c r="I47" i="6"/>
  <c r="I46" i="6"/>
  <c r="I45" i="6"/>
  <c r="I44" i="6"/>
  <c r="I43" i="6"/>
  <c r="I42" i="6"/>
  <c r="I41" i="6"/>
  <c r="I40" i="6"/>
  <c r="I39" i="6"/>
  <c r="I38" i="6"/>
  <c r="I36" i="6"/>
  <c r="I35" i="6"/>
  <c r="I34" i="6"/>
  <c r="I33" i="6"/>
  <c r="I29" i="6"/>
  <c r="I28" i="6"/>
  <c r="I27" i="6"/>
  <c r="I26" i="6"/>
  <c r="I24" i="6"/>
  <c r="I23" i="6"/>
  <c r="I22" i="6"/>
  <c r="I21" i="6"/>
  <c r="I20" i="6"/>
  <c r="I19" i="6"/>
  <c r="I17" i="6"/>
  <c r="I16" i="6"/>
  <c r="I15" i="6"/>
  <c r="I14" i="6"/>
  <c r="I13" i="6"/>
  <c r="I12" i="6"/>
  <c r="I11" i="6"/>
  <c r="I10" i="6"/>
  <c r="H375" i="6" l="1"/>
  <c r="H371" i="6"/>
  <c r="H370" i="6"/>
  <c r="H369" i="6"/>
  <c r="H368" i="6"/>
  <c r="H364" i="6"/>
  <c r="H363" i="6"/>
  <c r="H359" i="6"/>
  <c r="H355" i="6"/>
  <c r="H354" i="6"/>
  <c r="H353" i="6"/>
  <c r="H351" i="6"/>
  <c r="H347" i="6"/>
  <c r="H343" i="6"/>
  <c r="H342" i="6"/>
  <c r="H341" i="6"/>
  <c r="H340" i="6"/>
  <c r="H338" i="6"/>
  <c r="H336" i="6"/>
  <c r="H335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5" i="6"/>
  <c r="H274" i="6"/>
  <c r="H273" i="6"/>
  <c r="H272" i="6"/>
  <c r="H270" i="6"/>
  <c r="H269" i="6"/>
  <c r="H268" i="6"/>
  <c r="H267" i="6"/>
  <c r="H266" i="6"/>
  <c r="H265" i="6"/>
  <c r="H264" i="6"/>
  <c r="H263" i="6"/>
  <c r="H262" i="6"/>
  <c r="H261" i="6"/>
  <c r="H257" i="6"/>
  <c r="H256" i="6"/>
  <c r="H255" i="6"/>
  <c r="H254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5" i="6"/>
  <c r="H234" i="6"/>
  <c r="H233" i="6"/>
  <c r="H231" i="6"/>
  <c r="H232" i="6"/>
  <c r="H229" i="6"/>
  <c r="H228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3" i="6"/>
  <c r="H201" i="6"/>
  <c r="H200" i="6"/>
  <c r="H196" i="6"/>
  <c r="H194" i="6"/>
  <c r="H192" i="6"/>
  <c r="H191" i="6"/>
  <c r="H190" i="6"/>
  <c r="H189" i="6"/>
  <c r="H188" i="6"/>
  <c r="H187" i="6"/>
  <c r="H185" i="6"/>
  <c r="H184" i="6"/>
  <c r="H183" i="6"/>
  <c r="H182" i="6"/>
  <c r="H181" i="6"/>
  <c r="H180" i="6"/>
  <c r="H179" i="6"/>
  <c r="H178" i="6"/>
  <c r="H177" i="6"/>
  <c r="H176" i="6"/>
  <c r="H172" i="6"/>
  <c r="H171" i="6"/>
  <c r="H169" i="6"/>
  <c r="H168" i="6"/>
  <c r="H164" i="6"/>
  <c r="H163" i="6"/>
  <c r="H162" i="6"/>
  <c r="H160" i="6"/>
  <c r="H158" i="6"/>
  <c r="H157" i="6"/>
  <c r="H156" i="6"/>
  <c r="H155" i="6"/>
  <c r="H151" i="6"/>
  <c r="H150" i="6"/>
  <c r="H146" i="6"/>
  <c r="H145" i="6"/>
  <c r="H144" i="6"/>
  <c r="H142" i="6"/>
  <c r="H138" i="6"/>
  <c r="H137" i="6"/>
  <c r="H136" i="6"/>
  <c r="H134" i="6"/>
  <c r="H133" i="6"/>
  <c r="H132" i="6"/>
  <c r="H131" i="6"/>
  <c r="H130" i="6"/>
  <c r="H129" i="6"/>
  <c r="H127" i="6"/>
  <c r="H126" i="6"/>
  <c r="H125" i="6"/>
  <c r="H124" i="6"/>
  <c r="H123" i="6"/>
  <c r="H122" i="6"/>
  <c r="H118" i="6"/>
  <c r="H117" i="6"/>
  <c r="H116" i="6"/>
  <c r="H115" i="6"/>
  <c r="H114" i="6"/>
  <c r="H112" i="6"/>
  <c r="H111" i="6"/>
  <c r="H109" i="6"/>
  <c r="H107" i="6"/>
  <c r="H105" i="6"/>
  <c r="H104" i="6"/>
  <c r="H102" i="6"/>
  <c r="H101" i="6"/>
  <c r="H97" i="6"/>
  <c r="H95" i="6"/>
  <c r="H91" i="6"/>
  <c r="H90" i="6"/>
  <c r="H89" i="6"/>
  <c r="H88" i="6"/>
  <c r="H87" i="6"/>
  <c r="H86" i="6"/>
  <c r="H85" i="6"/>
  <c r="H84" i="6"/>
  <c r="H82" i="6"/>
  <c r="H81" i="6"/>
  <c r="H80" i="6"/>
  <c r="H79" i="6"/>
  <c r="H78" i="6"/>
  <c r="H77" i="6"/>
  <c r="H76" i="6"/>
  <c r="H75" i="6"/>
  <c r="H71" i="6"/>
  <c r="H70" i="6"/>
  <c r="H68" i="6"/>
  <c r="H66" i="6"/>
  <c r="H65" i="6"/>
  <c r="H64" i="6"/>
  <c r="H63" i="6"/>
  <c r="H62" i="6"/>
  <c r="H60" i="6"/>
  <c r="H59" i="6"/>
  <c r="H58" i="6"/>
  <c r="H57" i="6"/>
  <c r="H55" i="6"/>
  <c r="H54" i="6"/>
  <c r="H53" i="6"/>
  <c r="H49" i="6"/>
  <c r="H48" i="6"/>
  <c r="H47" i="6"/>
  <c r="H46" i="6"/>
  <c r="H45" i="6"/>
  <c r="H44" i="6"/>
  <c r="H43" i="6"/>
  <c r="H42" i="6"/>
  <c r="H41" i="6"/>
  <c r="H40" i="6"/>
  <c r="H39" i="6"/>
  <c r="H38" i="6"/>
  <c r="H36" i="6"/>
  <c r="H35" i="6"/>
  <c r="H34" i="6"/>
  <c r="H33" i="6"/>
  <c r="H29" i="6"/>
  <c r="H28" i="6"/>
  <c r="H27" i="6"/>
  <c r="H26" i="6"/>
  <c r="H24" i="6"/>
  <c r="H23" i="6"/>
  <c r="H22" i="6"/>
  <c r="H21" i="6"/>
  <c r="H20" i="6"/>
  <c r="H19" i="6"/>
  <c r="H17" i="6"/>
  <c r="H16" i="6"/>
  <c r="H15" i="6"/>
  <c r="H14" i="6"/>
  <c r="H13" i="6"/>
  <c r="H12" i="6"/>
  <c r="H11" i="6"/>
  <c r="H10" i="6"/>
  <c r="F375" i="6"/>
  <c r="F371" i="6"/>
  <c r="F370" i="6"/>
  <c r="F369" i="6"/>
  <c r="F368" i="6"/>
  <c r="F364" i="6"/>
  <c r="F363" i="6"/>
  <c r="F359" i="6"/>
  <c r="F355" i="6"/>
  <c r="F354" i="6"/>
  <c r="F353" i="6"/>
  <c r="F351" i="6"/>
  <c r="F347" i="6"/>
  <c r="F343" i="6"/>
  <c r="F342" i="6"/>
  <c r="F341" i="6"/>
  <c r="F340" i="6"/>
  <c r="F338" i="6"/>
  <c r="F336" i="6"/>
  <c r="F335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5" i="6"/>
  <c r="F274" i="6"/>
  <c r="F273" i="6"/>
  <c r="F272" i="6"/>
  <c r="F270" i="6"/>
  <c r="F269" i="6"/>
  <c r="F268" i="6"/>
  <c r="F267" i="6"/>
  <c r="F266" i="6"/>
  <c r="F265" i="6"/>
  <c r="F264" i="6"/>
  <c r="F263" i="6"/>
  <c r="F262" i="6"/>
  <c r="F261" i="6"/>
  <c r="F257" i="6"/>
  <c r="F256" i="6"/>
  <c r="F255" i="6"/>
  <c r="F254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5" i="6"/>
  <c r="F234" i="6"/>
  <c r="F233" i="6"/>
  <c r="F232" i="6"/>
  <c r="F231" i="6"/>
  <c r="F229" i="6"/>
  <c r="F228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3" i="6"/>
  <c r="F201" i="6"/>
  <c r="F200" i="6"/>
  <c r="F196" i="6"/>
  <c r="F194" i="6"/>
  <c r="F192" i="6"/>
  <c r="F191" i="6"/>
  <c r="F190" i="6"/>
  <c r="F189" i="6"/>
  <c r="F188" i="6"/>
  <c r="F187" i="6"/>
  <c r="F185" i="6"/>
  <c r="F184" i="6"/>
  <c r="F183" i="6"/>
  <c r="F182" i="6"/>
  <c r="F181" i="6"/>
  <c r="F180" i="6"/>
  <c r="F179" i="6"/>
  <c r="F178" i="6"/>
  <c r="F177" i="6"/>
  <c r="F176" i="6"/>
  <c r="F172" i="6"/>
  <c r="F171" i="6"/>
  <c r="F169" i="6"/>
  <c r="F168" i="6"/>
  <c r="F164" i="6"/>
  <c r="F163" i="6"/>
  <c r="F162" i="6"/>
  <c r="F160" i="6"/>
  <c r="F158" i="6"/>
  <c r="F157" i="6"/>
  <c r="F156" i="6"/>
  <c r="F155" i="6"/>
  <c r="F151" i="6"/>
  <c r="F150" i="6"/>
  <c r="F146" i="6"/>
  <c r="F145" i="6"/>
  <c r="F144" i="6"/>
  <c r="F142" i="6"/>
  <c r="F138" i="6"/>
  <c r="F137" i="6"/>
  <c r="F136" i="6"/>
  <c r="F134" i="6"/>
  <c r="F133" i="6"/>
  <c r="F132" i="6"/>
  <c r="F131" i="6"/>
  <c r="F130" i="6"/>
  <c r="F129" i="6"/>
  <c r="F127" i="6"/>
  <c r="F126" i="6"/>
  <c r="F125" i="6"/>
  <c r="F124" i="6"/>
  <c r="F123" i="6"/>
  <c r="F122" i="6"/>
  <c r="F118" i="6"/>
  <c r="F117" i="6"/>
  <c r="F116" i="6"/>
  <c r="F115" i="6"/>
  <c r="F114" i="6"/>
  <c r="F112" i="6"/>
  <c r="F111" i="6"/>
  <c r="F109" i="6"/>
  <c r="F107" i="6"/>
  <c r="F105" i="6"/>
  <c r="F104" i="6"/>
  <c r="F102" i="6"/>
  <c r="F101" i="6"/>
  <c r="F97" i="6"/>
  <c r="F95" i="6"/>
  <c r="F91" i="6"/>
  <c r="F90" i="6"/>
  <c r="F89" i="6"/>
  <c r="F88" i="6"/>
  <c r="F87" i="6"/>
  <c r="F86" i="6"/>
  <c r="F85" i="6"/>
  <c r="F84" i="6"/>
  <c r="F82" i="6"/>
  <c r="F81" i="6"/>
  <c r="F80" i="6"/>
  <c r="F79" i="6"/>
  <c r="F78" i="6"/>
  <c r="F77" i="6"/>
  <c r="F76" i="6"/>
  <c r="F75" i="6"/>
  <c r="F71" i="6"/>
  <c r="F70" i="6"/>
  <c r="F68" i="6"/>
  <c r="F66" i="6"/>
  <c r="F65" i="6"/>
  <c r="F64" i="6"/>
  <c r="F63" i="6"/>
  <c r="F62" i="6"/>
  <c r="F60" i="6"/>
  <c r="F59" i="6"/>
  <c r="F58" i="6"/>
  <c r="F57" i="6"/>
  <c r="F55" i="6"/>
  <c r="F54" i="6"/>
  <c r="F53" i="6"/>
  <c r="F49" i="6"/>
  <c r="F48" i="6"/>
  <c r="F47" i="6"/>
  <c r="F46" i="6"/>
  <c r="F45" i="6"/>
  <c r="F44" i="6"/>
  <c r="F43" i="6"/>
  <c r="F42" i="6"/>
  <c r="F41" i="6"/>
  <c r="F40" i="6"/>
  <c r="F39" i="6"/>
  <c r="F38" i="6"/>
  <c r="F36" i="6"/>
  <c r="F35" i="6"/>
  <c r="F34" i="6"/>
  <c r="F33" i="6"/>
  <c r="F29" i="6"/>
  <c r="F28" i="6"/>
  <c r="F27" i="6"/>
  <c r="F26" i="6"/>
  <c r="F24" i="6"/>
  <c r="F23" i="6"/>
  <c r="F22" i="6"/>
  <c r="F21" i="6"/>
  <c r="F20" i="6"/>
  <c r="F19" i="6"/>
  <c r="F17" i="6"/>
  <c r="F16" i="6"/>
  <c r="F15" i="6"/>
  <c r="F14" i="6"/>
  <c r="F13" i="6"/>
  <c r="F12" i="6"/>
  <c r="F11" i="6"/>
  <c r="F10" i="6"/>
  <c r="E375" i="6"/>
  <c r="E371" i="6"/>
  <c r="E370" i="6"/>
  <c r="E369" i="6"/>
  <c r="E368" i="6"/>
  <c r="E364" i="6"/>
  <c r="E363" i="6"/>
  <c r="E359" i="6"/>
  <c r="E355" i="6"/>
  <c r="E354" i="6"/>
  <c r="E353" i="6"/>
  <c r="E351" i="6"/>
  <c r="E347" i="6"/>
  <c r="E343" i="6"/>
  <c r="E342" i="6"/>
  <c r="E341" i="6"/>
  <c r="E340" i="6"/>
  <c r="E338" i="6"/>
  <c r="E336" i="6"/>
  <c r="E335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5" i="6"/>
  <c r="E274" i="6"/>
  <c r="E273" i="6"/>
  <c r="E272" i="6"/>
  <c r="E270" i="6"/>
  <c r="E269" i="6"/>
  <c r="E268" i="6"/>
  <c r="E267" i="6"/>
  <c r="E266" i="6"/>
  <c r="E265" i="6"/>
  <c r="E264" i="6"/>
  <c r="E263" i="6"/>
  <c r="E262" i="6"/>
  <c r="E261" i="6"/>
  <c r="E257" i="6"/>
  <c r="E256" i="6"/>
  <c r="E255" i="6"/>
  <c r="E254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5" i="6"/>
  <c r="E234" i="6"/>
  <c r="E233" i="6"/>
  <c r="E232" i="6"/>
  <c r="E231" i="6"/>
  <c r="E229" i="6"/>
  <c r="E228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3" i="6"/>
  <c r="E201" i="6"/>
  <c r="E200" i="6"/>
  <c r="E196" i="6"/>
  <c r="E194" i="6"/>
  <c r="E192" i="6"/>
  <c r="E191" i="6"/>
  <c r="E190" i="6"/>
  <c r="E189" i="6"/>
  <c r="E188" i="6"/>
  <c r="E187" i="6"/>
  <c r="E185" i="6"/>
  <c r="E184" i="6"/>
  <c r="E183" i="6"/>
  <c r="E182" i="6"/>
  <c r="E181" i="6"/>
  <c r="E180" i="6"/>
  <c r="E179" i="6"/>
  <c r="E178" i="6"/>
  <c r="E177" i="6"/>
  <c r="E176" i="6"/>
  <c r="E172" i="6"/>
  <c r="E171" i="6"/>
  <c r="E169" i="6"/>
  <c r="E168" i="6"/>
  <c r="E164" i="6"/>
  <c r="E163" i="6"/>
  <c r="E162" i="6"/>
  <c r="E160" i="6"/>
  <c r="E158" i="6"/>
  <c r="E157" i="6"/>
  <c r="E156" i="6"/>
  <c r="E155" i="6"/>
  <c r="E151" i="6"/>
  <c r="E150" i="6"/>
  <c r="E146" i="6"/>
  <c r="E145" i="6"/>
  <c r="E144" i="6"/>
  <c r="E142" i="6"/>
  <c r="E138" i="6"/>
  <c r="E137" i="6"/>
  <c r="E136" i="6"/>
  <c r="E134" i="6"/>
  <c r="E133" i="6"/>
  <c r="E132" i="6"/>
  <c r="E131" i="6"/>
  <c r="E130" i="6"/>
  <c r="E129" i="6"/>
  <c r="E127" i="6"/>
  <c r="E126" i="6"/>
  <c r="E125" i="6"/>
  <c r="E124" i="6"/>
  <c r="E123" i="6"/>
  <c r="E122" i="6"/>
  <c r="E118" i="6"/>
  <c r="E117" i="6"/>
  <c r="E116" i="6"/>
  <c r="E115" i="6"/>
  <c r="E114" i="6"/>
  <c r="E112" i="6"/>
  <c r="E111" i="6"/>
  <c r="E109" i="6"/>
  <c r="E107" i="6"/>
  <c r="E105" i="6" l="1"/>
  <c r="E104" i="6"/>
  <c r="E102" i="6"/>
  <c r="E101" i="6"/>
  <c r="E97" i="6"/>
  <c r="E95" i="6"/>
  <c r="E91" i="6"/>
  <c r="E90" i="6"/>
  <c r="E89" i="6"/>
  <c r="E88" i="6"/>
  <c r="E87" i="6"/>
  <c r="E86" i="6"/>
  <c r="E85" i="6"/>
  <c r="E84" i="6"/>
  <c r="E82" i="6"/>
  <c r="E81" i="6"/>
  <c r="E80" i="6"/>
  <c r="E79" i="6"/>
  <c r="E78" i="6"/>
  <c r="E77" i="6"/>
  <c r="E76" i="6"/>
  <c r="E75" i="6"/>
  <c r="E71" i="6"/>
  <c r="E70" i="6"/>
  <c r="E68" i="6"/>
  <c r="E66" i="6"/>
  <c r="E65" i="6"/>
  <c r="E64" i="6"/>
  <c r="E63" i="6"/>
  <c r="E62" i="6"/>
  <c r="E60" i="6"/>
  <c r="E59" i="6"/>
  <c r="E58" i="6"/>
  <c r="E57" i="6"/>
  <c r="E55" i="6"/>
  <c r="E54" i="6"/>
  <c r="E53" i="6"/>
  <c r="E49" i="6"/>
  <c r="E48" i="6"/>
  <c r="E47" i="6"/>
  <c r="E46" i="6"/>
  <c r="E45" i="6"/>
  <c r="E44" i="6"/>
  <c r="E43" i="6"/>
  <c r="E42" i="6"/>
  <c r="E41" i="6"/>
  <c r="E40" i="6"/>
  <c r="E39" i="6"/>
  <c r="E38" i="6"/>
  <c r="E36" i="6"/>
  <c r="E35" i="6"/>
  <c r="E34" i="6"/>
  <c r="E33" i="6"/>
  <c r="E29" i="6"/>
  <c r="E28" i="6"/>
  <c r="E27" i="6"/>
  <c r="E26" i="6"/>
  <c r="E24" i="6"/>
  <c r="E23" i="6"/>
  <c r="E22" i="6"/>
  <c r="E21" i="6"/>
  <c r="E20" i="6"/>
  <c r="E19" i="6"/>
  <c r="E17" i="6"/>
  <c r="E16" i="6"/>
  <c r="E15" i="6"/>
  <c r="E14" i="6"/>
  <c r="E13" i="6"/>
  <c r="E12" i="6"/>
  <c r="E11" i="6"/>
  <c r="E10" i="6"/>
  <c r="G4131" i="24"/>
  <c r="G4124" i="24"/>
  <c r="G4123" i="24"/>
  <c r="G4122" i="24"/>
  <c r="G4121" i="24"/>
  <c r="G4120" i="24"/>
  <c r="G4119" i="24"/>
  <c r="G4118" i="24"/>
  <c r="G4117" i="24"/>
  <c r="G4116" i="24"/>
  <c r="G4115" i="24"/>
  <c r="G4114" i="24"/>
  <c r="G4113" i="24"/>
  <c r="G4112" i="24"/>
  <c r="G4111" i="24"/>
  <c r="G4110" i="24"/>
  <c r="G4109" i="24"/>
  <c r="G4108" i="24"/>
  <c r="G4107" i="24"/>
  <c r="G4106" i="24"/>
  <c r="G4105" i="24"/>
  <c r="G4104" i="24"/>
  <c r="G4103" i="24"/>
  <c r="G4102" i="24"/>
  <c r="G4101" i="24"/>
  <c r="G4100" i="24"/>
  <c r="G4099" i="24"/>
  <c r="G4098" i="24"/>
  <c r="G4097" i="24"/>
  <c r="G4096" i="24"/>
  <c r="G4095" i="24"/>
  <c r="G4094" i="24"/>
  <c r="G4093" i="24"/>
  <c r="G4092" i="24"/>
  <c r="G4091" i="24"/>
  <c r="G4090" i="24"/>
  <c r="G4089" i="24"/>
  <c r="G4088" i="24"/>
  <c r="G4087" i="24"/>
  <c r="G4086" i="24"/>
  <c r="G4085" i="24"/>
  <c r="G4084" i="24"/>
  <c r="G4083" i="24"/>
  <c r="G4082" i="24"/>
  <c r="G4081" i="24"/>
  <c r="G4080" i="24"/>
  <c r="G4079" i="24"/>
  <c r="G4078" i="24"/>
  <c r="G4077" i="24"/>
  <c r="G4076" i="24"/>
  <c r="G4075" i="24"/>
  <c r="G4074" i="24"/>
  <c r="G4073" i="24"/>
  <c r="G4072" i="24"/>
  <c r="G4071" i="24"/>
  <c r="G4070" i="24"/>
  <c r="G4069" i="24"/>
  <c r="G4068" i="24"/>
  <c r="G4067" i="24"/>
  <c r="G4066" i="24"/>
  <c r="G4065" i="24"/>
  <c r="G4064" i="24"/>
  <c r="G4063" i="24"/>
  <c r="G4062" i="24"/>
  <c r="G4061" i="24"/>
  <c r="G4060" i="24"/>
  <c r="G4059" i="24"/>
  <c r="G4058" i="24"/>
  <c r="G4057" i="24"/>
  <c r="G4056" i="24"/>
  <c r="G4055" i="24"/>
  <c r="G4054" i="24"/>
  <c r="G4053" i="24"/>
  <c r="G4052" i="24"/>
  <c r="G4051" i="24"/>
  <c r="G4050" i="24"/>
  <c r="G4049" i="24"/>
  <c r="G4048" i="24"/>
  <c r="G4047" i="24"/>
  <c r="G4046" i="24"/>
  <c r="G4045" i="24"/>
  <c r="G4044" i="24"/>
  <c r="G4043" i="24"/>
  <c r="G4042" i="24"/>
  <c r="G4041" i="24"/>
  <c r="G4040" i="24"/>
  <c r="G4039" i="24"/>
  <c r="G4038" i="24"/>
  <c r="G4037" i="24"/>
  <c r="G4036" i="24"/>
  <c r="G4035" i="24"/>
  <c r="G4034" i="24"/>
  <c r="G4033" i="24"/>
  <c r="G4032" i="24"/>
  <c r="G4031" i="24"/>
  <c r="G4030" i="24"/>
  <c r="G4029" i="24"/>
  <c r="G4028" i="24"/>
  <c r="G4027" i="24"/>
  <c r="G4026" i="24"/>
  <c r="G4025" i="24"/>
  <c r="G4024" i="24"/>
  <c r="G4023" i="24"/>
  <c r="G4022" i="24"/>
  <c r="G4021" i="24"/>
  <c r="G4020" i="24"/>
  <c r="G4019" i="24"/>
  <c r="G4018" i="24"/>
  <c r="G4017" i="24"/>
  <c r="G4016" i="24"/>
  <c r="G4015" i="24"/>
  <c r="G4014" i="24"/>
  <c r="G4013" i="24"/>
  <c r="G4012" i="24"/>
  <c r="G4011" i="24"/>
  <c r="G4010" i="24"/>
  <c r="G4009" i="24"/>
  <c r="G4008" i="24"/>
  <c r="G4007" i="24"/>
  <c r="G4006" i="24"/>
  <c r="G4005" i="24"/>
  <c r="G4004" i="24"/>
  <c r="G4003" i="24"/>
  <c r="G4002" i="24"/>
  <c r="G4001" i="24"/>
  <c r="G4000" i="24"/>
  <c r="G3999" i="24"/>
  <c r="G3998" i="24"/>
  <c r="G3997" i="24"/>
  <c r="G3996" i="24"/>
  <c r="G3995" i="24"/>
  <c r="G3994" i="24"/>
  <c r="G3993" i="24"/>
  <c r="G3992" i="24"/>
  <c r="G3991" i="24"/>
  <c r="G3990" i="24"/>
  <c r="G3989" i="24"/>
  <c r="G3988" i="24"/>
  <c r="G3987" i="24"/>
  <c r="G3986" i="24"/>
  <c r="G3985" i="24"/>
  <c r="G3984" i="24"/>
  <c r="G3983" i="24"/>
  <c r="G3982" i="24"/>
  <c r="G3981" i="24"/>
  <c r="G3980" i="24"/>
  <c r="G3979" i="24"/>
  <c r="G3978" i="24"/>
  <c r="G3977" i="24"/>
  <c r="G3976" i="24"/>
  <c r="G3975" i="24"/>
  <c r="G3974" i="24"/>
  <c r="G3973" i="24"/>
  <c r="G3972" i="24"/>
  <c r="G3971" i="24"/>
  <c r="G3970" i="24"/>
  <c r="G3969" i="24"/>
  <c r="G3968" i="24"/>
  <c r="G3967" i="24"/>
  <c r="G3966" i="24"/>
  <c r="G3965" i="24"/>
  <c r="G3964" i="24"/>
  <c r="G3963" i="24"/>
  <c r="G3962" i="24"/>
  <c r="G3961" i="24"/>
  <c r="G3960" i="24"/>
  <c r="G3959" i="24"/>
  <c r="G3958" i="24"/>
  <c r="G3957" i="24"/>
  <c r="G3956" i="24"/>
  <c r="G3955" i="24"/>
  <c r="G3954" i="24"/>
  <c r="G3953" i="24"/>
  <c r="G3952" i="24"/>
  <c r="G3951" i="24"/>
  <c r="G3950" i="24"/>
  <c r="G3949" i="24"/>
  <c r="G3948" i="24"/>
  <c r="G3947" i="24"/>
  <c r="G3946" i="24"/>
  <c r="G3945" i="24"/>
  <c r="G3944" i="24"/>
  <c r="G3943" i="24"/>
  <c r="G3942" i="24"/>
  <c r="G3941" i="24"/>
  <c r="G3940" i="24"/>
  <c r="G3939" i="24"/>
  <c r="G3938" i="24"/>
  <c r="G3937" i="24"/>
  <c r="G3936" i="24"/>
  <c r="G3935" i="24"/>
  <c r="G3934" i="24"/>
  <c r="G3933" i="24"/>
  <c r="G3932" i="24"/>
  <c r="G3931" i="24"/>
  <c r="G3930" i="24"/>
  <c r="G3929" i="24"/>
  <c r="G3928" i="24"/>
  <c r="G3927" i="24"/>
  <c r="G3926" i="24"/>
  <c r="G3925" i="24"/>
  <c r="G3924" i="24"/>
  <c r="G3923" i="24"/>
  <c r="G3922" i="24"/>
  <c r="G3921" i="24"/>
  <c r="G3920" i="24"/>
  <c r="G3919" i="24"/>
  <c r="G3918" i="24"/>
  <c r="G3917" i="24"/>
  <c r="G3916" i="24"/>
  <c r="G3915" i="24"/>
  <c r="G3914" i="24"/>
  <c r="G3913" i="24"/>
  <c r="G3912" i="24"/>
  <c r="G3911" i="24"/>
  <c r="G3910" i="24"/>
  <c r="G3909" i="24"/>
  <c r="G3908" i="24"/>
  <c r="G3907" i="24"/>
  <c r="G3906" i="24"/>
  <c r="G3905" i="24"/>
  <c r="G3904" i="24"/>
  <c r="G3903" i="24"/>
  <c r="G3902" i="24"/>
  <c r="G3901" i="24"/>
  <c r="G3900" i="24"/>
  <c r="G3899" i="24"/>
  <c r="G3898" i="24"/>
  <c r="G3897" i="24"/>
  <c r="G3896" i="24"/>
  <c r="G3895" i="24"/>
  <c r="G3894" i="24"/>
  <c r="G3893" i="24"/>
  <c r="G3892" i="24"/>
  <c r="G3891" i="24"/>
  <c r="G3890" i="24"/>
  <c r="G3889" i="24"/>
  <c r="G3888" i="24"/>
  <c r="G3887" i="24"/>
  <c r="G3886" i="24"/>
  <c r="G3885" i="24"/>
  <c r="G3884" i="24"/>
  <c r="G3883" i="24"/>
  <c r="G3882" i="24"/>
  <c r="G3881" i="24"/>
  <c r="G3880" i="24"/>
  <c r="G3879" i="24"/>
  <c r="G3878" i="24"/>
  <c r="G3877" i="24"/>
  <c r="G3876" i="24"/>
  <c r="G3875" i="24"/>
  <c r="G3874" i="24"/>
  <c r="G3873" i="24"/>
  <c r="G3872" i="24"/>
  <c r="G3871" i="24"/>
  <c r="G3870" i="24"/>
  <c r="G3869" i="24"/>
  <c r="G3868" i="24"/>
  <c r="G3867" i="24"/>
  <c r="G3866" i="24"/>
  <c r="G3865" i="24"/>
  <c r="G3864" i="24"/>
  <c r="G3863" i="24"/>
  <c r="G3862" i="24"/>
  <c r="G3861" i="24"/>
  <c r="G3860" i="24"/>
  <c r="G3859" i="24"/>
  <c r="G3858" i="24"/>
  <c r="G3857" i="24"/>
  <c r="G3856" i="24"/>
  <c r="G3855" i="24"/>
  <c r="G3854" i="24"/>
  <c r="G3853" i="24"/>
  <c r="G3852" i="24"/>
  <c r="G3851" i="24"/>
  <c r="G3850" i="24"/>
  <c r="G3849" i="24"/>
  <c r="G3848" i="24"/>
  <c r="G3847" i="24"/>
  <c r="G3846" i="24"/>
  <c r="G3845" i="24"/>
  <c r="G3844" i="24"/>
  <c r="G3843" i="24"/>
  <c r="G3842" i="24"/>
  <c r="G3841" i="24"/>
  <c r="G3840" i="24"/>
  <c r="G3839" i="24"/>
  <c r="G3838" i="24"/>
  <c r="G3837" i="24"/>
  <c r="G3836" i="24"/>
  <c r="G3835" i="24"/>
  <c r="G3834" i="24"/>
  <c r="G3833" i="24"/>
  <c r="G3832" i="24"/>
  <c r="G3831" i="24"/>
  <c r="G3830" i="24"/>
  <c r="G3829" i="24"/>
  <c r="G3828" i="24"/>
  <c r="G3827" i="24"/>
  <c r="G3826" i="24"/>
  <c r="G3825" i="24"/>
  <c r="G3824" i="24"/>
  <c r="G3823" i="24"/>
  <c r="G3822" i="24"/>
  <c r="G3821" i="24"/>
  <c r="G3820" i="24"/>
  <c r="G3819" i="24"/>
  <c r="G3818" i="24"/>
  <c r="G3817" i="24"/>
  <c r="G3816" i="24"/>
  <c r="G3815" i="24"/>
  <c r="G3814" i="24"/>
  <c r="G3813" i="24"/>
  <c r="G3812" i="24"/>
  <c r="G3811" i="24"/>
  <c r="G3810" i="24"/>
  <c r="G3809" i="24"/>
  <c r="G3808" i="24"/>
  <c r="G3807" i="24"/>
  <c r="G3806" i="24"/>
  <c r="G3805" i="24"/>
  <c r="G3804" i="24"/>
  <c r="G3803" i="24"/>
  <c r="G3802" i="24"/>
  <c r="G3801" i="24"/>
  <c r="G3800" i="24"/>
  <c r="G3799" i="24"/>
  <c r="G3798" i="24"/>
  <c r="G3797" i="24"/>
  <c r="G3796" i="24"/>
  <c r="G3795" i="24"/>
  <c r="G3794" i="24"/>
  <c r="G3793" i="24"/>
  <c r="G3792" i="24"/>
  <c r="G3791" i="24"/>
  <c r="G3790" i="24"/>
  <c r="G3789" i="24"/>
  <c r="G3788" i="24"/>
  <c r="G3787" i="24"/>
  <c r="G3786" i="24"/>
  <c r="G3785" i="24"/>
  <c r="G3784" i="24"/>
  <c r="G3783" i="24"/>
  <c r="G3782" i="24"/>
  <c r="G3781" i="24"/>
  <c r="G3780" i="24"/>
  <c r="G3779" i="24"/>
  <c r="G3778" i="24"/>
  <c r="G3777" i="24"/>
  <c r="G3776" i="24"/>
  <c r="G3775" i="24"/>
  <c r="G3774" i="24"/>
  <c r="G3773" i="24"/>
  <c r="G3772" i="24"/>
  <c r="G3771" i="24"/>
  <c r="G3770" i="24"/>
  <c r="G3769" i="24"/>
  <c r="G3768" i="24"/>
  <c r="G3767" i="24"/>
  <c r="G3766" i="24"/>
  <c r="G3765" i="24"/>
  <c r="G3764" i="24"/>
  <c r="G3763" i="24"/>
  <c r="G3762" i="24"/>
  <c r="G3761" i="24"/>
  <c r="G3760" i="24"/>
  <c r="G3759" i="24"/>
  <c r="G3758" i="24"/>
  <c r="G3757" i="24"/>
  <c r="G3756" i="24"/>
  <c r="G3755" i="24"/>
  <c r="G3754" i="24"/>
  <c r="G3753" i="24"/>
  <c r="G3752" i="24"/>
  <c r="G3751" i="24"/>
  <c r="G3750" i="24"/>
  <c r="G3749" i="24"/>
  <c r="G3748" i="24"/>
  <c r="G3747" i="24"/>
  <c r="G3746" i="24"/>
  <c r="G3745" i="24"/>
  <c r="G3744" i="24"/>
  <c r="G3743" i="24"/>
  <c r="G3742" i="24"/>
  <c r="G3741" i="24"/>
  <c r="G3740" i="24"/>
  <c r="G3739" i="24"/>
  <c r="G3738" i="24"/>
  <c r="G3737" i="24"/>
  <c r="G3736" i="24"/>
  <c r="G3735" i="24"/>
  <c r="G3734" i="24"/>
  <c r="G3733" i="24"/>
  <c r="G3732" i="24"/>
  <c r="G3731" i="24"/>
  <c r="G3730" i="24"/>
  <c r="G3729" i="24"/>
  <c r="G3728" i="24"/>
  <c r="G3727" i="24"/>
  <c r="G3726" i="24"/>
  <c r="G3725" i="24"/>
  <c r="G3724" i="24"/>
  <c r="G3723" i="24"/>
  <c r="G3722" i="24"/>
  <c r="G3721" i="24"/>
  <c r="G3720" i="24"/>
  <c r="G3719" i="24"/>
  <c r="G3718" i="24"/>
  <c r="G3717" i="24"/>
  <c r="G3716" i="24"/>
  <c r="G3715" i="24"/>
  <c r="G3714" i="24"/>
  <c r="G3713" i="24"/>
  <c r="G3712" i="24"/>
  <c r="G3711" i="24"/>
  <c r="G3710" i="24"/>
  <c r="G3709" i="24"/>
  <c r="G3708" i="24"/>
  <c r="G3707" i="24"/>
  <c r="G3706" i="24"/>
  <c r="G3705" i="24"/>
  <c r="G3704" i="24"/>
  <c r="G3703" i="24"/>
  <c r="G3702" i="24"/>
  <c r="G3701" i="24"/>
  <c r="G3700" i="24"/>
  <c r="G3699" i="24"/>
  <c r="G3698" i="24"/>
  <c r="G3697" i="24"/>
  <c r="G3696" i="24"/>
  <c r="G3695" i="24"/>
  <c r="G3694" i="24"/>
  <c r="G3693" i="24"/>
  <c r="G3692" i="24"/>
  <c r="G3691" i="24"/>
  <c r="G3690" i="24"/>
  <c r="G3689" i="24"/>
  <c r="G3688" i="24"/>
  <c r="G3687" i="24"/>
  <c r="G3686" i="24"/>
  <c r="G3685" i="24"/>
  <c r="G3684" i="24"/>
  <c r="G3683" i="24"/>
  <c r="G3682" i="24"/>
  <c r="G3681" i="24"/>
  <c r="G3680" i="24"/>
  <c r="G3679" i="24"/>
  <c r="G3678" i="24"/>
  <c r="G3677" i="24"/>
  <c r="G3676" i="24"/>
  <c r="G3675" i="24"/>
  <c r="G3674" i="24"/>
  <c r="G3673" i="24"/>
  <c r="G3672" i="24"/>
  <c r="G3671" i="24"/>
  <c r="G3670" i="24"/>
  <c r="G3669" i="24"/>
  <c r="G3668" i="24"/>
  <c r="G3667" i="24"/>
  <c r="G3666" i="24"/>
  <c r="G3665" i="24"/>
  <c r="G3664" i="24"/>
  <c r="G3663" i="24"/>
  <c r="G3662" i="24"/>
  <c r="G3661" i="24"/>
  <c r="G3660" i="24"/>
  <c r="G3659" i="24"/>
  <c r="G3658" i="24"/>
  <c r="G3657" i="24"/>
  <c r="G3656" i="24"/>
  <c r="G3655" i="24"/>
  <c r="G3654" i="24"/>
  <c r="G3653" i="24"/>
  <c r="G3652" i="24"/>
  <c r="G3651" i="24"/>
  <c r="G3650" i="24"/>
  <c r="G3649" i="24"/>
  <c r="G3648" i="24"/>
  <c r="G3647" i="24"/>
  <c r="G3646" i="24"/>
  <c r="G3645" i="24"/>
  <c r="G3644" i="24"/>
  <c r="G3643" i="24"/>
  <c r="G3642" i="24"/>
  <c r="G3641" i="24"/>
  <c r="G3640" i="24"/>
  <c r="G3639" i="24"/>
  <c r="G3638" i="24"/>
  <c r="G3637" i="24"/>
  <c r="G3636" i="24"/>
  <c r="G3635" i="24"/>
  <c r="G3634" i="24"/>
  <c r="G3633" i="24"/>
  <c r="G3632" i="24"/>
  <c r="G3631" i="24"/>
  <c r="G3630" i="24"/>
  <c r="G3629" i="24"/>
  <c r="G3628" i="24"/>
  <c r="G3627" i="24"/>
  <c r="G3626" i="24"/>
  <c r="G3625" i="24"/>
  <c r="G3624" i="24"/>
  <c r="G3623" i="24"/>
  <c r="G3622" i="24"/>
  <c r="G3621" i="24"/>
  <c r="G3620" i="24"/>
  <c r="G3619" i="24"/>
  <c r="G3618" i="24"/>
  <c r="G3617" i="24"/>
  <c r="G3616" i="24"/>
  <c r="G3615" i="24"/>
  <c r="G3614" i="24"/>
  <c r="G3613" i="24"/>
  <c r="G3612" i="24"/>
  <c r="G3611" i="24"/>
  <c r="G3610" i="24"/>
  <c r="G3609" i="24"/>
  <c r="G3608" i="24"/>
  <c r="G3607" i="24"/>
  <c r="G3606" i="24"/>
  <c r="G3605" i="24"/>
  <c r="G3604" i="24"/>
  <c r="G3603" i="24"/>
  <c r="G3602" i="24"/>
  <c r="G3601" i="24"/>
  <c r="G3600" i="24"/>
  <c r="G3599" i="24"/>
  <c r="G3598" i="24"/>
  <c r="G3597" i="24"/>
  <c r="G3596" i="24"/>
  <c r="G3595" i="24"/>
  <c r="G3594" i="24"/>
  <c r="G3593" i="24"/>
  <c r="G3592" i="24"/>
  <c r="G3591" i="24"/>
  <c r="G3590" i="24"/>
  <c r="G3589" i="24"/>
  <c r="G3588" i="24"/>
  <c r="G3587" i="24"/>
  <c r="G3586" i="24"/>
  <c r="G3585" i="24"/>
  <c r="G3584" i="24"/>
  <c r="G3583" i="24"/>
  <c r="G3582" i="24"/>
  <c r="G3581" i="24"/>
  <c r="G3580" i="24"/>
  <c r="G3579" i="24"/>
  <c r="G3578" i="24"/>
  <c r="G3577" i="24"/>
  <c r="G3576" i="24"/>
  <c r="G3575" i="24"/>
  <c r="G3574" i="24"/>
  <c r="G3573" i="24"/>
  <c r="G3572" i="24"/>
  <c r="G3571" i="24"/>
  <c r="G3570" i="24"/>
  <c r="G3569" i="24"/>
  <c r="G3568" i="24"/>
  <c r="G3567" i="24"/>
  <c r="G3566" i="24"/>
  <c r="G3565" i="24"/>
  <c r="G3564" i="24"/>
  <c r="G3563" i="24"/>
  <c r="G3562" i="24"/>
  <c r="G3561" i="24"/>
  <c r="G3560" i="24"/>
  <c r="G3559" i="24"/>
  <c r="G3558" i="24"/>
  <c r="G3557" i="24"/>
  <c r="G3556" i="24"/>
  <c r="G3555" i="24"/>
  <c r="G3554" i="24"/>
  <c r="G3553" i="24"/>
  <c r="G3552" i="24"/>
  <c r="G3551" i="24"/>
  <c r="G3550" i="24"/>
  <c r="G3549" i="24"/>
  <c r="G3548" i="24"/>
  <c r="G3547" i="24"/>
  <c r="G3546" i="24"/>
  <c r="G3545" i="24"/>
  <c r="G3544" i="24"/>
  <c r="G3543" i="24"/>
  <c r="G3542" i="24"/>
  <c r="G3541" i="24"/>
  <c r="G3540" i="24"/>
  <c r="G3539" i="24"/>
  <c r="G3538" i="24"/>
  <c r="G3537" i="24"/>
  <c r="G3536" i="24"/>
  <c r="G3535" i="24"/>
  <c r="G3534" i="24"/>
  <c r="G3533" i="24"/>
  <c r="G3532" i="24"/>
  <c r="G3531" i="24"/>
  <c r="G3530" i="24"/>
  <c r="G3529" i="24"/>
  <c r="G3528" i="24"/>
  <c r="G3527" i="24"/>
  <c r="G3526" i="24"/>
  <c r="G3525" i="24"/>
  <c r="G3524" i="24"/>
  <c r="G3523" i="24"/>
  <c r="G3522" i="24"/>
  <c r="G3521" i="24"/>
  <c r="G3520" i="24"/>
  <c r="G3519" i="24"/>
  <c r="G3518" i="24"/>
  <c r="G3517" i="24"/>
  <c r="G3516" i="24"/>
  <c r="G3515" i="24"/>
  <c r="G3514" i="24"/>
  <c r="G3513" i="24"/>
  <c r="G3512" i="24"/>
  <c r="G3511" i="24"/>
  <c r="G3510" i="24"/>
  <c r="G3509" i="24"/>
  <c r="G3508" i="24"/>
  <c r="G3507" i="24"/>
  <c r="G3506" i="24"/>
  <c r="G3505" i="24"/>
  <c r="G3504" i="24"/>
  <c r="G3503" i="24"/>
  <c r="G3502" i="24"/>
  <c r="G3501" i="24"/>
  <c r="G3500" i="24"/>
  <c r="G3499" i="24"/>
  <c r="G3498" i="24"/>
  <c r="G3497" i="24"/>
  <c r="G3496" i="24"/>
  <c r="G3495" i="24"/>
  <c r="G3494" i="24"/>
  <c r="G3493" i="24"/>
  <c r="G3492" i="24"/>
  <c r="G3491" i="24"/>
  <c r="G3490" i="24"/>
  <c r="G3489" i="24"/>
  <c r="G3488" i="24"/>
  <c r="G3487" i="24"/>
  <c r="G3486" i="24"/>
  <c r="G3485" i="24"/>
  <c r="G3484" i="24"/>
  <c r="G3483" i="24"/>
  <c r="G3482" i="24"/>
  <c r="G3481" i="24"/>
  <c r="G3480" i="24"/>
  <c r="G3479" i="24"/>
  <c r="G3478" i="24"/>
  <c r="G3477" i="24"/>
  <c r="G3476" i="24"/>
  <c r="G3475" i="24"/>
  <c r="G3474" i="24"/>
  <c r="G3473" i="24"/>
  <c r="G3472" i="24"/>
  <c r="G3471" i="24"/>
  <c r="G3470" i="24"/>
  <c r="G3469" i="24"/>
  <c r="G3468" i="24"/>
  <c r="G3467" i="24"/>
  <c r="G3466" i="24"/>
  <c r="G3465" i="24"/>
  <c r="G3464" i="24"/>
  <c r="G3463" i="24"/>
  <c r="G3462" i="24"/>
  <c r="G3461" i="24"/>
  <c r="G3460" i="24"/>
  <c r="G3459" i="24"/>
  <c r="G3458" i="24"/>
  <c r="G3457" i="24"/>
  <c r="G3456" i="24"/>
  <c r="G3455" i="24"/>
  <c r="G3454" i="24"/>
  <c r="G3453" i="24"/>
  <c r="G3452" i="24"/>
  <c r="G3451" i="24"/>
  <c r="G3450" i="24"/>
  <c r="G3449" i="24"/>
  <c r="G3448" i="24"/>
  <c r="G3447" i="24"/>
  <c r="G3446" i="24"/>
  <c r="G3445" i="24"/>
  <c r="G3444" i="24"/>
  <c r="G3443" i="24"/>
  <c r="G3442" i="24"/>
  <c r="G3441" i="24"/>
  <c r="G3440" i="24"/>
  <c r="G3439" i="24"/>
  <c r="G3438" i="24"/>
  <c r="G3437" i="24"/>
  <c r="G3436" i="24"/>
  <c r="G3435" i="24"/>
  <c r="G3434" i="24"/>
  <c r="G3433" i="24"/>
  <c r="G3432" i="24"/>
  <c r="G3431" i="24"/>
  <c r="G3430" i="24"/>
  <c r="G3429" i="24"/>
  <c r="G3428" i="24"/>
  <c r="G3427" i="24"/>
  <c r="G3426" i="24"/>
  <c r="G3425" i="24"/>
  <c r="G3424" i="24"/>
  <c r="G3423" i="24"/>
  <c r="G3422" i="24"/>
  <c r="G3421" i="24"/>
  <c r="G3420" i="24"/>
  <c r="G3419" i="24"/>
  <c r="G3418" i="24"/>
  <c r="G3417" i="24"/>
  <c r="G3416" i="24"/>
  <c r="G3415" i="24"/>
  <c r="G3414" i="24"/>
  <c r="G3413" i="24"/>
  <c r="G3412" i="24"/>
  <c r="G3411" i="24"/>
  <c r="G3410" i="24"/>
  <c r="G3409" i="24"/>
  <c r="G3408" i="24"/>
  <c r="G3407" i="24"/>
  <c r="G3406" i="24"/>
  <c r="G3405" i="24"/>
  <c r="G3404" i="24"/>
  <c r="G3403" i="24"/>
  <c r="G3402" i="24"/>
  <c r="G3401" i="24"/>
  <c r="G3400" i="24"/>
  <c r="G3399" i="24"/>
  <c r="G3398" i="24"/>
  <c r="G3397" i="24"/>
  <c r="G3396" i="24"/>
  <c r="G3395" i="24"/>
  <c r="G3394" i="24"/>
  <c r="G3393" i="24"/>
  <c r="G3392" i="24"/>
  <c r="G3391" i="24"/>
  <c r="G3390" i="24"/>
  <c r="G3389" i="24"/>
  <c r="G3388" i="24"/>
  <c r="G3387" i="24"/>
  <c r="G3386" i="24"/>
  <c r="G3385" i="24"/>
  <c r="G3384" i="24"/>
  <c r="G3383" i="24"/>
  <c r="G3382" i="24"/>
  <c r="G3381" i="24"/>
  <c r="G3380" i="24"/>
  <c r="G3379" i="24"/>
  <c r="G3378" i="24"/>
  <c r="G3377" i="24"/>
  <c r="G3376" i="24"/>
  <c r="G3375" i="24"/>
  <c r="G3374" i="24"/>
  <c r="G3373" i="24"/>
  <c r="G3372" i="24"/>
  <c r="G3371" i="24"/>
  <c r="G3370" i="24"/>
  <c r="G3369" i="24"/>
  <c r="G3368" i="24"/>
  <c r="G3367" i="24"/>
  <c r="G3366" i="24"/>
  <c r="G3365" i="24"/>
  <c r="G3364" i="24"/>
  <c r="G3363" i="24"/>
  <c r="G3362" i="24"/>
  <c r="G3361" i="24"/>
  <c r="G3360" i="24"/>
  <c r="G3359" i="24"/>
  <c r="G3358" i="24"/>
  <c r="G3357" i="24"/>
  <c r="G3356" i="24"/>
  <c r="G3355" i="24"/>
  <c r="G3354" i="24"/>
  <c r="G3353" i="24"/>
  <c r="G3352" i="24"/>
  <c r="G3351" i="24"/>
  <c r="G3350" i="24"/>
  <c r="G3349" i="24"/>
  <c r="G3348" i="24"/>
  <c r="G3347" i="24"/>
  <c r="G3346" i="24"/>
  <c r="G3345" i="24"/>
  <c r="G3344" i="24"/>
  <c r="G3343" i="24"/>
  <c r="G3342" i="24"/>
  <c r="G3341" i="24"/>
  <c r="G3340" i="24"/>
  <c r="G3339" i="24"/>
  <c r="G3338" i="24"/>
  <c r="G3337" i="24"/>
  <c r="G3336" i="24"/>
  <c r="G3335" i="24"/>
  <c r="G3334" i="24"/>
  <c r="G3333" i="24"/>
  <c r="G3332" i="24"/>
  <c r="G3331" i="24"/>
  <c r="G3330" i="24"/>
  <c r="G3329" i="24"/>
  <c r="G3328" i="24"/>
  <c r="G3327" i="24"/>
  <c r="G3326" i="24"/>
  <c r="G3325" i="24"/>
  <c r="G3324" i="24"/>
  <c r="G3323" i="24"/>
  <c r="G3322" i="24"/>
  <c r="G3321" i="24"/>
  <c r="G3320" i="24"/>
  <c r="G3319" i="24"/>
  <c r="G3318" i="24"/>
  <c r="G3317" i="24"/>
  <c r="G3316" i="24"/>
  <c r="G3315" i="24"/>
  <c r="G3314" i="24"/>
  <c r="G3313" i="24"/>
  <c r="G3312" i="24"/>
  <c r="G3311" i="24"/>
  <c r="G3310" i="24"/>
  <c r="G3309" i="24"/>
  <c r="G3308" i="24"/>
  <c r="G3307" i="24"/>
  <c r="G3306" i="24"/>
  <c r="G3305" i="24"/>
  <c r="G3304" i="24"/>
  <c r="G3303" i="24"/>
  <c r="G3302" i="24"/>
  <c r="G3301" i="24"/>
  <c r="G3300" i="24"/>
  <c r="G3299" i="24"/>
  <c r="G3298" i="24"/>
  <c r="G3297" i="24"/>
  <c r="G3296" i="24"/>
  <c r="G3295" i="24"/>
  <c r="G3294" i="24"/>
  <c r="G3293" i="24"/>
  <c r="G3292" i="24"/>
  <c r="G3291" i="24"/>
  <c r="G3290" i="24"/>
  <c r="G3289" i="24"/>
  <c r="G3288" i="24"/>
  <c r="G3287" i="24"/>
  <c r="G3286" i="24"/>
  <c r="G3285" i="24"/>
  <c r="G3284" i="24"/>
  <c r="G3283" i="24"/>
  <c r="G3282" i="24"/>
  <c r="G3281" i="24"/>
  <c r="G3280" i="24"/>
  <c r="G3279" i="24"/>
  <c r="G3278" i="24"/>
  <c r="G3277" i="24"/>
  <c r="G3276" i="24"/>
  <c r="G3275" i="24"/>
  <c r="G3274" i="24"/>
  <c r="G3273" i="24"/>
  <c r="G3272" i="24"/>
  <c r="G3271" i="24"/>
  <c r="G3270" i="24"/>
  <c r="G3269" i="24"/>
  <c r="G3268" i="24"/>
  <c r="G3267" i="24"/>
  <c r="G3266" i="24"/>
  <c r="G3265" i="24"/>
  <c r="G3264" i="24"/>
  <c r="G3263" i="24"/>
  <c r="G3262" i="24"/>
  <c r="G3261" i="24"/>
  <c r="G3260" i="24"/>
  <c r="G3259" i="24"/>
  <c r="G3258" i="24"/>
  <c r="G3257" i="24"/>
  <c r="G3256" i="24"/>
  <c r="G3255" i="24"/>
  <c r="G3254" i="24"/>
  <c r="G3253" i="24"/>
  <c r="G3252" i="24"/>
  <c r="G3251" i="24"/>
  <c r="G3250" i="24"/>
  <c r="G3249" i="24"/>
  <c r="G3248" i="24"/>
  <c r="G3247" i="24"/>
  <c r="G3246" i="24"/>
  <c r="G3245" i="24"/>
  <c r="G3244" i="24"/>
  <c r="G3243" i="24"/>
  <c r="G3242" i="24"/>
  <c r="G3241" i="24"/>
  <c r="G3240" i="24"/>
  <c r="G3239" i="24"/>
  <c r="G3238" i="24"/>
  <c r="G3237" i="24"/>
  <c r="G3236" i="24"/>
  <c r="G3235" i="24"/>
  <c r="G3234" i="24"/>
  <c r="G3233" i="24"/>
  <c r="G3232" i="24"/>
  <c r="G3231" i="24"/>
  <c r="G3230" i="24"/>
  <c r="G3229" i="24"/>
  <c r="G3228" i="24"/>
  <c r="G3227" i="24"/>
  <c r="G3226" i="24"/>
  <c r="G3225" i="24"/>
  <c r="G3224" i="24"/>
  <c r="G3223" i="24"/>
  <c r="G3222" i="24"/>
  <c r="G3221" i="24"/>
  <c r="G3220" i="24"/>
  <c r="G3219" i="24"/>
  <c r="G3218" i="24"/>
  <c r="G3217" i="24"/>
  <c r="G3216" i="24"/>
  <c r="G3215" i="24"/>
  <c r="G3214" i="24"/>
  <c r="G3213" i="24"/>
  <c r="G3212" i="24"/>
  <c r="G3211" i="24"/>
  <c r="G3210" i="24"/>
  <c r="G3209" i="24"/>
  <c r="G3208" i="24"/>
  <c r="G3207" i="24"/>
  <c r="G3206" i="24"/>
  <c r="G3205" i="24"/>
  <c r="G3204" i="24"/>
  <c r="G3203" i="24"/>
  <c r="G3202" i="24"/>
  <c r="G3201" i="24"/>
  <c r="G3200" i="24"/>
  <c r="G3199" i="24"/>
  <c r="G3198" i="24"/>
  <c r="G3197" i="24"/>
  <c r="G3196" i="24"/>
  <c r="G3195" i="24"/>
  <c r="G3194" i="24"/>
  <c r="G3193" i="24"/>
  <c r="G3192" i="24"/>
  <c r="G3191" i="24"/>
  <c r="G3190" i="24"/>
  <c r="G3189" i="24"/>
  <c r="G3188" i="24"/>
  <c r="G3187" i="24"/>
  <c r="G3186" i="24"/>
  <c r="G3185" i="24"/>
  <c r="G3184" i="24"/>
  <c r="G3183" i="24"/>
  <c r="G3182" i="24"/>
  <c r="G3181" i="24"/>
  <c r="G3180" i="24"/>
  <c r="G3179" i="24"/>
  <c r="G3178" i="24"/>
  <c r="G3177" i="24"/>
  <c r="G3176" i="24"/>
  <c r="G3175" i="24"/>
  <c r="G3174" i="24"/>
  <c r="G3173" i="24"/>
  <c r="G3172" i="24"/>
  <c r="G3171" i="24"/>
  <c r="G3170" i="24"/>
  <c r="G3169" i="24"/>
  <c r="G3168" i="24"/>
  <c r="G3167" i="24"/>
  <c r="G3166" i="24"/>
  <c r="G3165" i="24"/>
  <c r="G3164" i="24"/>
  <c r="G3163" i="24"/>
  <c r="G3162" i="24"/>
  <c r="G3161" i="24"/>
  <c r="G3160" i="24"/>
  <c r="G3159" i="24"/>
  <c r="G3158" i="24"/>
  <c r="G3157" i="24"/>
  <c r="G3156" i="24"/>
  <c r="G3155" i="24"/>
  <c r="G3154" i="24"/>
  <c r="G3153" i="24"/>
  <c r="G3152" i="24"/>
  <c r="G3151" i="24"/>
  <c r="G3150" i="24"/>
  <c r="G3149" i="24"/>
  <c r="G3148" i="24"/>
  <c r="G3147" i="24"/>
  <c r="G3146" i="24"/>
  <c r="G3145" i="24"/>
  <c r="G3144" i="24"/>
  <c r="G3143" i="24"/>
  <c r="G3142" i="24"/>
  <c r="G3141" i="24"/>
  <c r="G3140" i="24"/>
  <c r="G3139" i="24"/>
  <c r="G3138" i="24"/>
  <c r="G3137" i="24"/>
  <c r="G3136" i="24"/>
  <c r="G3135" i="24"/>
  <c r="G3134" i="24"/>
  <c r="G3133" i="24"/>
  <c r="G3132" i="24"/>
  <c r="G3131" i="24"/>
  <c r="G3130" i="24"/>
  <c r="G3129" i="24"/>
  <c r="G3128" i="24"/>
  <c r="G3127" i="24"/>
  <c r="G3126" i="24"/>
  <c r="G3125" i="24"/>
  <c r="G3124" i="24"/>
  <c r="G3123" i="24"/>
  <c r="G3122" i="24"/>
  <c r="G3121" i="24"/>
  <c r="G3120" i="24"/>
  <c r="G3119" i="24"/>
  <c r="G3118" i="24"/>
  <c r="G3117" i="24"/>
  <c r="G3116" i="24"/>
  <c r="G3115" i="24"/>
  <c r="G3114" i="24"/>
  <c r="G3113" i="24"/>
  <c r="G3112" i="24"/>
  <c r="G3111" i="24"/>
  <c r="G3110" i="24"/>
  <c r="G3109" i="24"/>
  <c r="G3108" i="24"/>
  <c r="G3107" i="24"/>
  <c r="G3106" i="24"/>
  <c r="G3105" i="24"/>
  <c r="G3104" i="24"/>
  <c r="G3103" i="24"/>
  <c r="G3102" i="24"/>
  <c r="G3101" i="24"/>
  <c r="G3100" i="24"/>
  <c r="G3099" i="24"/>
  <c r="G3098" i="24"/>
  <c r="G3097" i="24"/>
  <c r="G3096" i="24"/>
  <c r="G3095" i="24"/>
  <c r="G3094" i="24"/>
  <c r="G3093" i="24"/>
  <c r="G3092" i="24"/>
  <c r="G3091" i="24"/>
  <c r="G3090" i="24"/>
  <c r="G3089" i="24"/>
  <c r="G3088" i="24"/>
  <c r="G3087" i="24"/>
  <c r="G3086" i="24"/>
  <c r="G3085" i="24"/>
  <c r="G3084" i="24"/>
  <c r="G3083" i="24"/>
  <c r="G3082" i="24"/>
  <c r="G3081" i="24"/>
  <c r="G3080" i="24"/>
  <c r="G3079" i="24"/>
  <c r="G3078" i="24"/>
  <c r="G3077" i="24"/>
  <c r="G3076" i="24"/>
  <c r="G3075" i="24"/>
  <c r="G3074" i="24"/>
  <c r="G3073" i="24"/>
  <c r="G3072" i="24"/>
  <c r="G3071" i="24"/>
  <c r="G3070" i="24"/>
  <c r="G3069" i="24"/>
  <c r="G3068" i="24"/>
  <c r="G3067" i="24"/>
  <c r="G3066" i="24"/>
  <c r="G3065" i="24"/>
  <c r="G3064" i="24"/>
  <c r="G3063" i="24"/>
  <c r="G3062" i="24"/>
  <c r="G3061" i="24"/>
  <c r="G3060" i="24"/>
  <c r="G3059" i="24"/>
  <c r="G3058" i="24"/>
  <c r="G3057" i="24"/>
  <c r="G3056" i="24"/>
  <c r="G3055" i="24"/>
  <c r="G3054" i="24"/>
  <c r="G3053" i="24"/>
  <c r="G3052" i="24"/>
  <c r="G3051" i="24"/>
  <c r="G3050" i="24"/>
  <c r="G3049" i="24"/>
  <c r="G3048" i="24"/>
  <c r="G3047" i="24"/>
  <c r="G3046" i="24"/>
  <c r="G3045" i="24"/>
  <c r="G3044" i="24"/>
  <c r="G3043" i="24"/>
  <c r="G3042" i="24"/>
  <c r="G3041" i="24"/>
  <c r="G3040" i="24"/>
  <c r="G3039" i="24"/>
  <c r="G3038" i="24"/>
  <c r="G3037" i="24"/>
  <c r="G3036" i="24"/>
  <c r="G3035" i="24"/>
  <c r="G3034" i="24"/>
  <c r="G3033" i="24"/>
  <c r="G3032" i="24"/>
  <c r="G3031" i="24"/>
  <c r="G3030" i="24"/>
  <c r="G3029" i="24"/>
  <c r="G3028" i="24"/>
  <c r="G3027" i="24"/>
  <c r="G3026" i="24"/>
  <c r="G3025" i="24"/>
  <c r="G3024" i="24"/>
  <c r="G3023" i="24"/>
  <c r="G3022" i="24"/>
  <c r="G3021" i="24"/>
  <c r="G3020" i="24"/>
  <c r="G3019" i="24"/>
  <c r="G3018" i="24"/>
  <c r="G3017" i="24"/>
  <c r="G3016" i="24"/>
  <c r="G3015" i="24"/>
  <c r="G3014" i="24"/>
  <c r="G3013" i="24"/>
  <c r="G3012" i="24"/>
  <c r="G3011" i="24"/>
  <c r="G3010" i="24"/>
  <c r="G3009" i="24"/>
  <c r="G3008" i="24"/>
  <c r="G3007" i="24"/>
  <c r="G3006" i="24"/>
  <c r="G3005" i="24"/>
  <c r="G3004" i="24"/>
  <c r="G3003" i="24"/>
  <c r="G3002" i="24"/>
  <c r="G3001" i="24"/>
  <c r="G3000" i="24"/>
  <c r="G2999" i="24"/>
  <c r="G2998" i="24"/>
  <c r="G2997" i="24"/>
  <c r="G2996" i="24"/>
  <c r="G2995" i="24"/>
  <c r="G2994" i="24"/>
  <c r="G2993" i="24"/>
  <c r="G2992" i="24"/>
  <c r="G2991" i="24"/>
  <c r="G2990" i="24"/>
  <c r="G2989" i="24"/>
  <c r="G2988" i="24"/>
  <c r="G2987" i="24"/>
  <c r="G2986" i="24"/>
  <c r="G2985" i="24"/>
  <c r="G2984" i="24"/>
  <c r="G2983" i="24"/>
  <c r="G2982" i="24"/>
  <c r="G2981" i="24"/>
  <c r="G2980" i="24"/>
  <c r="G2979" i="24"/>
  <c r="G2978" i="24"/>
  <c r="G2977" i="24"/>
  <c r="G2976" i="24"/>
  <c r="G2975" i="24"/>
  <c r="G2974" i="24"/>
  <c r="G2973" i="24"/>
  <c r="G2972" i="24"/>
  <c r="G2971" i="24"/>
  <c r="G2970" i="24"/>
  <c r="G2969" i="24"/>
  <c r="G2968" i="24"/>
  <c r="G2967" i="24"/>
  <c r="G2966" i="24"/>
  <c r="G2965" i="24"/>
  <c r="G2964" i="24"/>
  <c r="G2963" i="24"/>
  <c r="G2962" i="24"/>
  <c r="G2961" i="24"/>
  <c r="G2960" i="24"/>
  <c r="G2959" i="24"/>
  <c r="G2958" i="24"/>
  <c r="G2957" i="24"/>
  <c r="G2956" i="24"/>
  <c r="G2955" i="24"/>
  <c r="G2954" i="24"/>
  <c r="G2953" i="24"/>
  <c r="G2952" i="24"/>
  <c r="G2951" i="24"/>
  <c r="G2950" i="24"/>
  <c r="G2949" i="24"/>
  <c r="G2948" i="24"/>
  <c r="G2947" i="24"/>
  <c r="G2946" i="24"/>
  <c r="G2945" i="24"/>
  <c r="G2944" i="24"/>
  <c r="G2943" i="24"/>
  <c r="G2942" i="24"/>
  <c r="G2941" i="24"/>
  <c r="G2940" i="24"/>
  <c r="G2939" i="24"/>
  <c r="G2938" i="24"/>
  <c r="G2937" i="24"/>
  <c r="G2936" i="24"/>
  <c r="G2935" i="24"/>
  <c r="G2934" i="24"/>
  <c r="G2933" i="24"/>
  <c r="G2932" i="24"/>
  <c r="G2931" i="24"/>
  <c r="G2930" i="24"/>
  <c r="G2929" i="24"/>
  <c r="G2928" i="24"/>
  <c r="G2927" i="24"/>
  <c r="G2926" i="24"/>
  <c r="G2925" i="24"/>
  <c r="G2924" i="24"/>
  <c r="G2923" i="24"/>
  <c r="G2922" i="24"/>
  <c r="G2921" i="24"/>
  <c r="G2920" i="24"/>
  <c r="G2919" i="24"/>
  <c r="G2918" i="24"/>
  <c r="G2917" i="24"/>
  <c r="G2916" i="24"/>
  <c r="G2915" i="24"/>
  <c r="G2914" i="24"/>
  <c r="G2913" i="24"/>
  <c r="G2912" i="24"/>
  <c r="G2911" i="24"/>
  <c r="G2910" i="24"/>
  <c r="G2909" i="24"/>
  <c r="G2908" i="24"/>
  <c r="G2907" i="24"/>
  <c r="G2906" i="24"/>
  <c r="G2905" i="24"/>
  <c r="G2904" i="24"/>
  <c r="G2903" i="24"/>
  <c r="G2902" i="24"/>
  <c r="G2901" i="24"/>
  <c r="G2900" i="24"/>
  <c r="G2899" i="24"/>
  <c r="G2898" i="24"/>
  <c r="G2897" i="24"/>
  <c r="G2896" i="24"/>
  <c r="G2895" i="24"/>
  <c r="G2894" i="24"/>
  <c r="G2893" i="24"/>
  <c r="G2892" i="24"/>
  <c r="G2891" i="24"/>
  <c r="G2890" i="24"/>
  <c r="G2889" i="24"/>
  <c r="G2888" i="24"/>
  <c r="G2887" i="24"/>
  <c r="G2886" i="24"/>
  <c r="G2885" i="24"/>
  <c r="G2884" i="24"/>
  <c r="G2883" i="24"/>
  <c r="G2882" i="24"/>
  <c r="G2881" i="24"/>
  <c r="G2880" i="24"/>
  <c r="G2879" i="24"/>
  <c r="G2878" i="24"/>
  <c r="G2877" i="24"/>
  <c r="G2876" i="24"/>
  <c r="G2875" i="24"/>
  <c r="G2874" i="24"/>
  <c r="G2873" i="24"/>
  <c r="G2872" i="24"/>
  <c r="G2871" i="24"/>
  <c r="G2870" i="24"/>
  <c r="G2869" i="24"/>
  <c r="G2868" i="24"/>
  <c r="G2867" i="24"/>
  <c r="G2866" i="24"/>
  <c r="G2865" i="24"/>
  <c r="G2864" i="24"/>
  <c r="G2863" i="24"/>
  <c r="G2862" i="24"/>
  <c r="G2861" i="24"/>
  <c r="G2860" i="24"/>
  <c r="G2859" i="24"/>
  <c r="G2858" i="24"/>
  <c r="G2857" i="24"/>
  <c r="G2856" i="24"/>
  <c r="G2855" i="24"/>
  <c r="G2854" i="24"/>
  <c r="G2853" i="24"/>
  <c r="G2852" i="24"/>
  <c r="G2851" i="24"/>
  <c r="G2850" i="24"/>
  <c r="G2849" i="24"/>
  <c r="G2848" i="24"/>
  <c r="G2847" i="24"/>
  <c r="G2846" i="24"/>
  <c r="G2845" i="24"/>
  <c r="G2844" i="24"/>
  <c r="G2843" i="24"/>
  <c r="G2842" i="24"/>
  <c r="G2841" i="24"/>
  <c r="G2840" i="24"/>
  <c r="G2839" i="24"/>
  <c r="G2838" i="24"/>
  <c r="G2837" i="24"/>
  <c r="G2836" i="24"/>
  <c r="G2835" i="24"/>
  <c r="G2834" i="24"/>
  <c r="G2833" i="24"/>
  <c r="G2832" i="24"/>
  <c r="G2831" i="24"/>
  <c r="G2830" i="24"/>
  <c r="G2829" i="24"/>
  <c r="G2828" i="24"/>
  <c r="G2827" i="24"/>
  <c r="G2826" i="24"/>
  <c r="G2825" i="24"/>
  <c r="G2824" i="24"/>
  <c r="G2823" i="24"/>
  <c r="G2822" i="24"/>
  <c r="G2821" i="24"/>
  <c r="G2820" i="24"/>
  <c r="G2819" i="24"/>
  <c r="G2818" i="24"/>
  <c r="G2817" i="24"/>
  <c r="G2816" i="24"/>
  <c r="G2815" i="24"/>
  <c r="G2814" i="24"/>
  <c r="G2813" i="24"/>
  <c r="G2812" i="24"/>
  <c r="G2811" i="24"/>
  <c r="G2810" i="24"/>
  <c r="G2809" i="24"/>
  <c r="G2808" i="24"/>
  <c r="G2807" i="24"/>
  <c r="G2806" i="24"/>
  <c r="G2805" i="24"/>
  <c r="G2804" i="24"/>
  <c r="G2803" i="24"/>
  <c r="G2802" i="24"/>
  <c r="G2801" i="24"/>
  <c r="G2800" i="24"/>
  <c r="G2799" i="24"/>
  <c r="G2798" i="24"/>
  <c r="G2797" i="24"/>
  <c r="G2796" i="24"/>
  <c r="G2795" i="24"/>
  <c r="G2794" i="24"/>
  <c r="G2793" i="24"/>
  <c r="G2792" i="24"/>
  <c r="G2791" i="24"/>
  <c r="G2790" i="24"/>
  <c r="G2789" i="24"/>
  <c r="G2788" i="24"/>
  <c r="G2787" i="24"/>
  <c r="G2786" i="24"/>
  <c r="G2785" i="24"/>
  <c r="G2784" i="24"/>
  <c r="G2783" i="24"/>
  <c r="G2782" i="24"/>
  <c r="G2781" i="24"/>
  <c r="G2780" i="24"/>
  <c r="G2779" i="24"/>
  <c r="G2778" i="24"/>
  <c r="G2777" i="24"/>
  <c r="G2776" i="24"/>
  <c r="G2775" i="24"/>
  <c r="G2774" i="24"/>
  <c r="G2773" i="24"/>
  <c r="G2772" i="24"/>
  <c r="G2771" i="24"/>
  <c r="G2770" i="24"/>
  <c r="G2769" i="24"/>
  <c r="G2768" i="24"/>
  <c r="G2767" i="24"/>
  <c r="G2766" i="24"/>
  <c r="G2765" i="24"/>
  <c r="G2764" i="24"/>
  <c r="G2763" i="24"/>
  <c r="G2762" i="24"/>
  <c r="G2761" i="24"/>
  <c r="G2760" i="24"/>
  <c r="G2759" i="24"/>
  <c r="G2758" i="24"/>
  <c r="G2757" i="24"/>
  <c r="G2756" i="24"/>
  <c r="G2755" i="24"/>
  <c r="G2754" i="24"/>
  <c r="G2753" i="24"/>
  <c r="G2752" i="24"/>
  <c r="G2751" i="24"/>
  <c r="G2750" i="24"/>
  <c r="G2749" i="24"/>
  <c r="G2748" i="24"/>
  <c r="G2747" i="24"/>
  <c r="G2746" i="24"/>
  <c r="G2745" i="24"/>
  <c r="G2744" i="24"/>
  <c r="G2743" i="24"/>
  <c r="G2742" i="24"/>
  <c r="G2741" i="24"/>
  <c r="G2740" i="24"/>
  <c r="G2739" i="24"/>
  <c r="G2738" i="24"/>
  <c r="G2737" i="24"/>
  <c r="G2736" i="24"/>
  <c r="G2735" i="24"/>
  <c r="G2734" i="24"/>
  <c r="G2733" i="24"/>
  <c r="G2732" i="24"/>
  <c r="G2731" i="24"/>
  <c r="G2730" i="24"/>
  <c r="G2729" i="24"/>
  <c r="G2728" i="24"/>
  <c r="G2727" i="24"/>
  <c r="G2726" i="24"/>
  <c r="G2725" i="24"/>
  <c r="G2724" i="24"/>
  <c r="G2723" i="24"/>
  <c r="G2722" i="24"/>
  <c r="G2721" i="24"/>
  <c r="G2720" i="24"/>
  <c r="G2719" i="24"/>
  <c r="G2718" i="24"/>
  <c r="G2717" i="24"/>
  <c r="G2716" i="24"/>
  <c r="G2715" i="24"/>
  <c r="G2714" i="24"/>
  <c r="G2713" i="24"/>
  <c r="G2712" i="24"/>
  <c r="G2711" i="24"/>
  <c r="G2710" i="24"/>
  <c r="G2709" i="24"/>
  <c r="G2708" i="24"/>
  <c r="G2707" i="24"/>
  <c r="G2706" i="24"/>
  <c r="G2705" i="24"/>
  <c r="G2704" i="24"/>
  <c r="G2703" i="24"/>
  <c r="G2702" i="24"/>
  <c r="G2701" i="24"/>
  <c r="G2700" i="24"/>
  <c r="G2699" i="24"/>
  <c r="G2698" i="24"/>
  <c r="G2697" i="24"/>
  <c r="G2696" i="24"/>
  <c r="G2695" i="24"/>
  <c r="G2694" i="24"/>
  <c r="G2693" i="24"/>
  <c r="G2692" i="24"/>
  <c r="G2691" i="24"/>
  <c r="G2690" i="24"/>
  <c r="G2689" i="24"/>
  <c r="G2688" i="24"/>
  <c r="G2687" i="24"/>
  <c r="G2686" i="24"/>
  <c r="G2685" i="24"/>
  <c r="G2684" i="24"/>
  <c r="G2683" i="24"/>
  <c r="G2682" i="24"/>
  <c r="G2681" i="24"/>
  <c r="G2680" i="24"/>
  <c r="G2679" i="24"/>
  <c r="G2678" i="24"/>
  <c r="G2677" i="24"/>
  <c r="G2676" i="24"/>
  <c r="G2675" i="24"/>
  <c r="G2674" i="24"/>
  <c r="G2673" i="24"/>
  <c r="G2672" i="24"/>
  <c r="G2671" i="24"/>
  <c r="G2670" i="24"/>
  <c r="G2669" i="24"/>
  <c r="G2668" i="24"/>
  <c r="G2667" i="24"/>
  <c r="G2666" i="24"/>
  <c r="G2665" i="24"/>
  <c r="G2664" i="24"/>
  <c r="G2663" i="24"/>
  <c r="G2662" i="24"/>
  <c r="G2661" i="24"/>
  <c r="G2660" i="24"/>
  <c r="G2659" i="24"/>
  <c r="G2658" i="24"/>
  <c r="G2657" i="24"/>
  <c r="G2656" i="24"/>
  <c r="G2655" i="24"/>
  <c r="G2654" i="24"/>
  <c r="G2653" i="24"/>
  <c r="G2652" i="24"/>
  <c r="G2651" i="24"/>
  <c r="G2650" i="24"/>
  <c r="G2649" i="24"/>
  <c r="G2648" i="24"/>
  <c r="G2647" i="24"/>
  <c r="G2646" i="24"/>
  <c r="G2645" i="24"/>
  <c r="G2644" i="24"/>
  <c r="G2643" i="24"/>
  <c r="G2642" i="24"/>
  <c r="G2641" i="24"/>
  <c r="G2640" i="24"/>
  <c r="G2639" i="24"/>
  <c r="G2638" i="24"/>
  <c r="G2637" i="24"/>
  <c r="G2636" i="24"/>
  <c r="G2635" i="24"/>
  <c r="G2634" i="24"/>
  <c r="G2633" i="24"/>
  <c r="G2632" i="24"/>
  <c r="G2631" i="24"/>
  <c r="G2630" i="24"/>
  <c r="G2629" i="24"/>
  <c r="G2628" i="24"/>
  <c r="G2627" i="24"/>
  <c r="G2626" i="24"/>
  <c r="G2625" i="24"/>
  <c r="G2624" i="24"/>
  <c r="G2623" i="24"/>
  <c r="G2622" i="24"/>
  <c r="G2621" i="24"/>
  <c r="G2620" i="24"/>
  <c r="G2619" i="24"/>
  <c r="G2618" i="24"/>
  <c r="G2617" i="24"/>
  <c r="G2616" i="24"/>
  <c r="G2615" i="24"/>
  <c r="G2614" i="24"/>
  <c r="G2613" i="24"/>
  <c r="G2612" i="24"/>
  <c r="G2611" i="24"/>
  <c r="G2610" i="24"/>
  <c r="G2609" i="24"/>
  <c r="G2608" i="24"/>
  <c r="G2607" i="24"/>
  <c r="G2606" i="24"/>
  <c r="G2605" i="24"/>
  <c r="G2604" i="24"/>
  <c r="G2603" i="24"/>
  <c r="G2602" i="24"/>
  <c r="G2601" i="24"/>
  <c r="G2600" i="24"/>
  <c r="G2599" i="24"/>
  <c r="G2598" i="24"/>
  <c r="G2597" i="24"/>
  <c r="G2596" i="24"/>
  <c r="G2595" i="24"/>
  <c r="G2594" i="24"/>
  <c r="G2593" i="24"/>
  <c r="G2592" i="24"/>
  <c r="G2591" i="24"/>
  <c r="G2590" i="24"/>
  <c r="G2589" i="24"/>
  <c r="G2588" i="24"/>
  <c r="G2587" i="24"/>
  <c r="G2586" i="24"/>
  <c r="G2585" i="24"/>
  <c r="G2584" i="24"/>
  <c r="G2583" i="24"/>
  <c r="G2582" i="24"/>
  <c r="G2581" i="24"/>
  <c r="G2580" i="24"/>
  <c r="G2579" i="24"/>
  <c r="G2578" i="24"/>
  <c r="G2577" i="24"/>
  <c r="G2576" i="24"/>
  <c r="G2575" i="24"/>
  <c r="G2574" i="24"/>
  <c r="G2573" i="24"/>
  <c r="G2572" i="24"/>
  <c r="G2571" i="24"/>
  <c r="G2570" i="24"/>
  <c r="G2569" i="24"/>
  <c r="G2568" i="24"/>
  <c r="G2567" i="24"/>
  <c r="G2566" i="24"/>
  <c r="G2565" i="24"/>
  <c r="G2564" i="24"/>
  <c r="G2563" i="24"/>
  <c r="G2562" i="24"/>
  <c r="G2561" i="24"/>
  <c r="G2560" i="24"/>
  <c r="G2559" i="24"/>
  <c r="G2558" i="24"/>
  <c r="G2557" i="24"/>
  <c r="G2556" i="24"/>
  <c r="G2555" i="24"/>
  <c r="G2554" i="24"/>
  <c r="G2553" i="24"/>
  <c r="G2552" i="24"/>
  <c r="G2551" i="24"/>
  <c r="G2550" i="24"/>
  <c r="G2549" i="24"/>
  <c r="G2548" i="24"/>
  <c r="G2547" i="24"/>
  <c r="G2546" i="24"/>
  <c r="G2545" i="24"/>
  <c r="G2544" i="24"/>
  <c r="G2543" i="24"/>
  <c r="G2542" i="24"/>
  <c r="G2541" i="24"/>
  <c r="G2540" i="24"/>
  <c r="G2539" i="24"/>
  <c r="G2538" i="24"/>
  <c r="G2537" i="24"/>
  <c r="G2536" i="24"/>
  <c r="G2535" i="24"/>
  <c r="G2534" i="24"/>
  <c r="G2533" i="24"/>
  <c r="G2532" i="24"/>
  <c r="G2531" i="24"/>
  <c r="G2530" i="24"/>
  <c r="G2529" i="24"/>
  <c r="G2528" i="24"/>
  <c r="G2527" i="24"/>
  <c r="G2526" i="24"/>
  <c r="G2525" i="24"/>
  <c r="G2524" i="24"/>
  <c r="G2523" i="24"/>
  <c r="G2522" i="24"/>
  <c r="G2521" i="24"/>
  <c r="G2520" i="24"/>
  <c r="G2519" i="24"/>
  <c r="G2518" i="24"/>
  <c r="G2517" i="24"/>
  <c r="G2516" i="24"/>
  <c r="G2515" i="24"/>
  <c r="G2514" i="24"/>
  <c r="G2513" i="24"/>
  <c r="G2512" i="24"/>
  <c r="G2511" i="24"/>
  <c r="G2510" i="24"/>
  <c r="G2509" i="24"/>
  <c r="G2508" i="24"/>
  <c r="G2507" i="24"/>
  <c r="G2506" i="24"/>
  <c r="G2505" i="24"/>
  <c r="G2504" i="24"/>
  <c r="G2503" i="24"/>
  <c r="G2502" i="24"/>
  <c r="G2501" i="24"/>
  <c r="G2500" i="24"/>
  <c r="G2499" i="24"/>
  <c r="G2498" i="24"/>
  <c r="G2497" i="24"/>
  <c r="G2496" i="24"/>
  <c r="G2495" i="24"/>
  <c r="G2494" i="24"/>
  <c r="G2493" i="24"/>
  <c r="G2492" i="24"/>
  <c r="G2491" i="24"/>
  <c r="G2490" i="24"/>
  <c r="G2489" i="24"/>
  <c r="G2488" i="24"/>
  <c r="G2487" i="24"/>
  <c r="G2486" i="24"/>
  <c r="G2485" i="24"/>
  <c r="G2484" i="24"/>
  <c r="G2483" i="24"/>
  <c r="G2482" i="24"/>
  <c r="G2481" i="24"/>
  <c r="G2480" i="24"/>
  <c r="G2479" i="24"/>
  <c r="G2478" i="24"/>
  <c r="G2477" i="24"/>
  <c r="G2476" i="24"/>
  <c r="G2475" i="24"/>
  <c r="G2474" i="24"/>
  <c r="G2473" i="24"/>
  <c r="G2472" i="24"/>
  <c r="G2471" i="24"/>
  <c r="G2470" i="24"/>
  <c r="G2469" i="24"/>
  <c r="G2468" i="24"/>
  <c r="G2467" i="24"/>
  <c r="G2466" i="24"/>
  <c r="G2465" i="24"/>
  <c r="G2464" i="24"/>
  <c r="G2463" i="24"/>
  <c r="G2462" i="24"/>
  <c r="G2461" i="24"/>
  <c r="G2460" i="24"/>
  <c r="G2459" i="24"/>
  <c r="G2458" i="24"/>
  <c r="G2457" i="24"/>
  <c r="G2456" i="24"/>
  <c r="G2455" i="24"/>
  <c r="G2454" i="24"/>
  <c r="G2453" i="24"/>
  <c r="G2452" i="24"/>
  <c r="G2451" i="24"/>
  <c r="G2450" i="24"/>
  <c r="G2449" i="24"/>
  <c r="G2448" i="24"/>
  <c r="G2447" i="24"/>
  <c r="G2446" i="24"/>
  <c r="G2445" i="24"/>
  <c r="G2444" i="24"/>
  <c r="G2443" i="24"/>
  <c r="G2442" i="24"/>
  <c r="G2441" i="24"/>
  <c r="G2440" i="24"/>
  <c r="G2439" i="24"/>
  <c r="G2438" i="24"/>
  <c r="G2437" i="24"/>
  <c r="G2436" i="24"/>
  <c r="G2435" i="24"/>
  <c r="G2434" i="24"/>
  <c r="G2433" i="24"/>
  <c r="G2432" i="24"/>
  <c r="G2431" i="24"/>
  <c r="G2430" i="24"/>
  <c r="G2429" i="24"/>
  <c r="G2428" i="24"/>
  <c r="G2427" i="24"/>
  <c r="G2426" i="24"/>
  <c r="G2425" i="24"/>
  <c r="G2424" i="24"/>
  <c r="G2423" i="24"/>
  <c r="G2422" i="24"/>
  <c r="G2421" i="24"/>
  <c r="G2420" i="24"/>
  <c r="G2419" i="24"/>
  <c r="G2418" i="24"/>
  <c r="G2417" i="24"/>
  <c r="G2416" i="24"/>
  <c r="G2415" i="24"/>
  <c r="G2414" i="24"/>
  <c r="G2413" i="24"/>
  <c r="G2412" i="24"/>
  <c r="G2411" i="24"/>
  <c r="G2410" i="24"/>
  <c r="G2409" i="24"/>
  <c r="G2408" i="24"/>
  <c r="G2407" i="24"/>
  <c r="G2406" i="24"/>
  <c r="G2405" i="24"/>
  <c r="G2404" i="24"/>
  <c r="G2403" i="24"/>
  <c r="G2402" i="24"/>
  <c r="G2401" i="24"/>
  <c r="G2400" i="24"/>
  <c r="G2399" i="24"/>
  <c r="G2398" i="24"/>
  <c r="G2397" i="24"/>
  <c r="G2396" i="24"/>
  <c r="G2395" i="24"/>
  <c r="G2394" i="24"/>
  <c r="G2393" i="24"/>
  <c r="G2392" i="24"/>
  <c r="G2391" i="24"/>
  <c r="G2390" i="24"/>
  <c r="G2389" i="24"/>
  <c r="G2388" i="24"/>
  <c r="G2387" i="24"/>
  <c r="G2386" i="24"/>
  <c r="G2385" i="24"/>
  <c r="G2384" i="24"/>
  <c r="G2383" i="24"/>
  <c r="G2382" i="24"/>
  <c r="G2381" i="24"/>
  <c r="G2380" i="24"/>
  <c r="G2379" i="24"/>
  <c r="G2378" i="24"/>
  <c r="G2377" i="24"/>
  <c r="G2376" i="24"/>
  <c r="G2375" i="24"/>
  <c r="G2374" i="24"/>
  <c r="G2373" i="24"/>
  <c r="G2372" i="24"/>
  <c r="G2371" i="24"/>
  <c r="G2370" i="24"/>
  <c r="G2369" i="24"/>
  <c r="G2368" i="24"/>
  <c r="G2367" i="24"/>
  <c r="G2366" i="24"/>
  <c r="G2365" i="24"/>
  <c r="G2364" i="24"/>
  <c r="G2363" i="24"/>
  <c r="G2362" i="24"/>
  <c r="G2361" i="24"/>
  <c r="G2360" i="24"/>
  <c r="G2359" i="24"/>
  <c r="G2358" i="24"/>
  <c r="G2357" i="24"/>
  <c r="G2356" i="24"/>
  <c r="G2355" i="24"/>
  <c r="G2354" i="24"/>
  <c r="G2353" i="24"/>
  <c r="G2352" i="24"/>
  <c r="G2351" i="24"/>
  <c r="G2350" i="24"/>
  <c r="G2349" i="24"/>
  <c r="G2348" i="24"/>
  <c r="G2347" i="24"/>
  <c r="G2346" i="24"/>
  <c r="G2345" i="24"/>
  <c r="G2344" i="24"/>
  <c r="G2343" i="24"/>
  <c r="G2342" i="24"/>
  <c r="G2341" i="24"/>
  <c r="G2340" i="24"/>
  <c r="G2339" i="24"/>
  <c r="G2338" i="24"/>
  <c r="G2337" i="24"/>
  <c r="G2336" i="24"/>
  <c r="G2335" i="24"/>
  <c r="G2334" i="24"/>
  <c r="G2333" i="24"/>
  <c r="G2332" i="24"/>
  <c r="G2331" i="24"/>
  <c r="G2330" i="24"/>
  <c r="G2329" i="24"/>
  <c r="G2328" i="24"/>
  <c r="G2327" i="24"/>
  <c r="G2326" i="24"/>
  <c r="G2325" i="24"/>
  <c r="G2324" i="24"/>
  <c r="G2323" i="24"/>
  <c r="G2322" i="24"/>
  <c r="G2321" i="24"/>
  <c r="G2320" i="24"/>
  <c r="G2319" i="24"/>
  <c r="G2318" i="24"/>
  <c r="G2317" i="24"/>
  <c r="G2316" i="24"/>
  <c r="G2315" i="24"/>
  <c r="G2314" i="24"/>
  <c r="G2313" i="24"/>
  <c r="G2312" i="24"/>
  <c r="G2311" i="24"/>
  <c r="G2310" i="24"/>
  <c r="G2309" i="24"/>
  <c r="G2308" i="24"/>
  <c r="G2307" i="24"/>
  <c r="G2306" i="24"/>
  <c r="G2305" i="24"/>
  <c r="G2304" i="24"/>
  <c r="G2303" i="24"/>
  <c r="G2302" i="24"/>
  <c r="G2301" i="24"/>
  <c r="G2300" i="24"/>
  <c r="G2299" i="24"/>
  <c r="G2298" i="24"/>
  <c r="G2297" i="24"/>
  <c r="G2296" i="24"/>
  <c r="G2295" i="24"/>
  <c r="G2294" i="24"/>
  <c r="G2293" i="24"/>
  <c r="G2292" i="24"/>
  <c r="G2291" i="24"/>
  <c r="G2290" i="24"/>
  <c r="G2289" i="24"/>
  <c r="G2288" i="24"/>
  <c r="G2287" i="24"/>
  <c r="G2286" i="24"/>
  <c r="G2285" i="24"/>
  <c r="G2284" i="24"/>
  <c r="G2283" i="24"/>
  <c r="G2282" i="24"/>
  <c r="G2281" i="24"/>
  <c r="G2280" i="24"/>
  <c r="G2279" i="24"/>
  <c r="G2278" i="24"/>
  <c r="G2277" i="24"/>
  <c r="G2276" i="24"/>
  <c r="G2275" i="24"/>
  <c r="G2274" i="24"/>
  <c r="G2273" i="24"/>
  <c r="G2272" i="24"/>
  <c r="G2271" i="24"/>
  <c r="G2270" i="24"/>
  <c r="G2269" i="24"/>
  <c r="G2268" i="24"/>
  <c r="G2267" i="24"/>
  <c r="G2266" i="24"/>
  <c r="G2265" i="24"/>
  <c r="G2264" i="24"/>
  <c r="G2263" i="24"/>
  <c r="G2262" i="24"/>
  <c r="G2261" i="24"/>
  <c r="G2260" i="24"/>
  <c r="G2259" i="24"/>
  <c r="G2258" i="24"/>
  <c r="G2257" i="24"/>
  <c r="G2256" i="24"/>
  <c r="G2255" i="24"/>
  <c r="G2254" i="24"/>
  <c r="G2253" i="24"/>
  <c r="G2252" i="24"/>
  <c r="G2251" i="24"/>
  <c r="G2250" i="24"/>
  <c r="G2249" i="24"/>
  <c r="G2248" i="24"/>
  <c r="G2247" i="24"/>
  <c r="G2246" i="24"/>
  <c r="G2245" i="24"/>
  <c r="G2244" i="24"/>
  <c r="G2243" i="24"/>
  <c r="G2242" i="24"/>
  <c r="G2241" i="24"/>
  <c r="G2240" i="24"/>
  <c r="G2239" i="24"/>
  <c r="G2238" i="24"/>
  <c r="G2237" i="24"/>
  <c r="G2236" i="24"/>
  <c r="G2235" i="24"/>
  <c r="G2234" i="24"/>
  <c r="G2233" i="24"/>
  <c r="G2232" i="24"/>
  <c r="G2231" i="24"/>
  <c r="G2230" i="24"/>
  <c r="G2229" i="24"/>
  <c r="G2228" i="24"/>
  <c r="G2227" i="24"/>
  <c r="G2226" i="24"/>
  <c r="G2225" i="24"/>
  <c r="G2224" i="24"/>
  <c r="G2223" i="24"/>
  <c r="G2222" i="24"/>
  <c r="G2221" i="24"/>
  <c r="G2220" i="24"/>
  <c r="G2219" i="24"/>
  <c r="G2218" i="24"/>
  <c r="G2217" i="24"/>
  <c r="G2216" i="24"/>
  <c r="G2215" i="24"/>
  <c r="G2214" i="24"/>
  <c r="G2213" i="24"/>
  <c r="G2212" i="24"/>
  <c r="G2211" i="24"/>
  <c r="G2210" i="24"/>
  <c r="G2209" i="24"/>
  <c r="G2208" i="24"/>
  <c r="G2207" i="24"/>
  <c r="G2206" i="24"/>
  <c r="G2205" i="24"/>
  <c r="G2204" i="24"/>
  <c r="G2203" i="24"/>
  <c r="G2202" i="24"/>
  <c r="G2201" i="24"/>
  <c r="G2200" i="24"/>
  <c r="G2199" i="24"/>
  <c r="G2198" i="24"/>
  <c r="G2197" i="24"/>
  <c r="G2196" i="24"/>
  <c r="G2195" i="24"/>
  <c r="G2194" i="24"/>
  <c r="G2193" i="24"/>
  <c r="G2192" i="24"/>
  <c r="G2191" i="24"/>
  <c r="G2190" i="24"/>
  <c r="G2189" i="24"/>
  <c r="G2188" i="24"/>
  <c r="G2187" i="24"/>
  <c r="G2186" i="24"/>
  <c r="G2185" i="24"/>
  <c r="G2184" i="24"/>
  <c r="G2183" i="24"/>
  <c r="G2182" i="24"/>
  <c r="G2181" i="24"/>
  <c r="G2180" i="24"/>
  <c r="G2179" i="24"/>
  <c r="G2178" i="24"/>
  <c r="G2177" i="24"/>
  <c r="G2176" i="24"/>
  <c r="G2175" i="24"/>
  <c r="G2174" i="24"/>
  <c r="G2173" i="24"/>
  <c r="G2172" i="24"/>
  <c r="G2171" i="24"/>
  <c r="G2170" i="24"/>
  <c r="G2169" i="24"/>
  <c r="G2168" i="24"/>
  <c r="G2167" i="24"/>
  <c r="G2166" i="24"/>
  <c r="G2165" i="24"/>
  <c r="G2164" i="24"/>
  <c r="G2163" i="24"/>
  <c r="G2162" i="24"/>
  <c r="G2161" i="24"/>
  <c r="G2160" i="24"/>
  <c r="G2159" i="24"/>
  <c r="G2158" i="24"/>
  <c r="G2157" i="24"/>
  <c r="G2156" i="24"/>
  <c r="G2155" i="24"/>
  <c r="G2154" i="24"/>
  <c r="G2153" i="24"/>
  <c r="G2152" i="24"/>
  <c r="G2151" i="24"/>
  <c r="G2150" i="24"/>
  <c r="G2149" i="24"/>
  <c r="G2148" i="24"/>
  <c r="G2147" i="24"/>
  <c r="G2146" i="24"/>
  <c r="G2145" i="24"/>
  <c r="G2144" i="24"/>
  <c r="G2143" i="24"/>
  <c r="G2142" i="24"/>
  <c r="G2141" i="24"/>
  <c r="G2140" i="24"/>
  <c r="G2139" i="24"/>
  <c r="G2138" i="24"/>
  <c r="G2137" i="24"/>
  <c r="G2136" i="24"/>
  <c r="G2135" i="24"/>
  <c r="G2134" i="24"/>
  <c r="G2133" i="24"/>
  <c r="G2132" i="24"/>
  <c r="G2131" i="24"/>
  <c r="G2130" i="24"/>
  <c r="G2129" i="24"/>
  <c r="G2128" i="24"/>
  <c r="G2127" i="24"/>
  <c r="G2126" i="24"/>
  <c r="G2125" i="24"/>
  <c r="G2124" i="24"/>
  <c r="G2123" i="24"/>
  <c r="G2122" i="24"/>
  <c r="G2121" i="24"/>
  <c r="G2120" i="24"/>
  <c r="G2119" i="24"/>
  <c r="G2118" i="24"/>
  <c r="G2117" i="24"/>
  <c r="G2116" i="24"/>
  <c r="G2115" i="24"/>
  <c r="G2114" i="24"/>
  <c r="G2113" i="24"/>
  <c r="G2112" i="24"/>
  <c r="G2111" i="24"/>
  <c r="G2110" i="24"/>
  <c r="G2109" i="24"/>
  <c r="G2108" i="24"/>
  <c r="G2107" i="24"/>
  <c r="G2106" i="24"/>
  <c r="G2105" i="24"/>
  <c r="G2104" i="24"/>
  <c r="G2103" i="24"/>
  <c r="G2102" i="24"/>
  <c r="G2101" i="24"/>
  <c r="G2100" i="24"/>
  <c r="G2099" i="24"/>
  <c r="G2098" i="24"/>
  <c r="G2097" i="24"/>
  <c r="G2096" i="24"/>
  <c r="G2095" i="24"/>
  <c r="G2094" i="24"/>
  <c r="G2093" i="24"/>
  <c r="G2092" i="24"/>
  <c r="G2091" i="24"/>
  <c r="G2090" i="24"/>
  <c r="G2089" i="24"/>
  <c r="G2088" i="24"/>
  <c r="G2087" i="24"/>
  <c r="G2086" i="24"/>
  <c r="G2085" i="24"/>
  <c r="G2084" i="24"/>
  <c r="G2083" i="24"/>
  <c r="G2082" i="24"/>
  <c r="G2081" i="24"/>
  <c r="G2080" i="24"/>
  <c r="G2079" i="24"/>
  <c r="G2078" i="24"/>
  <c r="G2077" i="24"/>
  <c r="G2076" i="24"/>
  <c r="G2075" i="24"/>
  <c r="G2074" i="24"/>
  <c r="G2073" i="24"/>
  <c r="G2072" i="24"/>
  <c r="G2071" i="24"/>
  <c r="G2070" i="24"/>
  <c r="G2069" i="24"/>
  <c r="G2068" i="24"/>
  <c r="G2067" i="24"/>
  <c r="G2066" i="24"/>
  <c r="G2065" i="24"/>
  <c r="G2064" i="24"/>
  <c r="G2063" i="24"/>
  <c r="G2062" i="24"/>
  <c r="G2061" i="24"/>
  <c r="G2060" i="24"/>
  <c r="G2059" i="24"/>
  <c r="G2058" i="24"/>
  <c r="G2057" i="24"/>
  <c r="G2056" i="24"/>
  <c r="G2055" i="24"/>
  <c r="G2054" i="24"/>
  <c r="G2053" i="24"/>
  <c r="G2052" i="24"/>
  <c r="G2051" i="24"/>
  <c r="G2050" i="24"/>
  <c r="G2049" i="24"/>
  <c r="G2048" i="24"/>
  <c r="G2047" i="24"/>
  <c r="G2046" i="24"/>
  <c r="G2045" i="24"/>
  <c r="G2044" i="24"/>
  <c r="G2043" i="24"/>
  <c r="G2042" i="24"/>
  <c r="G2041" i="24"/>
  <c r="G2040" i="24"/>
  <c r="G2039" i="24"/>
  <c r="G2038" i="24"/>
  <c r="G2037" i="24"/>
  <c r="G2036" i="24"/>
  <c r="G2035" i="24"/>
  <c r="G2034" i="24"/>
  <c r="G2033" i="24"/>
  <c r="G2032" i="24"/>
  <c r="G2031" i="24"/>
  <c r="G2030" i="24"/>
  <c r="G2029" i="24"/>
  <c r="G2028" i="24"/>
  <c r="G2027" i="24"/>
  <c r="G2026" i="24"/>
  <c r="G2025" i="24"/>
  <c r="G2024" i="24"/>
  <c r="G2023" i="24"/>
  <c r="G2022" i="24"/>
  <c r="G2021" i="24"/>
  <c r="G2020" i="24"/>
  <c r="G2019" i="24"/>
  <c r="G2018" i="24"/>
  <c r="G2017" i="24"/>
  <c r="G2016" i="24"/>
  <c r="G2015" i="24"/>
  <c r="G2014" i="24"/>
  <c r="G2013" i="24"/>
  <c r="G2012" i="24"/>
  <c r="G2011" i="24"/>
  <c r="G2010" i="24"/>
  <c r="G2009" i="24"/>
  <c r="G2008" i="24"/>
  <c r="G2007" i="24"/>
  <c r="G2006" i="24"/>
  <c r="G2005" i="24"/>
  <c r="G2004" i="24"/>
  <c r="G2003" i="24"/>
  <c r="G2002" i="24"/>
  <c r="G2001" i="24"/>
  <c r="G2000" i="24"/>
  <c r="G1999" i="24"/>
  <c r="G1998" i="24"/>
  <c r="G1997" i="24"/>
  <c r="G1996" i="24"/>
  <c r="G1995" i="24"/>
  <c r="G1994" i="24"/>
  <c r="G1993" i="24"/>
  <c r="G1992" i="24"/>
  <c r="G1991" i="24"/>
  <c r="G1990" i="24"/>
  <c r="G1989" i="24"/>
  <c r="G1988" i="24"/>
  <c r="G1987" i="24"/>
  <c r="G1986" i="24"/>
  <c r="G1985" i="24"/>
  <c r="G1984" i="24"/>
  <c r="G1983" i="24"/>
  <c r="G1982" i="24"/>
  <c r="G1981" i="24"/>
  <c r="G1980" i="24"/>
  <c r="G1979" i="24"/>
  <c r="G1978" i="24"/>
  <c r="G1977" i="24"/>
  <c r="G1976" i="24"/>
  <c r="G1975" i="24"/>
  <c r="G1974" i="24"/>
  <c r="G1973" i="24"/>
  <c r="G1972" i="24"/>
  <c r="G1971" i="24"/>
  <c r="G1970" i="24"/>
  <c r="G1969" i="24"/>
  <c r="G1968" i="24"/>
  <c r="G1967" i="24"/>
  <c r="G1966" i="24"/>
  <c r="G1965" i="24"/>
  <c r="G1964" i="24"/>
  <c r="G1963" i="24"/>
  <c r="G1962" i="24"/>
  <c r="G1961" i="24"/>
  <c r="G1960" i="24"/>
  <c r="G1959" i="24"/>
  <c r="G1958" i="24"/>
  <c r="G1957" i="24"/>
  <c r="G1956" i="24"/>
  <c r="G1955" i="24"/>
  <c r="G1954" i="24"/>
  <c r="G1953" i="24"/>
  <c r="G1952" i="24"/>
  <c r="G1951" i="24"/>
  <c r="G1950" i="24"/>
  <c r="G1949" i="24"/>
  <c r="G1948" i="24"/>
  <c r="G1947" i="24"/>
  <c r="G1946" i="24"/>
  <c r="G1945" i="24"/>
  <c r="G1944" i="24"/>
  <c r="G1943" i="24"/>
  <c r="G1942" i="24"/>
  <c r="G1941" i="24"/>
  <c r="G1940" i="24"/>
  <c r="G1939" i="24"/>
  <c r="G1938" i="24"/>
  <c r="G1937" i="24"/>
  <c r="G1936" i="24"/>
  <c r="G1935" i="24"/>
  <c r="G1934" i="24"/>
  <c r="G1933" i="24"/>
  <c r="G1932" i="24"/>
  <c r="G1931" i="24"/>
  <c r="G1930" i="24"/>
  <c r="G1929" i="24"/>
  <c r="G1928" i="24"/>
  <c r="G1927" i="24"/>
  <c r="G1926" i="24"/>
  <c r="G1925" i="24"/>
  <c r="G1924" i="24"/>
  <c r="G1923" i="24"/>
  <c r="G1922" i="24"/>
  <c r="G1921" i="24"/>
  <c r="G1920" i="24"/>
  <c r="G1919" i="24"/>
  <c r="G1918" i="24"/>
  <c r="G1917" i="24"/>
  <c r="G1916" i="24"/>
  <c r="G1915" i="24"/>
  <c r="G1914" i="24"/>
  <c r="G1913" i="24"/>
  <c r="G1912" i="24"/>
  <c r="G1911" i="24"/>
  <c r="G1910" i="24"/>
  <c r="G1909" i="24"/>
  <c r="G1908" i="24"/>
  <c r="G1907" i="24"/>
  <c r="G1906" i="24"/>
  <c r="G1905" i="24"/>
  <c r="G1904" i="24"/>
  <c r="G1903" i="24"/>
  <c r="G1902" i="24"/>
  <c r="G1901" i="24"/>
  <c r="G1900" i="24"/>
  <c r="G1899" i="24"/>
  <c r="G1898" i="24"/>
  <c r="G1897" i="24"/>
  <c r="G1896" i="24"/>
  <c r="G1895" i="24"/>
  <c r="G1894" i="24"/>
  <c r="G1893" i="24"/>
  <c r="G1892" i="24"/>
  <c r="G1891" i="24"/>
  <c r="G1890" i="24"/>
  <c r="G1889" i="24"/>
  <c r="G1888" i="24"/>
  <c r="G1887" i="24"/>
  <c r="G1886" i="24"/>
  <c r="G1885" i="24"/>
  <c r="G1884" i="24"/>
  <c r="G1883" i="24"/>
  <c r="G1882" i="24"/>
  <c r="G1881" i="24"/>
  <c r="G1880" i="24"/>
  <c r="G1879" i="24"/>
  <c r="G1878" i="24"/>
  <c r="G1877" i="24"/>
  <c r="G1876" i="24"/>
  <c r="G1875" i="24"/>
  <c r="G1874" i="24"/>
  <c r="G1873" i="24"/>
  <c r="G1872" i="24"/>
  <c r="G1871" i="24"/>
  <c r="G1870" i="24"/>
  <c r="G1869" i="24"/>
  <c r="G1868" i="24"/>
  <c r="G1867" i="24"/>
  <c r="G1866" i="24"/>
  <c r="G1865" i="24"/>
  <c r="G1864" i="24"/>
  <c r="G1863" i="24"/>
  <c r="G1862" i="24"/>
  <c r="G1861" i="24"/>
  <c r="G1860" i="24"/>
  <c r="G1859" i="24"/>
  <c r="G1858" i="24"/>
  <c r="G1857" i="24"/>
  <c r="G1856" i="24"/>
  <c r="G1855" i="24"/>
  <c r="G1854" i="24"/>
  <c r="G1853" i="24"/>
  <c r="G1852" i="24"/>
  <c r="G1851" i="24"/>
  <c r="G1850" i="24"/>
  <c r="G1849" i="24"/>
  <c r="G1848" i="24"/>
  <c r="G1847" i="24"/>
  <c r="G1846" i="24"/>
  <c r="G1845" i="24"/>
  <c r="G1844" i="24"/>
  <c r="G1843" i="24"/>
  <c r="G1842" i="24"/>
  <c r="G1841" i="24"/>
  <c r="G1840" i="24"/>
  <c r="G1839" i="24"/>
  <c r="G1838" i="24"/>
  <c r="G1837" i="24"/>
  <c r="G1836" i="24"/>
  <c r="G1835" i="24"/>
  <c r="G1834" i="24"/>
  <c r="G1833" i="24"/>
  <c r="G1832" i="24"/>
  <c r="G1831" i="24"/>
  <c r="G1830" i="24"/>
  <c r="G1829" i="24"/>
  <c r="G1828" i="24"/>
  <c r="G1827" i="24"/>
  <c r="G1826" i="24"/>
  <c r="G1825" i="24"/>
  <c r="G1824" i="24"/>
  <c r="G1823" i="24"/>
  <c r="G1822" i="24"/>
  <c r="G1821" i="24"/>
  <c r="G1820" i="24"/>
  <c r="G1819" i="24"/>
  <c r="G1818" i="24"/>
  <c r="G1817" i="24"/>
  <c r="G1816" i="24"/>
  <c r="G1815" i="24"/>
  <c r="G1814" i="24"/>
  <c r="G1813" i="24"/>
  <c r="G1812" i="24"/>
  <c r="G1811" i="24"/>
  <c r="G1810" i="24"/>
  <c r="G1809" i="24"/>
  <c r="G1808" i="24"/>
  <c r="G1807" i="24"/>
  <c r="G1806" i="24"/>
  <c r="G1805" i="24"/>
  <c r="G1804" i="24"/>
  <c r="G1803" i="24"/>
  <c r="G1802" i="24"/>
  <c r="G1801" i="24"/>
  <c r="G1800" i="24"/>
  <c r="G1799" i="24"/>
  <c r="G1798" i="24"/>
  <c r="G1797" i="24"/>
  <c r="G1796" i="24"/>
  <c r="G1795" i="24"/>
  <c r="G1794" i="24"/>
  <c r="G1793" i="24"/>
  <c r="G1792" i="24"/>
  <c r="G1791" i="24"/>
  <c r="G1790" i="24"/>
  <c r="G1789" i="24"/>
  <c r="G1788" i="24"/>
  <c r="G1787" i="24"/>
  <c r="G1786" i="24"/>
  <c r="G1785" i="24"/>
  <c r="G1784" i="24"/>
  <c r="G1783" i="24"/>
  <c r="G1782" i="24"/>
  <c r="G1781" i="24"/>
  <c r="G1780" i="24"/>
  <c r="G1779" i="24"/>
  <c r="G1778" i="24"/>
  <c r="G1777" i="24"/>
  <c r="G1776" i="24"/>
  <c r="G1775" i="24"/>
  <c r="G1774" i="24"/>
  <c r="G1773" i="24"/>
  <c r="G1772" i="24"/>
  <c r="G1771" i="24"/>
  <c r="G1770" i="24"/>
  <c r="G1769" i="24"/>
  <c r="G1768" i="24"/>
  <c r="G1767" i="24"/>
  <c r="G1766" i="24"/>
  <c r="G1765" i="24"/>
  <c r="G1764" i="24"/>
  <c r="G1763" i="24"/>
  <c r="G1762" i="24"/>
  <c r="G1761" i="24"/>
  <c r="G1760" i="24"/>
  <c r="G1759" i="24"/>
  <c r="G1758" i="24"/>
  <c r="G1757" i="24"/>
  <c r="G1756" i="24"/>
  <c r="G1755" i="24"/>
  <c r="G1754" i="24"/>
  <c r="G1753" i="24"/>
  <c r="G1752" i="24"/>
  <c r="G1751" i="24"/>
  <c r="G1750" i="24"/>
  <c r="G1749" i="24"/>
  <c r="G1748" i="24"/>
  <c r="G1747" i="24"/>
  <c r="G1746" i="24"/>
  <c r="G1745" i="24"/>
  <c r="G1744" i="24"/>
  <c r="G1743" i="24"/>
  <c r="G1742" i="24"/>
  <c r="G1741" i="24"/>
  <c r="G1740" i="24"/>
  <c r="G1739" i="24"/>
  <c r="G1738" i="24"/>
  <c r="G1737" i="24"/>
  <c r="G1736" i="24"/>
  <c r="G1735" i="24"/>
  <c r="G1734" i="24"/>
  <c r="G1733" i="24"/>
  <c r="G1732" i="24"/>
  <c r="G1731" i="24"/>
  <c r="G1730" i="24"/>
  <c r="G1729" i="24"/>
  <c r="G1728" i="24"/>
  <c r="G1727" i="24"/>
  <c r="G1726" i="24"/>
  <c r="G1725" i="24"/>
  <c r="G1724" i="24"/>
  <c r="G1723" i="24"/>
  <c r="G1722" i="24"/>
  <c r="G1721" i="24"/>
  <c r="G1720" i="24"/>
  <c r="G1719" i="24"/>
  <c r="G1718" i="24"/>
  <c r="G1717" i="24"/>
  <c r="G1716" i="24"/>
  <c r="G1715" i="24"/>
  <c r="G1714" i="24"/>
  <c r="G1713" i="24"/>
  <c r="G1712" i="24"/>
  <c r="G1711" i="24"/>
  <c r="G1710" i="24"/>
  <c r="G1709" i="24"/>
  <c r="G1708" i="24"/>
  <c r="G1707" i="24"/>
  <c r="G1706" i="24"/>
  <c r="G1705" i="24"/>
  <c r="G1704" i="24"/>
  <c r="G1703" i="24"/>
  <c r="G1702" i="24"/>
  <c r="G1701" i="24"/>
  <c r="G1700" i="24"/>
  <c r="G1699" i="24"/>
  <c r="G1698" i="24"/>
  <c r="G1697" i="24"/>
  <c r="G1696" i="24"/>
  <c r="G1695" i="24"/>
  <c r="G1694" i="24"/>
  <c r="G1693" i="24"/>
  <c r="G1692" i="24"/>
  <c r="G1691" i="24"/>
  <c r="G1690" i="24"/>
  <c r="G1689" i="24"/>
  <c r="G1688" i="24"/>
  <c r="G1687" i="24"/>
  <c r="G1686" i="24"/>
  <c r="G1685" i="24"/>
  <c r="G1684" i="24"/>
  <c r="G1683" i="24"/>
  <c r="G1682" i="24"/>
  <c r="G1681" i="24"/>
  <c r="G1680" i="24"/>
  <c r="G1679" i="24"/>
  <c r="G1678" i="24"/>
  <c r="G1677" i="24"/>
  <c r="G1676" i="24"/>
  <c r="G1675" i="24"/>
  <c r="G1674" i="24"/>
  <c r="G1673" i="24"/>
  <c r="G1672" i="24"/>
  <c r="G1671" i="24"/>
  <c r="G1670" i="24"/>
  <c r="G1669" i="24"/>
  <c r="G1668" i="24"/>
  <c r="G1667" i="24"/>
  <c r="G1666" i="24"/>
  <c r="G1665" i="24"/>
  <c r="G1664" i="24"/>
  <c r="G1663" i="24"/>
  <c r="G1662" i="24"/>
  <c r="G1661" i="24"/>
  <c r="G1660" i="24"/>
  <c r="G1659" i="24"/>
  <c r="G1658" i="24"/>
  <c r="G1657" i="24"/>
  <c r="G1656" i="24"/>
  <c r="G1655" i="24"/>
  <c r="G1654" i="24"/>
  <c r="G1653" i="24"/>
  <c r="G1652" i="24"/>
  <c r="G1651" i="24"/>
  <c r="G1650" i="24"/>
  <c r="G1649" i="24"/>
  <c r="G1648" i="24"/>
  <c r="G1647" i="24"/>
  <c r="G1646" i="24"/>
  <c r="G1645" i="24"/>
  <c r="G1644" i="24"/>
  <c r="G1643" i="24"/>
  <c r="G1642" i="24"/>
  <c r="G1641" i="24"/>
  <c r="G1640" i="24"/>
  <c r="G1639" i="24"/>
  <c r="G1638" i="24"/>
  <c r="G1637" i="24"/>
  <c r="G1636" i="24"/>
  <c r="G1635" i="24"/>
  <c r="G1634" i="24"/>
  <c r="G1633" i="24"/>
  <c r="G1632" i="24"/>
  <c r="G1631" i="24"/>
  <c r="G1630" i="24"/>
  <c r="G1629" i="24"/>
  <c r="G1628" i="24"/>
  <c r="G1627" i="24"/>
  <c r="G1626" i="24"/>
  <c r="G1625" i="24"/>
  <c r="G1624" i="24"/>
  <c r="G1623" i="24"/>
  <c r="G1622" i="24"/>
  <c r="G1621" i="24"/>
  <c r="G1620" i="24"/>
  <c r="G1619" i="24"/>
  <c r="G1618" i="24"/>
  <c r="G1617" i="24"/>
  <c r="G1616" i="24"/>
  <c r="G1615" i="24"/>
  <c r="G1614" i="24"/>
  <c r="G1613" i="24"/>
  <c r="G1612" i="24"/>
  <c r="G1611" i="24"/>
  <c r="G1610" i="24"/>
  <c r="G1609" i="24"/>
  <c r="G1608" i="24"/>
  <c r="G1607" i="24"/>
  <c r="G1606" i="24"/>
  <c r="G1605" i="24"/>
  <c r="G1604" i="24"/>
  <c r="G1603" i="24"/>
  <c r="G1602" i="24"/>
  <c r="G1601" i="24"/>
  <c r="G1600" i="24"/>
  <c r="G1599" i="24"/>
  <c r="G1598" i="24"/>
  <c r="G1597" i="24"/>
  <c r="G1596" i="24"/>
  <c r="G1595" i="24"/>
  <c r="G1594" i="24"/>
  <c r="G1593" i="24"/>
  <c r="G1592" i="24"/>
  <c r="G1591" i="24"/>
  <c r="G1590" i="24"/>
  <c r="G1589" i="24"/>
  <c r="G1588" i="24"/>
  <c r="G1587" i="24"/>
  <c r="G1586" i="24"/>
  <c r="G1585" i="24"/>
  <c r="G1584" i="24"/>
  <c r="G1583" i="24"/>
  <c r="G1582" i="24"/>
  <c r="G1581" i="24"/>
  <c r="G1580" i="24"/>
  <c r="G1579" i="24"/>
  <c r="G1578" i="24"/>
  <c r="G1577" i="24"/>
  <c r="G1576" i="24"/>
  <c r="G1575" i="24"/>
  <c r="G1574" i="24"/>
  <c r="G1573" i="24"/>
  <c r="G1572" i="24"/>
  <c r="G1571" i="24"/>
  <c r="G1570" i="24"/>
  <c r="G1569" i="24"/>
  <c r="G1568" i="24"/>
  <c r="G1567" i="24"/>
  <c r="G1566" i="24"/>
  <c r="G1565" i="24"/>
  <c r="G1564" i="24"/>
  <c r="G1563" i="24"/>
  <c r="G1562" i="24"/>
  <c r="G1561" i="24"/>
  <c r="G1560" i="24"/>
  <c r="G1559" i="24"/>
  <c r="G1558" i="24"/>
  <c r="G1557" i="24"/>
  <c r="G1556" i="24"/>
  <c r="G1555" i="24"/>
  <c r="G1554" i="24"/>
  <c r="G1553" i="24"/>
  <c r="G1552" i="24"/>
  <c r="G1551" i="24"/>
  <c r="G1550" i="24"/>
  <c r="G1549" i="24"/>
  <c r="G1548" i="24"/>
  <c r="G1547" i="24"/>
  <c r="G1546" i="24"/>
  <c r="G1545" i="24"/>
  <c r="G1544" i="24"/>
  <c r="G1543" i="24"/>
  <c r="G1542" i="24"/>
  <c r="G1541" i="24"/>
  <c r="G1540" i="24"/>
  <c r="G1539" i="24"/>
  <c r="G1538" i="24"/>
  <c r="G1537" i="24"/>
  <c r="G1536" i="24"/>
  <c r="G1535" i="24"/>
  <c r="G1534" i="24"/>
  <c r="G1533" i="24"/>
  <c r="G1532" i="24"/>
  <c r="G1531" i="24"/>
  <c r="G1530" i="24"/>
  <c r="G1529" i="24"/>
  <c r="G1528" i="24"/>
  <c r="G1527" i="24"/>
  <c r="G1526" i="24"/>
  <c r="G1525" i="24"/>
  <c r="G1524" i="24"/>
  <c r="G1523" i="24"/>
  <c r="G1522" i="24"/>
  <c r="G1521" i="24"/>
  <c r="G1520" i="24"/>
  <c r="G1519" i="24"/>
  <c r="G1518" i="24"/>
  <c r="G1517" i="24"/>
  <c r="G1516" i="24"/>
  <c r="G1515" i="24"/>
  <c r="G1514" i="24"/>
  <c r="G1513" i="24"/>
  <c r="G1512" i="24"/>
  <c r="G1511" i="24"/>
  <c r="G1510" i="24"/>
  <c r="G1509" i="24"/>
  <c r="G1508" i="24"/>
  <c r="G1507" i="24"/>
  <c r="G1506" i="24"/>
  <c r="G1505" i="24"/>
  <c r="G1504" i="24"/>
  <c r="G1503" i="24"/>
  <c r="G1502" i="24"/>
  <c r="G1501" i="24"/>
  <c r="G1500" i="24"/>
  <c r="G1499" i="24"/>
  <c r="G1498" i="24"/>
  <c r="G1497" i="24"/>
  <c r="G1496" i="24"/>
  <c r="G1495" i="24"/>
  <c r="G1494" i="24"/>
  <c r="G1493" i="24"/>
  <c r="G1492" i="24"/>
  <c r="G1491" i="24"/>
  <c r="G1490" i="24"/>
  <c r="G1489" i="24"/>
  <c r="G1488" i="24"/>
  <c r="G1487" i="24"/>
  <c r="G1486" i="24"/>
  <c r="G1485" i="24"/>
  <c r="G1484" i="24"/>
  <c r="G1483" i="24"/>
  <c r="G1482" i="24"/>
  <c r="G1481" i="24"/>
  <c r="G1480" i="24"/>
  <c r="G1479" i="24"/>
  <c r="G1478" i="24"/>
  <c r="G1477" i="24"/>
  <c r="G1476" i="24"/>
  <c r="G1475" i="24"/>
  <c r="G1474" i="24"/>
  <c r="G1473" i="24"/>
  <c r="G1472" i="24"/>
  <c r="G1471" i="24"/>
  <c r="G1470" i="24"/>
  <c r="G1469" i="24"/>
  <c r="G1468" i="24"/>
  <c r="G1467" i="24"/>
  <c r="G1466" i="24"/>
  <c r="G1465" i="24"/>
  <c r="G1464" i="24"/>
  <c r="G1463" i="24"/>
  <c r="G1462" i="24"/>
  <c r="G1461" i="24"/>
  <c r="G1460" i="24"/>
  <c r="G1459" i="24"/>
  <c r="G1458" i="24"/>
  <c r="G1457" i="24"/>
  <c r="G1456" i="24"/>
  <c r="G1455" i="24"/>
  <c r="G1454" i="24"/>
  <c r="G1453" i="24"/>
  <c r="G1452" i="24"/>
  <c r="G1451" i="24"/>
  <c r="G1450" i="24"/>
  <c r="G1449" i="24"/>
  <c r="G1448" i="24"/>
  <c r="G1447" i="24"/>
  <c r="G1446" i="24"/>
  <c r="G1445" i="24"/>
  <c r="G1444" i="24"/>
  <c r="G1443" i="24"/>
  <c r="G1442" i="24"/>
  <c r="G1441" i="24"/>
  <c r="G1440" i="24"/>
  <c r="G1439" i="24"/>
  <c r="G1438" i="24"/>
  <c r="G1437" i="24"/>
  <c r="G1436" i="24"/>
  <c r="G1435" i="24"/>
  <c r="G1434" i="24"/>
  <c r="G1433" i="24"/>
  <c r="G1432" i="24"/>
  <c r="G1431" i="24"/>
  <c r="G1430" i="24"/>
  <c r="G1429" i="24"/>
  <c r="G1428" i="24"/>
  <c r="G1427" i="24"/>
  <c r="G1426" i="24"/>
  <c r="G1425" i="24"/>
  <c r="G1424" i="24"/>
  <c r="G1423" i="24"/>
  <c r="G1422" i="24"/>
  <c r="G1421" i="24"/>
  <c r="G1420" i="24"/>
  <c r="G1419" i="24"/>
  <c r="G1418" i="24"/>
  <c r="G1417" i="24"/>
  <c r="G1416" i="24"/>
  <c r="G1415" i="24"/>
  <c r="G1414" i="24"/>
  <c r="G1413" i="24"/>
  <c r="G1412" i="24"/>
  <c r="G1411" i="24"/>
  <c r="G1410" i="24"/>
  <c r="G1409" i="24"/>
  <c r="G1408" i="24"/>
  <c r="G1407" i="24"/>
  <c r="G1406" i="24"/>
  <c r="G1405" i="24"/>
  <c r="G1404" i="24"/>
  <c r="G1403" i="24"/>
  <c r="G1402" i="24"/>
  <c r="G1401" i="24"/>
  <c r="G1400" i="24"/>
  <c r="G1399" i="24"/>
  <c r="G1398" i="24"/>
  <c r="G1397" i="24"/>
  <c r="G1396" i="24"/>
  <c r="G1395" i="24"/>
  <c r="G1394" i="24"/>
  <c r="G1393" i="24"/>
  <c r="G1392" i="24"/>
  <c r="G1391" i="24"/>
  <c r="G1390" i="24"/>
  <c r="G1389" i="24"/>
  <c r="G1388" i="24"/>
  <c r="G1387" i="24"/>
  <c r="G1386" i="24"/>
  <c r="G1385" i="24"/>
  <c r="G1384" i="24"/>
  <c r="G1383" i="24"/>
  <c r="G1382" i="24"/>
  <c r="G1381" i="24"/>
  <c r="G1380" i="24"/>
  <c r="G1379" i="24"/>
  <c r="G1378" i="24"/>
  <c r="G1377" i="24"/>
  <c r="G1376" i="24"/>
  <c r="G1375" i="24"/>
  <c r="G1374" i="24"/>
  <c r="G1373" i="24"/>
  <c r="G1372" i="24"/>
  <c r="G1371" i="24"/>
  <c r="G1370" i="24"/>
  <c r="G1369" i="24"/>
  <c r="G1368" i="24"/>
  <c r="G1367" i="24"/>
  <c r="G1366" i="24"/>
  <c r="G1365" i="24"/>
  <c r="G1364" i="24"/>
  <c r="G1363" i="24"/>
  <c r="G1362" i="24"/>
  <c r="G1361" i="24"/>
  <c r="G1360" i="24"/>
  <c r="G1359" i="24"/>
  <c r="G1358" i="24"/>
  <c r="G1357" i="24"/>
  <c r="G1356" i="24"/>
  <c r="G1355" i="24"/>
  <c r="G1354" i="24"/>
  <c r="G1353" i="24"/>
  <c r="G1352" i="24"/>
  <c r="G1351" i="24"/>
  <c r="G1350" i="24"/>
  <c r="G1349" i="24"/>
  <c r="G1348" i="24"/>
  <c r="G1347" i="24"/>
  <c r="G1346" i="24"/>
  <c r="G1345" i="24"/>
  <c r="G1344" i="24"/>
  <c r="G1343" i="24"/>
  <c r="G1342" i="24"/>
  <c r="G1341" i="24"/>
  <c r="G1340" i="24"/>
  <c r="G1339" i="24"/>
  <c r="G1338" i="24"/>
  <c r="G1337" i="24"/>
  <c r="G1336" i="24"/>
  <c r="G1335" i="24"/>
  <c r="G1334" i="24"/>
  <c r="G1333" i="24"/>
  <c r="G1332" i="24"/>
  <c r="G1331" i="24"/>
  <c r="G1330" i="24"/>
  <c r="G1329" i="24"/>
  <c r="G1328" i="24"/>
  <c r="G1327" i="24"/>
  <c r="G1326" i="24"/>
  <c r="G1325" i="24"/>
  <c r="G1324" i="24"/>
  <c r="G1323" i="24"/>
  <c r="G1322" i="24"/>
  <c r="G1321" i="24"/>
  <c r="G1320" i="24"/>
  <c r="G1319" i="24"/>
  <c r="G1318" i="24"/>
  <c r="G1317" i="24"/>
  <c r="G1316" i="24"/>
  <c r="G1315" i="24"/>
  <c r="G1314" i="24"/>
  <c r="G1313" i="24"/>
  <c r="G1312" i="24"/>
  <c r="G1311" i="24"/>
  <c r="G1310" i="24"/>
  <c r="G1309" i="24"/>
  <c r="G1308" i="24"/>
  <c r="G1307" i="24"/>
  <c r="G1306" i="24"/>
  <c r="G1305" i="24"/>
  <c r="G1304" i="24"/>
  <c r="G1303" i="24"/>
  <c r="G1302" i="24"/>
  <c r="G1301" i="24"/>
  <c r="G1300" i="24"/>
  <c r="G1299" i="24"/>
  <c r="G1298" i="24"/>
  <c r="G1297" i="24"/>
  <c r="G1296" i="24"/>
  <c r="G1295" i="24"/>
  <c r="G1294" i="24"/>
  <c r="G1293" i="24"/>
  <c r="G1292" i="24"/>
  <c r="G1291" i="24"/>
  <c r="G1290" i="24"/>
  <c r="G1289" i="24"/>
  <c r="G1288" i="24"/>
  <c r="G1287" i="24"/>
  <c r="G1286" i="24"/>
  <c r="G1285" i="24"/>
  <c r="G1284" i="24"/>
  <c r="G1283" i="24"/>
  <c r="G1282" i="24"/>
  <c r="G1281" i="24"/>
  <c r="G1280" i="24"/>
  <c r="G1279" i="24"/>
  <c r="G1278" i="24"/>
  <c r="G1277" i="24"/>
  <c r="G1276" i="24"/>
  <c r="G1275" i="24"/>
  <c r="G1274" i="24"/>
  <c r="G1273" i="24"/>
  <c r="G1272" i="24"/>
  <c r="G1271" i="24"/>
  <c r="G1270" i="24"/>
  <c r="G1269" i="24"/>
  <c r="G1268" i="24"/>
  <c r="G1267" i="24"/>
  <c r="G1266" i="24"/>
  <c r="G1265" i="24"/>
  <c r="G1264" i="24"/>
  <c r="G1263" i="24"/>
  <c r="G1262" i="24"/>
  <c r="G1261" i="24"/>
  <c r="G1260" i="24"/>
  <c r="G1259" i="24"/>
  <c r="G1258" i="24"/>
  <c r="G1257" i="24"/>
  <c r="G1256" i="24"/>
  <c r="G1255" i="24"/>
  <c r="G1254" i="24"/>
  <c r="G1253" i="24"/>
  <c r="G1252" i="24"/>
  <c r="G1251" i="24"/>
  <c r="G1250" i="24"/>
  <c r="G1249" i="24"/>
  <c r="G1248" i="24"/>
  <c r="G1247" i="24"/>
  <c r="G1246" i="24"/>
  <c r="G1245" i="24"/>
  <c r="G1244" i="24"/>
  <c r="G1243" i="24"/>
  <c r="G1242" i="24"/>
  <c r="G1241" i="24"/>
  <c r="G1240" i="24"/>
  <c r="G1239" i="24"/>
  <c r="G1238" i="24"/>
  <c r="G1237" i="24"/>
  <c r="G1236" i="24"/>
  <c r="G1235" i="24"/>
  <c r="G1234" i="24"/>
  <c r="G1233" i="24"/>
  <c r="G1232" i="24"/>
  <c r="G1231" i="24"/>
  <c r="G1230" i="24"/>
  <c r="G1229" i="24"/>
  <c r="G1228" i="24"/>
  <c r="G1227" i="24"/>
  <c r="G1226" i="24"/>
  <c r="G1225" i="24"/>
  <c r="G1224" i="24"/>
  <c r="G1223" i="24"/>
  <c r="G1222" i="24"/>
  <c r="G1221" i="24"/>
  <c r="G1220" i="24"/>
  <c r="G1219" i="24"/>
  <c r="G1218" i="24"/>
  <c r="G1217" i="24"/>
  <c r="G1216" i="24"/>
  <c r="G1215" i="24"/>
  <c r="G1214" i="24"/>
  <c r="G1213" i="24"/>
  <c r="G1212" i="24"/>
  <c r="G1211" i="24"/>
  <c r="G1210" i="24"/>
  <c r="G1209" i="24"/>
  <c r="G1208" i="24"/>
  <c r="G1207" i="24"/>
  <c r="G1206" i="24"/>
  <c r="G1205" i="24"/>
  <c r="G1204" i="24"/>
  <c r="G1203" i="24"/>
  <c r="G1202" i="24"/>
  <c r="G1201" i="24"/>
  <c r="G1200" i="24"/>
  <c r="G1199" i="24"/>
  <c r="G1198" i="24"/>
  <c r="G1197" i="24"/>
  <c r="G1196" i="24"/>
  <c r="G1195" i="24"/>
  <c r="G1194" i="24"/>
  <c r="G1193" i="24"/>
  <c r="G1192" i="24"/>
  <c r="G1191" i="24"/>
  <c r="G1190" i="24"/>
  <c r="G1189" i="24"/>
  <c r="G1188" i="24"/>
  <c r="G1187" i="24"/>
  <c r="G1186" i="24"/>
  <c r="G1185" i="24"/>
  <c r="G1184" i="24"/>
  <c r="G1183" i="24"/>
  <c r="G1182" i="24"/>
  <c r="G1181" i="24"/>
  <c r="G1180" i="24"/>
  <c r="G1179" i="24"/>
  <c r="G1178" i="24"/>
  <c r="G1177" i="24"/>
  <c r="G1176" i="24"/>
  <c r="G1175" i="24"/>
  <c r="G1174" i="24"/>
  <c r="G1173" i="24"/>
  <c r="G1172" i="24"/>
  <c r="G1171" i="24"/>
  <c r="G1170" i="24"/>
  <c r="G1169" i="24"/>
  <c r="G1168" i="24"/>
  <c r="G1167" i="24"/>
  <c r="G1166" i="24"/>
  <c r="G1165" i="24"/>
  <c r="G1164" i="24"/>
  <c r="G1163" i="24"/>
  <c r="G1162" i="24"/>
  <c r="G1161" i="24"/>
  <c r="G1160" i="24"/>
  <c r="G1159" i="24"/>
  <c r="G1158" i="24"/>
  <c r="G1157" i="24"/>
  <c r="G1156" i="24"/>
  <c r="G1155" i="24"/>
  <c r="G1154" i="24"/>
  <c r="G1153" i="24"/>
  <c r="G1152" i="24"/>
  <c r="G1151" i="24"/>
  <c r="G1150" i="24"/>
  <c r="G1149" i="24"/>
  <c r="G1148" i="24"/>
  <c r="G1147" i="24"/>
  <c r="G1146" i="24"/>
  <c r="G1145" i="24"/>
  <c r="G1144" i="24"/>
  <c r="G1143" i="24"/>
  <c r="G1142" i="24"/>
  <c r="G1141" i="24"/>
  <c r="G1140" i="24"/>
  <c r="G1139" i="24"/>
  <c r="G1138" i="24"/>
  <c r="G1137" i="24"/>
  <c r="G1136" i="24"/>
  <c r="G1135" i="24"/>
  <c r="G1134" i="24"/>
  <c r="G1133" i="24"/>
  <c r="G1132" i="24"/>
  <c r="G1131" i="24"/>
  <c r="G1130" i="24"/>
  <c r="G1129" i="24"/>
  <c r="G1128" i="24"/>
  <c r="G1127" i="24"/>
  <c r="G1126" i="24"/>
  <c r="G1125" i="24"/>
  <c r="G1124" i="24"/>
  <c r="G1123" i="24"/>
  <c r="G1122" i="24"/>
  <c r="G1121" i="24"/>
  <c r="G1120" i="24"/>
  <c r="G1119" i="24"/>
  <c r="G1118" i="24"/>
  <c r="G1117" i="24"/>
  <c r="G1116" i="24"/>
  <c r="G1115" i="24"/>
  <c r="G1114" i="24"/>
  <c r="G1113" i="24"/>
  <c r="G1112" i="24"/>
  <c r="G1111" i="24"/>
  <c r="G1110" i="24"/>
  <c r="G1109" i="24"/>
  <c r="G1108" i="24"/>
  <c r="G1107" i="24"/>
  <c r="G1106" i="24"/>
  <c r="G1105" i="24"/>
  <c r="G1104" i="24"/>
  <c r="G1103" i="24"/>
  <c r="G1102" i="24"/>
  <c r="G1101" i="24"/>
  <c r="G1100" i="24"/>
  <c r="G1099" i="24"/>
  <c r="G1098" i="24"/>
  <c r="G1097" i="24"/>
  <c r="G1096" i="24"/>
  <c r="G1095" i="24"/>
  <c r="G1094" i="24"/>
  <c r="G1093" i="24"/>
  <c r="G1092" i="24"/>
  <c r="G1091" i="24"/>
  <c r="G1090" i="24"/>
  <c r="G1089" i="24"/>
  <c r="G1088" i="24"/>
  <c r="G1087" i="24"/>
  <c r="G1086" i="24"/>
  <c r="G1085" i="24"/>
  <c r="G1084" i="24"/>
  <c r="G1083" i="24"/>
  <c r="G1082" i="24"/>
  <c r="G1081" i="24"/>
  <c r="G1080" i="24"/>
  <c r="G1079" i="24"/>
  <c r="G1078" i="24"/>
  <c r="G1077" i="24"/>
  <c r="G1076" i="24"/>
  <c r="G1075" i="24"/>
  <c r="G1074" i="24"/>
  <c r="G1073" i="24"/>
  <c r="G1072" i="24"/>
  <c r="G1071" i="24"/>
  <c r="G1070" i="24"/>
  <c r="G1069" i="24"/>
  <c r="G1068" i="24"/>
  <c r="G1067" i="24"/>
  <c r="G1066" i="24"/>
  <c r="G1065" i="24"/>
  <c r="G1064" i="24"/>
  <c r="G1063" i="24"/>
  <c r="G1062" i="24"/>
  <c r="G1061" i="24"/>
  <c r="G1060" i="24"/>
  <c r="G1059" i="24"/>
  <c r="G1058" i="24"/>
  <c r="G1057" i="24"/>
  <c r="G1056" i="24"/>
  <c r="G1055" i="24"/>
  <c r="G1054" i="24"/>
  <c r="G1053" i="24"/>
  <c r="G1052" i="24"/>
  <c r="G1051" i="24"/>
  <c r="G1050" i="24"/>
  <c r="G1049" i="24"/>
  <c r="G1048" i="24"/>
  <c r="G1047" i="24"/>
  <c r="G1046" i="24"/>
  <c r="G1045" i="24"/>
  <c r="G1044" i="24"/>
  <c r="G1043" i="24"/>
  <c r="G1042" i="24"/>
  <c r="G1041" i="24"/>
  <c r="G1040" i="24"/>
  <c r="G1039" i="24"/>
  <c r="G1038" i="24"/>
  <c r="G1037" i="24"/>
  <c r="G1036" i="24"/>
  <c r="G1035" i="24"/>
  <c r="G1034" i="24"/>
  <c r="G1033" i="24"/>
  <c r="G1032" i="24"/>
  <c r="G1031" i="24"/>
  <c r="G1030" i="24"/>
  <c r="G1029" i="24"/>
  <c r="G1028" i="24"/>
  <c r="G1027" i="24"/>
  <c r="G1026" i="24"/>
  <c r="G1025" i="24"/>
  <c r="G1024" i="24"/>
  <c r="G1023" i="24"/>
  <c r="G1022" i="24"/>
  <c r="G1021" i="24"/>
  <c r="G1020" i="24"/>
  <c r="G1019" i="24"/>
  <c r="G1018" i="24"/>
  <c r="G1017" i="24"/>
  <c r="G1016" i="24"/>
  <c r="G1015" i="24"/>
  <c r="G1014" i="24"/>
  <c r="G1013" i="24"/>
  <c r="G1012" i="24"/>
  <c r="G1011" i="24"/>
  <c r="G1010" i="24"/>
  <c r="G1009" i="24"/>
  <c r="G1008" i="24"/>
  <c r="G1007" i="24"/>
  <c r="G1006" i="24"/>
  <c r="G1005" i="24"/>
  <c r="G1004" i="24"/>
  <c r="G1003" i="24"/>
  <c r="G1002" i="24"/>
  <c r="G1001" i="24"/>
  <c r="G1000" i="24"/>
  <c r="G999" i="24"/>
  <c r="G998" i="24"/>
  <c r="G997" i="24"/>
  <c r="G996" i="24"/>
  <c r="G995" i="24"/>
  <c r="G994" i="24"/>
  <c r="G993" i="24"/>
  <c r="G992" i="24"/>
  <c r="G991" i="24"/>
  <c r="G990" i="24"/>
  <c r="G989" i="24"/>
  <c r="G988" i="24"/>
  <c r="G987" i="24"/>
  <c r="G986" i="24"/>
  <c r="G985" i="24"/>
  <c r="G984" i="24"/>
  <c r="G983" i="24"/>
  <c r="G982" i="24"/>
  <c r="G981" i="24"/>
  <c r="G980" i="24"/>
  <c r="G979" i="24"/>
  <c r="G978" i="24"/>
  <c r="G977" i="24"/>
  <c r="G976" i="24"/>
  <c r="G975" i="24"/>
  <c r="G974" i="24"/>
  <c r="G973" i="24"/>
  <c r="G972" i="24"/>
  <c r="G971" i="24"/>
  <c r="G970" i="24"/>
  <c r="G969" i="24"/>
  <c r="G968" i="24"/>
  <c r="G967" i="24"/>
  <c r="G966" i="24"/>
  <c r="G965" i="24"/>
  <c r="G964" i="24"/>
  <c r="G963" i="24"/>
  <c r="G962" i="24"/>
  <c r="G961" i="24"/>
  <c r="G960" i="24"/>
  <c r="G959" i="24"/>
  <c r="G958" i="24"/>
  <c r="G957" i="24"/>
  <c r="G956" i="24"/>
  <c r="G955" i="24"/>
  <c r="G954" i="24"/>
  <c r="G953" i="24"/>
  <c r="G952" i="24"/>
  <c r="G951" i="24"/>
  <c r="G950" i="24"/>
  <c r="G949" i="24"/>
  <c r="G948" i="24"/>
  <c r="G947" i="24"/>
  <c r="G946" i="24"/>
  <c r="G945" i="24"/>
  <c r="G944" i="24"/>
  <c r="G943" i="24"/>
  <c r="G942" i="24"/>
  <c r="G941" i="24"/>
  <c r="G940" i="24"/>
  <c r="G939" i="24"/>
  <c r="G938" i="24"/>
  <c r="G937" i="24"/>
  <c r="G936" i="24"/>
  <c r="G935" i="24"/>
  <c r="G934" i="24"/>
  <c r="G933" i="24"/>
  <c r="G932" i="24"/>
  <c r="G931" i="24"/>
  <c r="G930" i="24"/>
  <c r="G929" i="24"/>
  <c r="G928" i="24"/>
  <c r="G927" i="24"/>
  <c r="G926" i="24"/>
  <c r="G925" i="24"/>
  <c r="G924" i="24"/>
  <c r="G923" i="24"/>
  <c r="G922" i="24"/>
  <c r="G921" i="24"/>
  <c r="G920" i="24"/>
  <c r="G919" i="24"/>
  <c r="G918" i="24"/>
  <c r="G917" i="24"/>
  <c r="G916" i="24"/>
  <c r="G915" i="24"/>
  <c r="G914" i="24"/>
  <c r="G913" i="24"/>
  <c r="G912" i="24"/>
  <c r="G911" i="24"/>
  <c r="G910" i="24"/>
  <c r="G909" i="24"/>
  <c r="G908" i="24"/>
  <c r="G907" i="24"/>
  <c r="G906" i="24"/>
  <c r="G905" i="24"/>
  <c r="G904" i="24"/>
  <c r="G903" i="24"/>
  <c r="G902" i="24"/>
  <c r="G901" i="24"/>
  <c r="G900" i="24"/>
  <c r="G899" i="24"/>
  <c r="G898" i="24"/>
  <c r="G897" i="24"/>
  <c r="G896" i="24"/>
  <c r="G895" i="24"/>
  <c r="G894" i="24"/>
  <c r="G893" i="24"/>
  <c r="G892" i="24"/>
  <c r="G891" i="24"/>
  <c r="G890" i="24"/>
  <c r="G889" i="24"/>
  <c r="G888" i="24"/>
  <c r="G887" i="24"/>
  <c r="G886" i="24"/>
  <c r="G885" i="24"/>
  <c r="G884" i="24"/>
  <c r="G883" i="24"/>
  <c r="G882" i="24"/>
  <c r="G881" i="24"/>
  <c r="G880" i="24"/>
  <c r="G879" i="24"/>
  <c r="G878" i="24"/>
  <c r="G877" i="24"/>
  <c r="G876" i="24"/>
  <c r="G875" i="24"/>
  <c r="G874" i="24"/>
  <c r="G873" i="24"/>
  <c r="G872" i="24"/>
  <c r="G871" i="24"/>
  <c r="G870" i="24"/>
  <c r="G869" i="24"/>
  <c r="G868" i="24"/>
  <c r="G867" i="24"/>
  <c r="G866" i="24"/>
  <c r="G865" i="24"/>
  <c r="G864" i="24"/>
  <c r="G863" i="24"/>
  <c r="G862" i="24"/>
  <c r="G861" i="24"/>
  <c r="G860" i="24"/>
  <c r="G859" i="24"/>
  <c r="G858" i="24"/>
  <c r="G857" i="24"/>
  <c r="G856" i="24"/>
  <c r="G855" i="24"/>
  <c r="G854" i="24"/>
  <c r="G853" i="24"/>
  <c r="G852" i="24"/>
  <c r="G851" i="24"/>
  <c r="G850" i="24"/>
  <c r="G849" i="24"/>
  <c r="G848" i="24"/>
  <c r="G847" i="24"/>
  <c r="G846" i="24"/>
  <c r="G845" i="24"/>
  <c r="G844" i="24"/>
  <c r="G843" i="24"/>
  <c r="G842" i="24"/>
  <c r="G841" i="24"/>
  <c r="G840" i="24"/>
  <c r="G839" i="24"/>
  <c r="G838" i="24"/>
  <c r="G837" i="24"/>
  <c r="G836" i="24"/>
  <c r="G835" i="24"/>
  <c r="G834" i="24"/>
  <c r="G833" i="24"/>
  <c r="G832" i="24"/>
  <c r="G831" i="24"/>
  <c r="G830" i="24"/>
  <c r="G829" i="24"/>
  <c r="G828" i="24"/>
  <c r="G827" i="24"/>
  <c r="G826" i="24"/>
  <c r="G825" i="24"/>
  <c r="G824" i="24"/>
  <c r="G823" i="24"/>
  <c r="G822" i="24"/>
  <c r="G821" i="24"/>
  <c r="G820" i="24"/>
  <c r="G819" i="24"/>
  <c r="G818" i="24"/>
  <c r="G817" i="24"/>
  <c r="G816" i="24"/>
  <c r="G815" i="24"/>
  <c r="G814" i="24"/>
  <c r="G813" i="24"/>
  <c r="G812" i="24"/>
  <c r="G811" i="24"/>
  <c r="G810" i="24"/>
  <c r="G809" i="24"/>
  <c r="G808" i="24"/>
  <c r="G807" i="24"/>
  <c r="G806" i="24"/>
  <c r="G805" i="24"/>
  <c r="G804" i="24"/>
  <c r="G803" i="24"/>
  <c r="G802" i="24"/>
  <c r="G801" i="24"/>
  <c r="G800" i="24"/>
  <c r="G799" i="24"/>
  <c r="G798" i="24"/>
  <c r="G797" i="24"/>
  <c r="G796" i="24"/>
  <c r="G795" i="24"/>
  <c r="G794" i="24"/>
  <c r="G793" i="24"/>
  <c r="G792" i="24"/>
  <c r="G791" i="24"/>
  <c r="G790" i="24"/>
  <c r="G789" i="24"/>
  <c r="G788" i="24"/>
  <c r="G787" i="24"/>
  <c r="G786" i="24"/>
  <c r="G785" i="24"/>
  <c r="G784" i="24"/>
  <c r="G783" i="24"/>
  <c r="G782" i="24"/>
  <c r="G781" i="24"/>
  <c r="G780" i="24"/>
  <c r="G779" i="24"/>
  <c r="G778" i="24"/>
  <c r="G777" i="24"/>
  <c r="G776" i="24"/>
  <c r="G775" i="24"/>
  <c r="G774" i="24"/>
  <c r="G773" i="24"/>
  <c r="G772" i="24"/>
  <c r="G771" i="24"/>
  <c r="G770" i="24"/>
  <c r="G769" i="24"/>
  <c r="G768" i="24"/>
  <c r="G767" i="24"/>
  <c r="G766" i="24"/>
  <c r="G765" i="24"/>
  <c r="G764" i="24"/>
  <c r="G763" i="24"/>
  <c r="G762" i="24"/>
  <c r="G761" i="24"/>
  <c r="G760" i="24"/>
  <c r="G759" i="24"/>
  <c r="G758" i="24"/>
  <c r="G757" i="24"/>
  <c r="G756" i="24"/>
  <c r="G755" i="24"/>
  <c r="G754" i="24"/>
  <c r="G753" i="24"/>
  <c r="G752" i="24"/>
  <c r="G751" i="24"/>
  <c r="G750" i="24"/>
  <c r="G749" i="24"/>
  <c r="G748" i="24"/>
  <c r="G747" i="24"/>
  <c r="G746" i="24"/>
  <c r="G745" i="24"/>
  <c r="G744" i="24"/>
  <c r="G743" i="24"/>
  <c r="G742" i="24"/>
  <c r="G741" i="24"/>
  <c r="G740" i="24"/>
  <c r="G739" i="24"/>
  <c r="G738" i="24"/>
  <c r="G737" i="24"/>
  <c r="G736" i="24"/>
  <c r="G735" i="24"/>
  <c r="G734" i="24"/>
  <c r="G733" i="24"/>
  <c r="G732" i="24"/>
  <c r="G731" i="24"/>
  <c r="G730" i="24"/>
  <c r="G729" i="24"/>
  <c r="G728" i="24"/>
  <c r="G727" i="24"/>
  <c r="G726" i="24"/>
  <c r="G725" i="24"/>
  <c r="G724" i="24"/>
  <c r="G723" i="24"/>
  <c r="G722" i="24"/>
  <c r="G721" i="24"/>
  <c r="G720" i="24"/>
  <c r="G719" i="24"/>
  <c r="G718" i="24"/>
  <c r="G717" i="24"/>
  <c r="G716" i="24"/>
  <c r="G715" i="24"/>
  <c r="G714" i="24"/>
  <c r="G713" i="24"/>
  <c r="G712" i="24"/>
  <c r="G711" i="24"/>
  <c r="G710" i="24"/>
  <c r="G709" i="24"/>
  <c r="G708" i="24"/>
  <c r="G707" i="24"/>
  <c r="G706" i="24"/>
  <c r="G705" i="24"/>
  <c r="G704" i="24"/>
  <c r="G703" i="24"/>
  <c r="G702" i="24"/>
  <c r="G701" i="24"/>
  <c r="G700" i="24"/>
  <c r="G699" i="24"/>
  <c r="G698" i="24"/>
  <c r="G697" i="24"/>
  <c r="G696" i="24"/>
  <c r="G695" i="24"/>
  <c r="G694" i="24"/>
  <c r="G693" i="24"/>
  <c r="G692" i="24"/>
  <c r="G691" i="24"/>
  <c r="G690" i="24"/>
  <c r="G689" i="24"/>
  <c r="G688" i="24"/>
  <c r="G687" i="24"/>
  <c r="G686" i="24"/>
  <c r="G685" i="24"/>
  <c r="G684" i="24"/>
  <c r="G683" i="24"/>
  <c r="G682" i="24"/>
  <c r="G681" i="24"/>
  <c r="G680" i="24"/>
  <c r="G679" i="24"/>
  <c r="G678" i="24"/>
  <c r="G677" i="24"/>
  <c r="G676" i="24"/>
  <c r="G675" i="24"/>
  <c r="G674" i="24"/>
  <c r="G673" i="24"/>
  <c r="G672" i="24"/>
  <c r="G671" i="24"/>
  <c r="G670" i="24"/>
  <c r="G669" i="24"/>
  <c r="G668" i="24"/>
  <c r="G667" i="24"/>
  <c r="G666" i="24"/>
  <c r="G665" i="24"/>
  <c r="G664" i="24"/>
  <c r="G663" i="24"/>
  <c r="G662" i="24"/>
  <c r="G661" i="24"/>
  <c r="G660" i="24"/>
  <c r="G659" i="24"/>
  <c r="G658" i="24"/>
  <c r="G657" i="24"/>
  <c r="G656" i="24"/>
  <c r="G655" i="24"/>
  <c r="G654" i="24"/>
  <c r="G653" i="24"/>
  <c r="G652" i="24"/>
  <c r="G651" i="24"/>
  <c r="G650" i="24"/>
  <c r="G649" i="24"/>
  <c r="G648" i="24"/>
  <c r="G647" i="24"/>
  <c r="G646" i="24"/>
  <c r="G645" i="24"/>
  <c r="G644" i="24"/>
  <c r="G643" i="24"/>
  <c r="G642" i="24"/>
  <c r="G641" i="24"/>
  <c r="G640" i="24"/>
  <c r="G639" i="24"/>
  <c r="G638" i="24"/>
  <c r="G637" i="24"/>
  <c r="G636" i="24"/>
  <c r="G635" i="24"/>
  <c r="G634" i="24"/>
  <c r="G633" i="24"/>
  <c r="G632" i="24"/>
  <c r="G631" i="24"/>
  <c r="G630" i="24"/>
  <c r="G629" i="24"/>
  <c r="G628" i="24"/>
  <c r="G627" i="24"/>
  <c r="G626" i="24"/>
  <c r="G625" i="24"/>
  <c r="G624" i="24"/>
  <c r="G623" i="24"/>
  <c r="G622" i="24"/>
  <c r="G621" i="24"/>
  <c r="G620" i="24"/>
  <c r="G619" i="24"/>
  <c r="G618" i="24"/>
  <c r="G617" i="24"/>
  <c r="G616" i="24"/>
  <c r="G615" i="24"/>
  <c r="G614" i="24"/>
  <c r="G613" i="24"/>
  <c r="G612" i="24"/>
  <c r="G611" i="24"/>
  <c r="G610" i="24"/>
  <c r="G609" i="24"/>
  <c r="G608" i="24"/>
  <c r="G607" i="24"/>
  <c r="G606" i="24"/>
  <c r="G605" i="24"/>
  <c r="G604" i="24"/>
  <c r="G603" i="24"/>
  <c r="G602" i="24"/>
  <c r="G601" i="24"/>
  <c r="G600" i="24"/>
  <c r="G599" i="24"/>
  <c r="G598" i="24"/>
  <c r="G597" i="24"/>
  <c r="G596" i="24"/>
  <c r="G595" i="24"/>
  <c r="G594" i="24"/>
  <c r="G593" i="24"/>
  <c r="G592" i="24"/>
  <c r="G591" i="24"/>
  <c r="G590" i="24"/>
  <c r="G589" i="24"/>
  <c r="G588" i="24"/>
  <c r="G587" i="24"/>
  <c r="G586" i="24"/>
  <c r="G585" i="24"/>
  <c r="G584" i="24"/>
  <c r="G583" i="24"/>
  <c r="G582" i="24"/>
  <c r="G581" i="24"/>
  <c r="G580" i="24"/>
  <c r="G579" i="24"/>
  <c r="G578" i="24"/>
  <c r="G577" i="24"/>
  <c r="G576" i="24"/>
  <c r="G575" i="24"/>
  <c r="G574" i="24"/>
  <c r="G573" i="24"/>
  <c r="G572" i="24"/>
  <c r="G571" i="24"/>
  <c r="G570" i="24"/>
  <c r="G569" i="24"/>
  <c r="G568" i="24"/>
  <c r="G567" i="24"/>
  <c r="G566" i="24"/>
  <c r="G565" i="24"/>
  <c r="G564" i="24"/>
  <c r="G563" i="24"/>
  <c r="G562" i="24"/>
  <c r="G561" i="24"/>
  <c r="G560" i="24"/>
  <c r="G559" i="24"/>
  <c r="G558" i="24"/>
  <c r="G557" i="24"/>
  <c r="G556" i="24"/>
  <c r="G555" i="24"/>
  <c r="G554" i="24"/>
  <c r="G553" i="24"/>
  <c r="G552" i="24"/>
  <c r="G551" i="24"/>
  <c r="G550" i="24"/>
  <c r="G549" i="24"/>
  <c r="G548" i="24"/>
  <c r="G547" i="24"/>
  <c r="G546" i="24"/>
  <c r="G545" i="24"/>
  <c r="G544" i="24"/>
  <c r="G543" i="24"/>
  <c r="G542" i="24"/>
  <c r="G541" i="24"/>
  <c r="G540" i="24"/>
  <c r="G539" i="24"/>
  <c r="G538" i="24"/>
  <c r="G537" i="24"/>
  <c r="G536" i="24"/>
  <c r="G535" i="24"/>
  <c r="G534" i="24"/>
  <c r="G533" i="24"/>
  <c r="G532" i="24"/>
  <c r="G531" i="24"/>
  <c r="G530" i="24"/>
  <c r="G529" i="24"/>
  <c r="G528" i="24"/>
  <c r="G527" i="24"/>
  <c r="G526" i="24"/>
  <c r="G525" i="24"/>
  <c r="G524" i="24"/>
  <c r="G523" i="24"/>
  <c r="G522" i="24"/>
  <c r="G521" i="24"/>
  <c r="G520" i="24"/>
  <c r="G519" i="24"/>
  <c r="G518" i="24"/>
  <c r="G517" i="24"/>
  <c r="G516" i="24"/>
  <c r="G515" i="24"/>
  <c r="G514" i="24"/>
  <c r="G513" i="24"/>
  <c r="G512" i="24"/>
  <c r="G511" i="24"/>
  <c r="G510" i="24"/>
  <c r="G509" i="24"/>
  <c r="G508" i="24"/>
  <c r="G507" i="24"/>
  <c r="G506" i="24"/>
  <c r="G505" i="24"/>
  <c r="G504" i="24"/>
  <c r="G503" i="24"/>
  <c r="G502" i="24"/>
  <c r="G501" i="24"/>
  <c r="G500" i="24"/>
  <c r="G499" i="24"/>
  <c r="G498" i="24"/>
  <c r="G497" i="24"/>
  <c r="G496" i="24"/>
  <c r="G495" i="24"/>
  <c r="G494" i="24"/>
  <c r="G493" i="24"/>
  <c r="G492" i="24"/>
  <c r="G491" i="24"/>
  <c r="G490" i="24"/>
  <c r="G489" i="24"/>
  <c r="G488" i="24"/>
  <c r="G487" i="24"/>
  <c r="G486" i="24"/>
  <c r="G485" i="24"/>
  <c r="G484" i="24"/>
  <c r="G483" i="24"/>
  <c r="G482" i="24"/>
  <c r="G481" i="24"/>
  <c r="G480" i="24"/>
  <c r="G479" i="24"/>
  <c r="G478" i="24"/>
  <c r="G477" i="24"/>
  <c r="G476" i="24"/>
  <c r="G475" i="24"/>
  <c r="G474" i="24"/>
  <c r="G473" i="24"/>
  <c r="G472" i="24"/>
  <c r="G471" i="24"/>
  <c r="G470" i="24"/>
  <c r="G469" i="24"/>
  <c r="G468" i="24"/>
  <c r="G467" i="24"/>
  <c r="G466" i="24"/>
  <c r="G465" i="24"/>
  <c r="G464" i="24"/>
  <c r="G463" i="24"/>
  <c r="G462" i="24"/>
  <c r="G461" i="24"/>
  <c r="G460" i="24"/>
  <c r="G459" i="24"/>
  <c r="G458" i="24"/>
  <c r="G457" i="24"/>
  <c r="G456" i="24"/>
  <c r="G455" i="24"/>
  <c r="G454" i="24"/>
  <c r="G453" i="24"/>
  <c r="G452" i="24"/>
  <c r="G451" i="24"/>
  <c r="G450" i="24"/>
  <c r="G449" i="24"/>
  <c r="G448" i="24"/>
  <c r="G447" i="24"/>
  <c r="G446" i="24"/>
  <c r="G445" i="24"/>
  <c r="G444" i="24"/>
  <c r="G443" i="24"/>
  <c r="G442" i="24"/>
  <c r="G441" i="24"/>
  <c r="G440" i="24"/>
  <c r="G439" i="24"/>
  <c r="G438" i="24"/>
  <c r="G437" i="24"/>
  <c r="G436" i="24"/>
  <c r="G435" i="24"/>
  <c r="G434" i="24"/>
  <c r="G433" i="24"/>
  <c r="G432" i="24"/>
  <c r="G431" i="24"/>
  <c r="G430" i="24"/>
  <c r="G429" i="24"/>
  <c r="G428" i="24"/>
  <c r="G427" i="24"/>
  <c r="G426" i="24"/>
  <c r="G425" i="24"/>
  <c r="G424" i="24"/>
  <c r="G423" i="24"/>
  <c r="G422" i="24"/>
  <c r="G421" i="24"/>
  <c r="G420" i="24"/>
  <c r="G419" i="24"/>
  <c r="G418" i="24"/>
  <c r="G417" i="24"/>
  <c r="G416" i="24"/>
  <c r="G415" i="24"/>
  <c r="G414" i="24"/>
  <c r="G413" i="24"/>
  <c r="G412" i="24"/>
  <c r="G411" i="24"/>
  <c r="G410" i="24"/>
  <c r="G409" i="24"/>
  <c r="G408" i="24"/>
  <c r="G407" i="24"/>
  <c r="G406" i="24"/>
  <c r="G405" i="24"/>
  <c r="G404" i="24"/>
  <c r="G403" i="24"/>
  <c r="G402" i="24"/>
  <c r="G401" i="24"/>
  <c r="G400" i="24"/>
  <c r="G399" i="24"/>
  <c r="G398" i="24"/>
  <c r="G397" i="24"/>
  <c r="G396" i="24"/>
  <c r="G395" i="24"/>
  <c r="G394" i="24"/>
  <c r="G393" i="24"/>
  <c r="G392" i="24"/>
  <c r="G391" i="24"/>
  <c r="G390" i="24"/>
  <c r="G389" i="24"/>
  <c r="G388" i="24"/>
  <c r="G387" i="24"/>
  <c r="G386" i="24"/>
  <c r="G385" i="24"/>
  <c r="G384" i="24"/>
  <c r="G383" i="24"/>
  <c r="G382" i="24"/>
  <c r="G381" i="24"/>
  <c r="G380" i="24"/>
  <c r="G379" i="24"/>
  <c r="G378" i="24"/>
  <c r="G377" i="24"/>
  <c r="G376" i="24"/>
  <c r="G375" i="24"/>
  <c r="G374" i="24"/>
  <c r="G373" i="24"/>
  <c r="G372" i="24"/>
  <c r="G371" i="24"/>
  <c r="G370" i="24"/>
  <c r="G369" i="24"/>
  <c r="G368" i="24"/>
  <c r="G367" i="24"/>
  <c r="G366" i="24"/>
  <c r="G365" i="24"/>
  <c r="G364" i="24"/>
  <c r="G363" i="24"/>
  <c r="G362" i="24"/>
  <c r="G361" i="24"/>
  <c r="G360" i="24"/>
  <c r="G359" i="24"/>
  <c r="G358" i="24"/>
  <c r="G357" i="24"/>
  <c r="G356" i="24"/>
  <c r="G355" i="24"/>
  <c r="G354" i="24"/>
  <c r="G353" i="24"/>
  <c r="G352" i="24"/>
  <c r="G351" i="24"/>
  <c r="G350" i="24"/>
  <c r="G349" i="24"/>
  <c r="G348" i="24"/>
  <c r="G347" i="24"/>
  <c r="G346" i="24"/>
  <c r="G345" i="24"/>
  <c r="G344" i="24"/>
  <c r="G343" i="24"/>
  <c r="G342" i="24"/>
  <c r="G341" i="24"/>
  <c r="G340" i="24"/>
  <c r="G339" i="24"/>
  <c r="G338" i="24"/>
  <c r="G337" i="24"/>
  <c r="G336" i="24"/>
  <c r="G335" i="24"/>
  <c r="G334" i="24"/>
  <c r="G333" i="24"/>
  <c r="G332" i="24"/>
  <c r="G331" i="24"/>
  <c r="G330" i="24"/>
  <c r="G329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310" i="24"/>
  <c r="G309" i="24"/>
  <c r="G308" i="24"/>
  <c r="G307" i="24"/>
  <c r="G306" i="24"/>
  <c r="G305" i="24"/>
  <c r="G304" i="24"/>
  <c r="G303" i="24"/>
  <c r="G302" i="24"/>
  <c r="G301" i="24"/>
  <c r="G300" i="24"/>
  <c r="G299" i="24"/>
  <c r="G298" i="24"/>
  <c r="G297" i="24"/>
  <c r="G296" i="24"/>
  <c r="G295" i="24"/>
  <c r="G294" i="24"/>
  <c r="G293" i="24"/>
  <c r="G292" i="24"/>
  <c r="G291" i="24"/>
  <c r="G290" i="24"/>
  <c r="G289" i="24"/>
  <c r="G288" i="24"/>
  <c r="G287" i="24"/>
  <c r="G286" i="24"/>
  <c r="G285" i="24"/>
  <c r="G284" i="24"/>
  <c r="G283" i="24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3" i="24"/>
  <c r="G162" i="24"/>
  <c r="G161" i="24"/>
  <c r="G160" i="24"/>
  <c r="G159" i="24"/>
  <c r="G158" i="24"/>
  <c r="G157" i="24"/>
  <c r="G156" i="24"/>
  <c r="G155" i="24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K15" i="6" l="1"/>
  <c r="L15" i="6" s="1"/>
  <c r="K14" i="6"/>
  <c r="L14" i="6" s="1"/>
  <c r="D17" i="18"/>
  <c r="D19" i="18"/>
  <c r="D21" i="18"/>
  <c r="D23" i="18"/>
  <c r="D25" i="18"/>
  <c r="D27" i="18"/>
  <c r="D29" i="18"/>
  <c r="D31" i="18"/>
  <c r="D33" i="18"/>
  <c r="D35" i="18"/>
  <c r="D37" i="18"/>
  <c r="D39" i="18"/>
  <c r="D41" i="18"/>
  <c r="D43" i="18"/>
  <c r="D45" i="18"/>
  <c r="D47" i="18"/>
  <c r="D49" i="18"/>
  <c r="D51" i="18"/>
  <c r="D53" i="18"/>
  <c r="D15" i="18"/>
  <c r="D13" i="18"/>
  <c r="G52" i="23"/>
  <c r="G50" i="23"/>
  <c r="G48" i="23"/>
  <c r="G44" i="23"/>
  <c r="G42" i="23"/>
  <c r="G40" i="23"/>
  <c r="G38" i="23"/>
  <c r="G36" i="23"/>
  <c r="G34" i="23"/>
  <c r="G32" i="23"/>
  <c r="G30" i="23"/>
  <c r="G28" i="23"/>
  <c r="G26" i="23"/>
  <c r="G24" i="23"/>
  <c r="G22" i="23"/>
  <c r="I54" i="23"/>
  <c r="E56" i="18"/>
  <c r="G46" i="23"/>
  <c r="E20" i="23" l="1"/>
  <c r="E18" i="23"/>
  <c r="E16" i="23"/>
  <c r="E14" i="23"/>
  <c r="K230" i="6"/>
  <c r="K227" i="6"/>
  <c r="K29" i="6" l="1"/>
  <c r="L29" i="6" s="1"/>
  <c r="K28" i="6" l="1"/>
  <c r="L28" i="6" s="1"/>
  <c r="K17" i="6"/>
  <c r="L17" i="6" s="1"/>
  <c r="K22" i="6"/>
  <c r="L22" i="6" s="1"/>
  <c r="K12" i="6"/>
  <c r="L12" i="6" s="1"/>
  <c r="K19" i="6"/>
  <c r="L19" i="6" s="1"/>
  <c r="K23" i="6"/>
  <c r="L23" i="6" s="1"/>
  <c r="K26" i="6"/>
  <c r="L26" i="6" s="1"/>
  <c r="K13" i="6"/>
  <c r="L13" i="6" s="1"/>
  <c r="K20" i="6"/>
  <c r="L20" i="6" s="1"/>
  <c r="K24" i="6"/>
  <c r="L24" i="6" s="1"/>
  <c r="K27" i="6"/>
  <c r="L27" i="6" s="1"/>
  <c r="K16" i="6"/>
  <c r="L16" i="6" s="1"/>
  <c r="K21" i="6"/>
  <c r="L21" i="6" s="1"/>
  <c r="B58" i="18"/>
  <c r="G61" i="18"/>
  <c r="G60" i="18"/>
  <c r="B64" i="18"/>
  <c r="B63" i="18"/>
  <c r="B62" i="18"/>
  <c r="B61" i="18"/>
  <c r="B60" i="18"/>
  <c r="C52" i="18"/>
  <c r="C50" i="18"/>
  <c r="C48" i="18"/>
  <c r="C46" i="18"/>
  <c r="C44" i="18"/>
  <c r="C42" i="18"/>
  <c r="C40" i="18"/>
  <c r="C38" i="18"/>
  <c r="C36" i="18"/>
  <c r="C34" i="18"/>
  <c r="C32" i="18"/>
  <c r="C30" i="18"/>
  <c r="C28" i="18"/>
  <c r="C26" i="18"/>
  <c r="C24" i="18"/>
  <c r="C22" i="18"/>
  <c r="C20" i="18"/>
  <c r="C18" i="18"/>
  <c r="C16" i="18"/>
  <c r="C14" i="18"/>
  <c r="C12" i="18"/>
  <c r="B8" i="18"/>
  <c r="B52" i="18"/>
  <c r="B50" i="18"/>
  <c r="B48" i="18"/>
  <c r="B46" i="18"/>
  <c r="B44" i="18"/>
  <c r="B42" i="18"/>
  <c r="B40" i="18"/>
  <c r="B38" i="18"/>
  <c r="B36" i="18"/>
  <c r="B34" i="18"/>
  <c r="B32" i="18"/>
  <c r="B30" i="18"/>
  <c r="B28" i="18"/>
  <c r="B26" i="18"/>
  <c r="B24" i="18"/>
  <c r="B22" i="18"/>
  <c r="B20" i="18"/>
  <c r="B18" i="18"/>
  <c r="B16" i="18"/>
  <c r="B14" i="18"/>
  <c r="B12" i="18"/>
  <c r="K54" i="18"/>
  <c r="L25" i="6" l="1"/>
  <c r="L18" i="6"/>
  <c r="E55" i="18"/>
  <c r="G61" i="23" l="1"/>
  <c r="G60" i="23"/>
  <c r="B64" i="23"/>
  <c r="B63" i="23"/>
  <c r="B62" i="23"/>
  <c r="B61" i="23"/>
  <c r="B60" i="23"/>
  <c r="B58" i="23"/>
  <c r="C52" i="23"/>
  <c r="C50" i="23"/>
  <c r="C48" i="23"/>
  <c r="C46" i="23"/>
  <c r="C44" i="23"/>
  <c r="C42" i="23"/>
  <c r="C40" i="23"/>
  <c r="C38" i="23"/>
  <c r="C36" i="23"/>
  <c r="C34" i="23"/>
  <c r="C32" i="23"/>
  <c r="C30" i="23"/>
  <c r="C28" i="23"/>
  <c r="C26" i="23"/>
  <c r="C24" i="23"/>
  <c r="C22" i="23"/>
  <c r="C20" i="23"/>
  <c r="C18" i="23"/>
  <c r="C16" i="23"/>
  <c r="C14" i="23"/>
  <c r="C12" i="23"/>
  <c r="B52" i="23"/>
  <c r="I52" i="23"/>
  <c r="J52" i="18" s="1"/>
  <c r="K52" i="18" s="1"/>
  <c r="B50" i="23"/>
  <c r="B48" i="23"/>
  <c r="B46" i="23"/>
  <c r="B44" i="23"/>
  <c r="B42" i="23"/>
  <c r="B40" i="23"/>
  <c r="B38" i="23"/>
  <c r="B36" i="23"/>
  <c r="B34" i="23"/>
  <c r="B32" i="23"/>
  <c r="B30" i="23"/>
  <c r="B28" i="23"/>
  <c r="B26" i="23"/>
  <c r="B24" i="23"/>
  <c r="B22" i="23"/>
  <c r="B20" i="23"/>
  <c r="B18" i="23"/>
  <c r="B16" i="23"/>
  <c r="B14" i="23"/>
  <c r="B12" i="23"/>
  <c r="B8" i="23"/>
  <c r="I50" i="23"/>
  <c r="J50" i="18" s="1"/>
  <c r="K50" i="18" s="1"/>
  <c r="I48" i="23"/>
  <c r="I46" i="23"/>
  <c r="J46" i="18" s="1"/>
  <c r="K46" i="18" s="1"/>
  <c r="I44" i="23"/>
  <c r="J44" i="18" s="1"/>
  <c r="K44" i="18" s="1"/>
  <c r="I42" i="23"/>
  <c r="J42" i="18" s="1"/>
  <c r="K42" i="18" s="1"/>
  <c r="I40" i="23"/>
  <c r="J40" i="18" s="1"/>
  <c r="K40" i="18" s="1"/>
  <c r="I38" i="23"/>
  <c r="J38" i="18" s="1"/>
  <c r="K38" i="18" s="1"/>
  <c r="D38" i="23"/>
  <c r="D38" i="18" s="1"/>
  <c r="I36" i="23"/>
  <c r="J36" i="18" s="1"/>
  <c r="K36" i="18" s="1"/>
  <c r="I34" i="23"/>
  <c r="J34" i="18" s="1"/>
  <c r="K34" i="18" s="1"/>
  <c r="D34" i="23"/>
  <c r="D34" i="18" s="1"/>
  <c r="I32" i="23"/>
  <c r="J32" i="18" s="1"/>
  <c r="K32" i="18" s="1"/>
  <c r="I30" i="23"/>
  <c r="I30" i="18" s="1"/>
  <c r="K30" i="18" s="1"/>
  <c r="I28" i="23"/>
  <c r="I28" i="18" s="1"/>
  <c r="K28" i="18" s="1"/>
  <c r="D28" i="23"/>
  <c r="D28" i="18" s="1"/>
  <c r="I26" i="23"/>
  <c r="I26" i="18" s="1"/>
  <c r="K26" i="18" s="1"/>
  <c r="D26" i="23"/>
  <c r="D26" i="18" s="1"/>
  <c r="I24" i="23"/>
  <c r="I24" i="18" s="1"/>
  <c r="K24" i="18" s="1"/>
  <c r="D24" i="23"/>
  <c r="D24" i="18" s="1"/>
  <c r="I22" i="23"/>
  <c r="H22" i="18" s="1"/>
  <c r="K22" i="18" s="1"/>
  <c r="I20" i="23"/>
  <c r="G20" i="18" s="1"/>
  <c r="K20" i="18" s="1"/>
  <c r="D20" i="23"/>
  <c r="D20" i="18" s="1"/>
  <c r="I18" i="23"/>
  <c r="G18" i="18" s="1"/>
  <c r="K18" i="18" s="1"/>
  <c r="D18" i="23"/>
  <c r="D18" i="18" s="1"/>
  <c r="I16" i="23"/>
  <c r="G16" i="18" s="1"/>
  <c r="K16" i="18" s="1"/>
  <c r="I14" i="23"/>
  <c r="F14" i="18" s="1"/>
  <c r="K14" i="18" s="1"/>
  <c r="E12" i="23"/>
  <c r="I12" i="23" s="1"/>
  <c r="F12" i="18" s="1"/>
  <c r="K12" i="18" s="1"/>
  <c r="D12" i="23"/>
  <c r="D12" i="18" s="1"/>
  <c r="J48" i="18" l="1"/>
  <c r="K48" i="18" s="1"/>
  <c r="L227" i="6"/>
  <c r="K343" i="6"/>
  <c r="K342" i="6"/>
  <c r="K340" i="6"/>
  <c r="K333" i="6"/>
  <c r="K332" i="6"/>
  <c r="K331" i="6"/>
  <c r="K330" i="6"/>
  <c r="K329" i="6"/>
  <c r="K328" i="6"/>
  <c r="K327" i="6"/>
  <c r="K326" i="6"/>
  <c r="K324" i="6"/>
  <c r="K323" i="6"/>
  <c r="K322" i="6"/>
  <c r="K321" i="6"/>
  <c r="K320" i="6"/>
  <c r="K319" i="6"/>
  <c r="K318" i="6"/>
  <c r="K317" i="6"/>
  <c r="K316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5" i="6"/>
  <c r="K294" i="6"/>
  <c r="K293" i="6"/>
  <c r="K292" i="6"/>
  <c r="K291" i="6"/>
  <c r="K290" i="6"/>
  <c r="K289" i="6"/>
  <c r="K288" i="6"/>
  <c r="K287" i="6"/>
  <c r="K286" i="6"/>
  <c r="K275" i="6"/>
  <c r="K274" i="6"/>
  <c r="K285" i="6"/>
  <c r="K284" i="6"/>
  <c r="K283" i="6"/>
  <c r="K282" i="6"/>
  <c r="K281" i="6"/>
  <c r="K280" i="6"/>
  <c r="K279" i="6"/>
  <c r="K278" i="6"/>
  <c r="K270" i="6"/>
  <c r="K268" i="6"/>
  <c r="K267" i="6"/>
  <c r="K266" i="6"/>
  <c r="K265" i="6"/>
  <c r="K264" i="6"/>
  <c r="K263" i="6"/>
  <c r="K262" i="6"/>
  <c r="D40" i="23"/>
  <c r="D40" i="18" s="1"/>
  <c r="K261" i="6"/>
  <c r="K257" i="6"/>
  <c r="K256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5" i="6"/>
  <c r="K234" i="6"/>
  <c r="K233" i="6"/>
  <c r="K232" i="6"/>
  <c r="K231" i="6"/>
  <c r="L230" i="6"/>
  <c r="K229" i="6"/>
  <c r="K228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191" i="6"/>
  <c r="K190" i="6"/>
  <c r="K185" i="6"/>
  <c r="K184" i="6"/>
  <c r="K183" i="6"/>
  <c r="K182" i="6"/>
  <c r="K181" i="6"/>
  <c r="K180" i="6"/>
  <c r="K179" i="6"/>
  <c r="K178" i="6"/>
  <c r="K177" i="6"/>
  <c r="L215" i="6" l="1"/>
  <c r="L219" i="6"/>
  <c r="L223" i="6"/>
  <c r="L231" i="6"/>
  <c r="L235" i="6"/>
  <c r="L240" i="6"/>
  <c r="L244" i="6"/>
  <c r="L248" i="6"/>
  <c r="L252" i="6"/>
  <c r="L262" i="6"/>
  <c r="L179" i="6"/>
  <c r="L183" i="6"/>
  <c r="L177" i="6"/>
  <c r="L181" i="6"/>
  <c r="L185" i="6"/>
  <c r="L209" i="6"/>
  <c r="L213" i="6"/>
  <c r="L217" i="6"/>
  <c r="L221" i="6"/>
  <c r="L225" i="6"/>
  <c r="L229" i="6"/>
  <c r="L233" i="6"/>
  <c r="L238" i="6"/>
  <c r="L242" i="6"/>
  <c r="L246" i="6"/>
  <c r="L250" i="6"/>
  <c r="L257" i="6"/>
  <c r="L264" i="6"/>
  <c r="L268" i="6"/>
  <c r="L286" i="6"/>
  <c r="L290" i="6"/>
  <c r="L294" i="6"/>
  <c r="L300" i="6"/>
  <c r="L304" i="6"/>
  <c r="L308" i="6"/>
  <c r="L312" i="6"/>
  <c r="L317" i="6"/>
  <c r="L321" i="6"/>
  <c r="L191" i="6"/>
  <c r="L211" i="6"/>
  <c r="L190" i="6"/>
  <c r="L210" i="6"/>
  <c r="L214" i="6"/>
  <c r="L218" i="6"/>
  <c r="L222" i="6"/>
  <c r="L226" i="6"/>
  <c r="L234" i="6"/>
  <c r="L239" i="6"/>
  <c r="L243" i="6"/>
  <c r="L247" i="6"/>
  <c r="L251" i="6"/>
  <c r="L270" i="6"/>
  <c r="L281" i="6"/>
  <c r="L285" i="6"/>
  <c r="L287" i="6"/>
  <c r="L291" i="6"/>
  <c r="L295" i="6"/>
  <c r="L266" i="6"/>
  <c r="L278" i="6"/>
  <c r="L282" i="6"/>
  <c r="L274" i="6"/>
  <c r="L288" i="6"/>
  <c r="L292" i="6"/>
  <c r="L298" i="6"/>
  <c r="L302" i="6"/>
  <c r="L306" i="6"/>
  <c r="L323" i="6"/>
  <c r="L327" i="6"/>
  <c r="L331" i="6"/>
  <c r="L342" i="6"/>
  <c r="L328" i="6"/>
  <c r="L332" i="6"/>
  <c r="L343" i="6"/>
  <c r="L310" i="6"/>
  <c r="L314" i="6"/>
  <c r="L319" i="6"/>
  <c r="L180" i="6"/>
  <c r="L184" i="6"/>
  <c r="L256" i="6"/>
  <c r="L263" i="6"/>
  <c r="L267" i="6"/>
  <c r="L275" i="6"/>
  <c r="L289" i="6"/>
  <c r="L293" i="6"/>
  <c r="L299" i="6"/>
  <c r="L303" i="6"/>
  <c r="L307" i="6"/>
  <c r="L311" i="6"/>
  <c r="L316" i="6"/>
  <c r="L320" i="6"/>
  <c r="L324" i="6"/>
  <c r="L279" i="6"/>
  <c r="L283" i="6"/>
  <c r="L329" i="6"/>
  <c r="L333" i="6"/>
  <c r="L340" i="6"/>
  <c r="L208" i="6"/>
  <c r="L212" i="6"/>
  <c r="L216" i="6"/>
  <c r="L220" i="6"/>
  <c r="L224" i="6"/>
  <c r="L228" i="6"/>
  <c r="L232" i="6"/>
  <c r="L237" i="6"/>
  <c r="L241" i="6"/>
  <c r="L245" i="6"/>
  <c r="L249" i="6"/>
  <c r="L280" i="6"/>
  <c r="L284" i="6"/>
  <c r="L326" i="6"/>
  <c r="L330" i="6"/>
  <c r="L178" i="6"/>
  <c r="L182" i="6"/>
  <c r="L261" i="6"/>
  <c r="L265" i="6"/>
  <c r="L301" i="6"/>
  <c r="L305" i="6"/>
  <c r="L309" i="6"/>
  <c r="L313" i="6"/>
  <c r="L318" i="6"/>
  <c r="L322" i="6"/>
  <c r="K164" i="6"/>
  <c r="K163" i="6"/>
  <c r="K158" i="6"/>
  <c r="K157" i="6"/>
  <c r="K156" i="6"/>
  <c r="K151" i="6"/>
  <c r="K146" i="6"/>
  <c r="K145" i="6"/>
  <c r="L277" i="6" l="1"/>
  <c r="L145" i="6"/>
  <c r="L157" i="6"/>
  <c r="L146" i="6"/>
  <c r="L158" i="6"/>
  <c r="L151" i="6"/>
  <c r="L163" i="6"/>
  <c r="L236" i="6"/>
  <c r="L156" i="6"/>
  <c r="L164" i="6"/>
  <c r="K134" i="6"/>
  <c r="K133" i="6"/>
  <c r="K132" i="6"/>
  <c r="K131" i="6"/>
  <c r="K130" i="6"/>
  <c r="K127" i="6"/>
  <c r="K126" i="6"/>
  <c r="K125" i="6"/>
  <c r="K124" i="6"/>
  <c r="K123" i="6"/>
  <c r="K118" i="6"/>
  <c r="K117" i="6"/>
  <c r="K116" i="6"/>
  <c r="K115" i="6"/>
  <c r="K114" i="6"/>
  <c r="K112" i="6"/>
  <c r="D22" i="23"/>
  <c r="D22" i="18" s="1"/>
  <c r="K111" i="6"/>
  <c r="K91" i="6"/>
  <c r="K90" i="6"/>
  <c r="K89" i="6"/>
  <c r="K88" i="6"/>
  <c r="K87" i="6"/>
  <c r="K86" i="6"/>
  <c r="K85" i="6"/>
  <c r="K84" i="6"/>
  <c r="K81" i="6"/>
  <c r="K82" i="6"/>
  <c r="K80" i="6"/>
  <c r="K79" i="6"/>
  <c r="K78" i="6"/>
  <c r="K77" i="6"/>
  <c r="K76" i="6"/>
  <c r="K75" i="6"/>
  <c r="K66" i="6"/>
  <c r="K65" i="6"/>
  <c r="K64" i="6"/>
  <c r="K63" i="6"/>
  <c r="K62" i="6"/>
  <c r="D16" i="23"/>
  <c r="D16" i="18" s="1"/>
  <c r="K60" i="6"/>
  <c r="K59" i="6"/>
  <c r="K58" i="6"/>
  <c r="K48" i="6"/>
  <c r="K47" i="6"/>
  <c r="K46" i="6"/>
  <c r="K45" i="6"/>
  <c r="K44" i="6"/>
  <c r="K49" i="6"/>
  <c r="K43" i="6"/>
  <c r="K42" i="6"/>
  <c r="K41" i="6"/>
  <c r="K40" i="6"/>
  <c r="K39" i="6"/>
  <c r="K36" i="6"/>
  <c r="K35" i="6"/>
  <c r="K34" i="6"/>
  <c r="D14" i="23"/>
  <c r="D14" i="18" s="1"/>
  <c r="K375" i="6"/>
  <c r="K371" i="6"/>
  <c r="K370" i="6"/>
  <c r="K369" i="6"/>
  <c r="K368" i="6"/>
  <c r="D50" i="23"/>
  <c r="D50" i="18" s="1"/>
  <c r="K364" i="6"/>
  <c r="K363" i="6"/>
  <c r="D48" i="23"/>
  <c r="D48" i="18" s="1"/>
  <c r="K359" i="6"/>
  <c r="D46" i="23"/>
  <c r="D46" i="18" s="1"/>
  <c r="K355" i="6"/>
  <c r="K354" i="6"/>
  <c r="D44" i="23"/>
  <c r="D44" i="18" s="1"/>
  <c r="K353" i="6"/>
  <c r="K351" i="6"/>
  <c r="K347" i="6"/>
  <c r="D42" i="23"/>
  <c r="D42" i="18" s="1"/>
  <c r="K341" i="6"/>
  <c r="K338" i="6"/>
  <c r="K336" i="6"/>
  <c r="K335" i="6"/>
  <c r="K325" i="6"/>
  <c r="K297" i="6"/>
  <c r="K273" i="6"/>
  <c r="K272" i="6"/>
  <c r="K269" i="6"/>
  <c r="K255" i="6"/>
  <c r="K254" i="6"/>
  <c r="K207" i="6"/>
  <c r="K203" i="6"/>
  <c r="K201" i="6"/>
  <c r="K200" i="6"/>
  <c r="D36" i="23"/>
  <c r="D36" i="18" s="1"/>
  <c r="K196" i="6"/>
  <c r="K194" i="6"/>
  <c r="K192" i="6"/>
  <c r="K189" i="6"/>
  <c r="K188" i="6"/>
  <c r="K187" i="6"/>
  <c r="K176" i="6"/>
  <c r="K172" i="6"/>
  <c r="K171" i="6"/>
  <c r="D32" i="23"/>
  <c r="D32" i="18" s="1"/>
  <c r="K169" i="6"/>
  <c r="K168" i="6"/>
  <c r="K162" i="6"/>
  <c r="K160" i="6"/>
  <c r="K155" i="6"/>
  <c r="D30" i="23"/>
  <c r="D30" i="18" s="1"/>
  <c r="K150" i="6"/>
  <c r="K144" i="6"/>
  <c r="K142" i="6"/>
  <c r="K138" i="6"/>
  <c r="K137" i="6"/>
  <c r="K136" i="6"/>
  <c r="K129" i="6"/>
  <c r="K122" i="6"/>
  <c r="K109" i="6"/>
  <c r="K107" i="6"/>
  <c r="K105" i="6"/>
  <c r="K104" i="6"/>
  <c r="K102" i="6"/>
  <c r="K101" i="6"/>
  <c r="K97" i="6"/>
  <c r="K95" i="6"/>
  <c r="K71" i="6"/>
  <c r="K70" i="6"/>
  <c r="K68" i="6"/>
  <c r="K57" i="6"/>
  <c r="K55" i="6"/>
  <c r="K54" i="6"/>
  <c r="K53" i="6"/>
  <c r="K38" i="6"/>
  <c r="K33" i="6"/>
  <c r="K11" i="6"/>
  <c r="D52" i="23" l="1"/>
  <c r="D52" i="18" s="1"/>
  <c r="L53" i="6"/>
  <c r="L97" i="6"/>
  <c r="L96" i="6" s="1"/>
  <c r="L129" i="6"/>
  <c r="L11" i="6"/>
  <c r="L54" i="6"/>
  <c r="L136" i="6"/>
  <c r="L144" i="6"/>
  <c r="L143" i="6" s="1"/>
  <c r="L162" i="6"/>
  <c r="L161" i="6" s="1"/>
  <c r="L38" i="6"/>
  <c r="L57" i="6"/>
  <c r="L95" i="6"/>
  <c r="L94" i="6" s="1"/>
  <c r="L104" i="6"/>
  <c r="L122" i="6"/>
  <c r="L138" i="6"/>
  <c r="L155" i="6"/>
  <c r="L154" i="6" s="1"/>
  <c r="L169" i="6"/>
  <c r="L187" i="6"/>
  <c r="L194" i="6"/>
  <c r="L193" i="6" s="1"/>
  <c r="L203" i="6"/>
  <c r="L202" i="6" s="1"/>
  <c r="L269" i="6"/>
  <c r="L260" i="6" s="1"/>
  <c r="L325" i="6"/>
  <c r="L315" i="6" s="1"/>
  <c r="L341" i="6"/>
  <c r="L339" i="6" s="1"/>
  <c r="L354" i="6"/>
  <c r="L364" i="6"/>
  <c r="L371" i="6"/>
  <c r="L36" i="6"/>
  <c r="L42" i="6"/>
  <c r="L45" i="6"/>
  <c r="L58" i="6"/>
  <c r="L63" i="6"/>
  <c r="L75" i="6"/>
  <c r="L79" i="6"/>
  <c r="L84" i="6"/>
  <c r="L88" i="6"/>
  <c r="L111" i="6"/>
  <c r="L116" i="6"/>
  <c r="L124" i="6"/>
  <c r="L130" i="6"/>
  <c r="L134" i="6"/>
  <c r="L142" i="6"/>
  <c r="L141" i="6" s="1"/>
  <c r="L160" i="6"/>
  <c r="L159" i="6" s="1"/>
  <c r="L171" i="6"/>
  <c r="L188" i="6"/>
  <c r="L196" i="6"/>
  <c r="L195" i="6" s="1"/>
  <c r="L207" i="6"/>
  <c r="L206" i="6" s="1"/>
  <c r="L272" i="6"/>
  <c r="L335" i="6"/>
  <c r="L347" i="6"/>
  <c r="L355" i="6"/>
  <c r="L368" i="6"/>
  <c r="L375" i="6"/>
  <c r="L39" i="6"/>
  <c r="L43" i="6"/>
  <c r="L46" i="6"/>
  <c r="L59" i="6"/>
  <c r="L64" i="6"/>
  <c r="L76" i="6"/>
  <c r="L80" i="6"/>
  <c r="L85" i="6"/>
  <c r="L89" i="6"/>
  <c r="L112" i="6"/>
  <c r="L117" i="6"/>
  <c r="L125" i="6"/>
  <c r="L131" i="6"/>
  <c r="L105" i="6"/>
  <c r="L101" i="6"/>
  <c r="L107" i="6"/>
  <c r="L106" i="6" s="1"/>
  <c r="L172" i="6"/>
  <c r="L189" i="6"/>
  <c r="L200" i="6"/>
  <c r="L254" i="6"/>
  <c r="L273" i="6"/>
  <c r="L336" i="6"/>
  <c r="L351" i="6"/>
  <c r="L350" i="6" s="1"/>
  <c r="L359" i="6"/>
  <c r="L369" i="6"/>
  <c r="L34" i="6"/>
  <c r="L40" i="6"/>
  <c r="L49" i="6"/>
  <c r="L47" i="6"/>
  <c r="L60" i="6"/>
  <c r="L65" i="6"/>
  <c r="L77" i="6"/>
  <c r="L82" i="6"/>
  <c r="L86" i="6"/>
  <c r="L90" i="6"/>
  <c r="L114" i="6"/>
  <c r="L118" i="6"/>
  <c r="L126" i="6"/>
  <c r="L132" i="6"/>
  <c r="L68" i="6"/>
  <c r="L67" i="6" s="1"/>
  <c r="L70" i="6"/>
  <c r="L33" i="6"/>
  <c r="L55" i="6"/>
  <c r="L71" i="6"/>
  <c r="L102" i="6"/>
  <c r="L109" i="6"/>
  <c r="L108" i="6" s="1"/>
  <c r="L137" i="6"/>
  <c r="L150" i="6"/>
  <c r="L168" i="6"/>
  <c r="L176" i="6"/>
  <c r="L175" i="6" s="1"/>
  <c r="L192" i="6"/>
  <c r="L201" i="6"/>
  <c r="L255" i="6"/>
  <c r="L297" i="6"/>
  <c r="L296" i="6" s="1"/>
  <c r="L338" i="6"/>
  <c r="L337" i="6" s="1"/>
  <c r="L353" i="6"/>
  <c r="L363" i="6"/>
  <c r="L362" i="6" s="1"/>
  <c r="L370" i="6"/>
  <c r="L35" i="6"/>
  <c r="L41" i="6"/>
  <c r="L44" i="6"/>
  <c r="L48" i="6"/>
  <c r="L62" i="6"/>
  <c r="L66" i="6"/>
  <c r="L78" i="6"/>
  <c r="L81" i="6"/>
  <c r="L87" i="6"/>
  <c r="L91" i="6"/>
  <c r="L115" i="6"/>
  <c r="L123" i="6"/>
  <c r="L127" i="6"/>
  <c r="L133" i="6"/>
  <c r="L271" i="6" l="1"/>
  <c r="L334" i="6"/>
  <c r="L276" i="6" s="1"/>
  <c r="L69" i="6"/>
  <c r="L61" i="6"/>
  <c r="L32" i="6"/>
  <c r="L37" i="6"/>
  <c r="L52" i="6"/>
  <c r="L346" i="6"/>
  <c r="L345" i="6" s="1"/>
  <c r="G43" i="23" s="1"/>
  <c r="I43" i="23" s="1"/>
  <c r="J43" i="18" s="1"/>
  <c r="K43" i="18" s="1"/>
  <c r="L352" i="6"/>
  <c r="L349" i="6" s="1"/>
  <c r="G45" i="23" s="1"/>
  <c r="I45" i="23" s="1"/>
  <c r="J45" i="18" s="1"/>
  <c r="K45" i="18" s="1"/>
  <c r="L149" i="6"/>
  <c r="L148" i="6" s="1"/>
  <c r="G29" i="23" s="1"/>
  <c r="I29" i="23" s="1"/>
  <c r="I29" i="18" s="1"/>
  <c r="K29" i="18" s="1"/>
  <c r="L358" i="6"/>
  <c r="L357" i="6" s="1"/>
  <c r="G47" i="23" s="1"/>
  <c r="I47" i="23" s="1"/>
  <c r="J47" i="18" s="1"/>
  <c r="K47" i="18" s="1"/>
  <c r="L374" i="6"/>
  <c r="L373" i="6" s="1"/>
  <c r="G53" i="23" s="1"/>
  <c r="I53" i="23" s="1"/>
  <c r="J53" i="18" s="1"/>
  <c r="K53" i="18" s="1"/>
  <c r="L110" i="6"/>
  <c r="L367" i="6"/>
  <c r="L366" i="6" s="1"/>
  <c r="G51" i="23" s="1"/>
  <c r="I51" i="23" s="1"/>
  <c r="J51" i="18" s="1"/>
  <c r="K51" i="18" s="1"/>
  <c r="L56" i="6"/>
  <c r="L93" i="6"/>
  <c r="L140" i="6"/>
  <c r="G27" i="23" s="1"/>
  <c r="I27" i="23" s="1"/>
  <c r="I27" i="18" s="1"/>
  <c r="K27" i="18" s="1"/>
  <c r="L153" i="6"/>
  <c r="G31" i="23" s="1"/>
  <c r="I31" i="23" s="1"/>
  <c r="I31" i="18" s="1"/>
  <c r="K31" i="18" s="1"/>
  <c r="L361" i="6"/>
  <c r="G49" i="23" s="1"/>
  <c r="I49" i="23" s="1"/>
  <c r="J49" i="18" s="1"/>
  <c r="K49" i="18" s="1"/>
  <c r="L167" i="6"/>
  <c r="L170" i="6"/>
  <c r="L199" i="6"/>
  <c r="L198" i="6" s="1"/>
  <c r="G37" i="23" s="1"/>
  <c r="I37" i="23" s="1"/>
  <c r="J37" i="18" s="1"/>
  <c r="K37" i="18" s="1"/>
  <c r="L135" i="6"/>
  <c r="L100" i="6"/>
  <c r="L113" i="6"/>
  <c r="L253" i="6"/>
  <c r="L205" i="6" s="1"/>
  <c r="G39" i="23" s="1"/>
  <c r="I39" i="23" s="1"/>
  <c r="J39" i="18" s="1"/>
  <c r="K39" i="18" s="1"/>
  <c r="L103" i="6"/>
  <c r="L128" i="6"/>
  <c r="L121" i="6"/>
  <c r="L74" i="6"/>
  <c r="L83" i="6"/>
  <c r="L186" i="6"/>
  <c r="L174" i="6" s="1"/>
  <c r="G35" i="23" s="1"/>
  <c r="I35" i="23" s="1"/>
  <c r="J35" i="18" s="1"/>
  <c r="K35" i="18" s="1"/>
  <c r="K10" i="6"/>
  <c r="E21" i="23" l="1"/>
  <c r="I21" i="23" s="1"/>
  <c r="G21" i="18" s="1"/>
  <c r="K21" i="18" s="1"/>
  <c r="L259" i="6"/>
  <c r="G41" i="23" s="1"/>
  <c r="I41" i="23" s="1"/>
  <c r="J41" i="18" s="1"/>
  <c r="K41" i="18" s="1"/>
  <c r="L31" i="6"/>
  <c r="E15" i="23" s="1"/>
  <c r="I15" i="23" s="1"/>
  <c r="F15" i="18" s="1"/>
  <c r="K15" i="18" s="1"/>
  <c r="L51" i="6"/>
  <c r="E17" i="23" s="1"/>
  <c r="I17" i="23" s="1"/>
  <c r="G17" i="18" s="1"/>
  <c r="K17" i="18" s="1"/>
  <c r="L73" i="6"/>
  <c r="E19" i="23" s="1"/>
  <c r="I19" i="23" s="1"/>
  <c r="G19" i="18" s="1"/>
  <c r="K19" i="18" s="1"/>
  <c r="L166" i="6"/>
  <c r="G33" i="23" s="1"/>
  <c r="I33" i="23" s="1"/>
  <c r="J33" i="18" s="1"/>
  <c r="L99" i="6"/>
  <c r="G23" i="23" s="1"/>
  <c r="L120" i="6"/>
  <c r="G25" i="23" l="1"/>
  <c r="I25" i="23" s="1"/>
  <c r="I25" i="18" s="1"/>
  <c r="G56" i="23"/>
  <c r="G55" i="23" s="1"/>
  <c r="I23" i="23"/>
  <c r="H23" i="18" s="1"/>
  <c r="J56" i="18"/>
  <c r="J55" i="18" s="1"/>
  <c r="K33" i="18"/>
  <c r="G56" i="18"/>
  <c r="G55" i="18" s="1"/>
  <c r="L10" i="6"/>
  <c r="L9" i="6" s="1"/>
  <c r="I56" i="18" l="1"/>
  <c r="I55" i="18" s="1"/>
  <c r="K25" i="18"/>
  <c r="H56" i="18"/>
  <c r="H55" i="18" s="1"/>
  <c r="K23" i="18"/>
  <c r="L8" i="6"/>
  <c r="L379" i="6" l="1"/>
  <c r="E13" i="23"/>
  <c r="E56" i="23" s="1"/>
  <c r="L378" i="6" l="1"/>
  <c r="N379" i="6"/>
  <c r="I13" i="23"/>
  <c r="F13" i="18" s="1"/>
  <c r="F56" i="18" s="1"/>
  <c r="K56" i="18" s="1"/>
  <c r="K13" i="18" l="1"/>
  <c r="E55" i="23"/>
  <c r="I55" i="23" s="1"/>
  <c r="I56" i="23"/>
  <c r="F55" i="18" l="1"/>
  <c r="K55" i="18" s="1"/>
</calcChain>
</file>

<file path=xl/sharedStrings.xml><?xml version="1.0" encoding="utf-8"?>
<sst xmlns="http://schemas.openxmlformats.org/spreadsheetml/2006/main" count="12968" uniqueCount="8773">
  <si>
    <t>01</t>
  </si>
  <si>
    <t>01.02</t>
  </si>
  <si>
    <t>01.02.071</t>
  </si>
  <si>
    <t>01.02.081</t>
  </si>
  <si>
    <t>01.02.091</t>
  </si>
  <si>
    <t>01.02.101</t>
  </si>
  <si>
    <t>01.02.111</t>
  </si>
  <si>
    <t>01.06</t>
  </si>
  <si>
    <t>01.06.021</t>
  </si>
  <si>
    <t>01.06.031</t>
  </si>
  <si>
    <t>01.06.032</t>
  </si>
  <si>
    <t>01.06.041</t>
  </si>
  <si>
    <t>01.17</t>
  </si>
  <si>
    <t>Projeto executivo</t>
  </si>
  <si>
    <t>01.17.031</t>
  </si>
  <si>
    <t>Projeto executivo de arquitetura em formato A1</t>
  </si>
  <si>
    <t>01.17.041</t>
  </si>
  <si>
    <t>Projeto executivo de arquitetura em formato A0</t>
  </si>
  <si>
    <t>01.17.051</t>
  </si>
  <si>
    <t>Projeto executivo de estrutura em formato A1</t>
  </si>
  <si>
    <t>01.17.061</t>
  </si>
  <si>
    <t>Projeto executivo de estrutura em formato A0</t>
  </si>
  <si>
    <t>01.17.071</t>
  </si>
  <si>
    <t>Projeto executivo de instalações hidráulicas em formato A1</t>
  </si>
  <si>
    <t>01.17.081</t>
  </si>
  <si>
    <t>Projeto executivo de instalações hidráulicas em formato A0</t>
  </si>
  <si>
    <t>01.17.111</t>
  </si>
  <si>
    <t>Projeto executivo de instalações elétricas em formato A1</t>
  </si>
  <si>
    <t>01.17.121</t>
  </si>
  <si>
    <t>Projeto executivo de instalações elétricas em formato A0</t>
  </si>
  <si>
    <t>01.17.151</t>
  </si>
  <si>
    <t>Projeto executivo de climatização em formato A1</t>
  </si>
  <si>
    <t>01.17.161</t>
  </si>
  <si>
    <t>Projeto executivo de climatização em formato A0</t>
  </si>
  <si>
    <t>01.17.171</t>
  </si>
  <si>
    <t>Projeto executivo de chuveiros automáticos em formato A1</t>
  </si>
  <si>
    <t>01.17.181</t>
  </si>
  <si>
    <t>Projeto executivo de chuveiros automáticos em formato A0</t>
  </si>
  <si>
    <t>01.20</t>
  </si>
  <si>
    <t>01.20.010</t>
  </si>
  <si>
    <t>01.20.691</t>
  </si>
  <si>
    <t>01.20.701</t>
  </si>
  <si>
    <t>01.20.711</t>
  </si>
  <si>
    <t>01.20.721</t>
  </si>
  <si>
    <t>01.20.731</t>
  </si>
  <si>
    <t>01.20.741</t>
  </si>
  <si>
    <t>01.20.751</t>
  </si>
  <si>
    <t>01.20.761</t>
  </si>
  <si>
    <t>01.20.771</t>
  </si>
  <si>
    <t>01.20.781</t>
  </si>
  <si>
    <t>01.20.791</t>
  </si>
  <si>
    <t>01.20.801</t>
  </si>
  <si>
    <t>01.20.811</t>
  </si>
  <si>
    <t>01.20.821</t>
  </si>
  <si>
    <t>01.20.831</t>
  </si>
  <si>
    <t>01.20.841</t>
  </si>
  <si>
    <t>01.20.851</t>
  </si>
  <si>
    <t>01.20.861</t>
  </si>
  <si>
    <t>01.20.871</t>
  </si>
  <si>
    <t>01.20.881</t>
  </si>
  <si>
    <t>Levantamento planialtimétrico cadastral em área rural acima de 2 até 5 alqueires</t>
  </si>
  <si>
    <t>01.20.891</t>
  </si>
  <si>
    <t>Levantamento planialtimétrico cadastral em área rural acima de 5 até 10 alqueires</t>
  </si>
  <si>
    <t>01.20.901</t>
  </si>
  <si>
    <t>Levantamento planialtimétrico cadastral em área rural acima de 10 alqueires</t>
  </si>
  <si>
    <t>01.20.911</t>
  </si>
  <si>
    <t>01.20.921</t>
  </si>
  <si>
    <t>01.21</t>
  </si>
  <si>
    <t>01.21.010</t>
  </si>
  <si>
    <t>Taxa de mobilização e desmobilização de equipamentos para execução de sondagem</t>
  </si>
  <si>
    <t>01.21.090</t>
  </si>
  <si>
    <t>Taxa de mobilização e desmobilização de equipamentos para execução de sondagem rotativa</t>
  </si>
  <si>
    <t>01.21.100</t>
  </si>
  <si>
    <t>Sondagem do terreno a trado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</si>
  <si>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</si>
  <si>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</si>
  <si>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</si>
  <si>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</si>
  <si>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</si>
  <si>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</si>
  <si>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</si>
  <si>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</si>
  <si>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01.23</t>
  </si>
  <si>
    <t>01.23.010</t>
  </si>
  <si>
    <t>01.23.020</t>
  </si>
  <si>
    <t>Limpeza de armadura com escova de aço</t>
  </si>
  <si>
    <t>01.23.030</t>
  </si>
  <si>
    <t>Preparo de ponte de aderência com adesivo a base de epóxi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</si>
  <si>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</si>
  <si>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</si>
  <si>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</si>
  <si>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</si>
  <si>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</si>
  <si>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01.23.100</t>
  </si>
  <si>
    <t>01.23.140</t>
  </si>
  <si>
    <t>01.23.150</t>
  </si>
  <si>
    <t>01.23.160</t>
  </si>
  <si>
    <t>01.23.190</t>
  </si>
  <si>
    <t>01.23.200</t>
  </si>
  <si>
    <t>01.23.221</t>
  </si>
  <si>
    <t>01.23.222</t>
  </si>
  <si>
    <t>01.23.223</t>
  </si>
  <si>
    <t>01.23.231</t>
  </si>
  <si>
    <t>01.23.232</t>
  </si>
  <si>
    <t>01.23.233</t>
  </si>
  <si>
    <t>01.23.234</t>
  </si>
  <si>
    <t>01.23.236</t>
  </si>
  <si>
    <t>01.23.237</t>
  </si>
  <si>
    <t>01.23.238</t>
  </si>
  <si>
    <t>01.23.239</t>
  </si>
  <si>
    <t>01.23.254</t>
  </si>
  <si>
    <t>01.23.260</t>
  </si>
  <si>
    <t>01.23.264</t>
  </si>
  <si>
    <t>01.23.270</t>
  </si>
  <si>
    <t>01.23.274</t>
  </si>
  <si>
    <t>01.23.280</t>
  </si>
  <si>
    <t>01.23.510</t>
  </si>
  <si>
    <t>Corte vertical em concreto armado, espessura de 15 cm</t>
  </si>
  <si>
    <t>01.23.700</t>
  </si>
  <si>
    <t>Taxa de mobilização e desmobilização para reforço estrutural com fibra de carbono</t>
  </si>
  <si>
    <t>01.23.701</t>
  </si>
  <si>
    <t>01.23.702</t>
  </si>
  <si>
    <t>01.27</t>
  </si>
  <si>
    <t>Estudo e programa ambientais</t>
  </si>
  <si>
    <t>01.27.011</t>
  </si>
  <si>
    <t>Projeto e implementação de gerenciamento integrado de resíduos sólidos e gestão de perdas</t>
  </si>
  <si>
    <t>01.27.021</t>
  </si>
  <si>
    <t>Projeto e implementação de educação ambiental</t>
  </si>
  <si>
    <t>01.27.031</t>
  </si>
  <si>
    <t>01.27.041</t>
  </si>
  <si>
    <t>Laudo de caracterização de vegetação</t>
  </si>
  <si>
    <t>01.27.051</t>
  </si>
  <si>
    <t>Laudo de caracterização da fauna associada à flora</t>
  </si>
  <si>
    <t>01.27.061</t>
  </si>
  <si>
    <t>Projeto e implementação de monitoramento da fauna durante a obra</t>
  </si>
  <si>
    <t>01.27.071</t>
  </si>
  <si>
    <t>Laudo de autodepuração</t>
  </si>
  <si>
    <t>01.27.091</t>
  </si>
  <si>
    <t>Estudo de impacto de vizinhança, em área urbana até 10.000 m²</t>
  </si>
  <si>
    <t>01.28</t>
  </si>
  <si>
    <t>01.28.010</t>
  </si>
  <si>
    <t>01.28.020</t>
  </si>
  <si>
    <t>01.28.030</t>
  </si>
  <si>
    <t>01.28.040</t>
  </si>
  <si>
    <t>01.28.050</t>
  </si>
  <si>
    <t>01.28.060</t>
  </si>
  <si>
    <t>01.28.070</t>
  </si>
  <si>
    <t>01.28.080</t>
  </si>
  <si>
    <t>01.28.090</t>
  </si>
  <si>
    <t>01.28.100</t>
  </si>
  <si>
    <t>01.28.110</t>
  </si>
  <si>
    <t>01.28.120</t>
  </si>
  <si>
    <t>01.28.130</t>
  </si>
  <si>
    <t>01.28.140</t>
  </si>
  <si>
    <t>01.28.150</t>
  </si>
  <si>
    <t>Perfuração rotativa para poço profundo em rocha sã (basalto), diâmetro de 14" (350 mm)</t>
  </si>
  <si>
    <t>01.28.160</t>
  </si>
  <si>
    <t>01.28.170</t>
  </si>
  <si>
    <t>01.28.180</t>
  </si>
  <si>
    <t>01.28.190</t>
  </si>
  <si>
    <t>01.28.200</t>
  </si>
  <si>
    <t>01.28.210</t>
  </si>
  <si>
    <t>01.28.220</t>
  </si>
  <si>
    <t>01.28.230</t>
  </si>
  <si>
    <t>01.28.240</t>
  </si>
  <si>
    <t>01.28.250</t>
  </si>
  <si>
    <t>01.28.260</t>
  </si>
  <si>
    <t>01.28.270</t>
  </si>
  <si>
    <t>01.28.280</t>
  </si>
  <si>
    <t>Revestimento interno de poço profundo tubo de aço preto, diâmetro de 6" (152,40 mm)</t>
  </si>
  <si>
    <t>01.28.290</t>
  </si>
  <si>
    <t>Revestimento interno de poço profundo tubo preto DIN 2440, diâmetro de 6" (150 mm)</t>
  </si>
  <si>
    <t>01.28.300</t>
  </si>
  <si>
    <t>Revestimento interno de poço profundo tubo preto DIN 2440, diâmetro de 8" (200 mm)</t>
  </si>
  <si>
    <t>01.28.310</t>
  </si>
  <si>
    <t>01.28.350</t>
  </si>
  <si>
    <t>Revestimento da boca de poço profundo tubo chapa 3/16", diâmetro de 12"</t>
  </si>
  <si>
    <t>01.28.360</t>
  </si>
  <si>
    <t>Revestimento da boca de poço profundo tubo chapa 3/16", diâmetro de 14"</t>
  </si>
  <si>
    <t>01.28.370</t>
  </si>
  <si>
    <t>Revestimento da boca de poço profundo tubo chapa 3/16", diâmetro de 16"</t>
  </si>
  <si>
    <t>01.28.380</t>
  </si>
  <si>
    <t>Revestimento da boca de poço profundo tubo chapa 3/16", diâmetro de 20"</t>
  </si>
  <si>
    <t>01.28.390</t>
  </si>
  <si>
    <t>Filtro PVC geomecânico nervurado tipo standard para poço profundo, diâmetro de 6" (150 mm)</t>
  </si>
  <si>
    <t>01.28.400</t>
  </si>
  <si>
    <t>01.28.410</t>
  </si>
  <si>
    <t>01.28.420</t>
  </si>
  <si>
    <t>Filtro espiralado galvanizado reforçado para poço profundo, diâmetro de 6" (152,40 mm)</t>
  </si>
  <si>
    <t>01.28.430</t>
  </si>
  <si>
    <t>01.28.440</t>
  </si>
  <si>
    <t>Filtro galvanizado tipo NOLD para poço profundo, diâmetro de 6" (150 mm)</t>
  </si>
  <si>
    <t>01.28.450</t>
  </si>
  <si>
    <t>Pré-filtro tipo pérola para poço profundo</t>
  </si>
  <si>
    <t>01.28.460</t>
  </si>
  <si>
    <t>Pré-filtro tipo Jacareí para poço profundo</t>
  </si>
  <si>
    <t>01.28.470</t>
  </si>
  <si>
    <t>Perfilagem ótica (filmagem / endoscopia) para poço profundo</t>
  </si>
  <si>
    <t>01.28.480</t>
  </si>
  <si>
    <t>Perfilagem elétrica de poço profundo</t>
  </si>
  <si>
    <t>01.28.490</t>
  </si>
  <si>
    <t>01.28.500</t>
  </si>
  <si>
    <t>Limpeza e desenvolvimento do poço profundo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</si>
  <si>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</si>
  <si>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</si>
  <si>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</si>
  <si>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</si>
  <si>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</si>
  <si>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</si>
  <si>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</si>
  <si>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</si>
  <si>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</si>
  <si>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</si>
  <si>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01.28.560</t>
  </si>
  <si>
    <t>01.28.570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</si>
  <si>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</si>
  <si>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</si>
  <si>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</si>
  <si>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</si>
  <si>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</si>
  <si>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Licença de perfuração para poço profundo</t>
  </si>
  <si>
    <t>01.28.610</t>
  </si>
  <si>
    <t>Outorga de direito de uso para poço profundo</t>
  </si>
  <si>
    <t>01.28.620</t>
  </si>
  <si>
    <t>Parecer técnico junto a CETESB</t>
  </si>
  <si>
    <t>02</t>
  </si>
  <si>
    <t>02.01</t>
  </si>
  <si>
    <t>02.01.021</t>
  </si>
  <si>
    <t>Construção provisória em madeira - fornecimento e montagem</t>
  </si>
  <si>
    <t>02.01.171</t>
  </si>
  <si>
    <t>Sanitário/vestiário provisório em alvenaria</t>
  </si>
  <si>
    <t>02.01.180</t>
  </si>
  <si>
    <t>Banheiro químico modelo Standard, com manutenção conforme exigências da CETESB</t>
  </si>
  <si>
    <t>02.01.200</t>
  </si>
  <si>
    <t>Desmobilização de construção provisória</t>
  </si>
  <si>
    <t>02.02</t>
  </si>
  <si>
    <t>Container</t>
  </si>
  <si>
    <t>02.02.120</t>
  </si>
  <si>
    <t>Locação de container tipo alojamento - área mínima de 13,80 m²</t>
  </si>
  <si>
    <t>02.02.130</t>
  </si>
  <si>
    <t>02.02.140</t>
  </si>
  <si>
    <t>02.02.150</t>
  </si>
  <si>
    <t>Locação de container tipo depósito - área mínima de 13,80 m²</t>
  </si>
  <si>
    <t>02.02.160</t>
  </si>
  <si>
    <t>Locação de container tipo guarita - área mínima de 4,60 m²</t>
  </si>
  <si>
    <t>02.03</t>
  </si>
  <si>
    <t>02.03.030</t>
  </si>
  <si>
    <t>Proteção de superfícies em geral com plástico bolha</t>
  </si>
  <si>
    <t>02.03.060</t>
  </si>
  <si>
    <t>Proteção de fachada com tela de nylon</t>
  </si>
  <si>
    <t>02.03.080</t>
  </si>
  <si>
    <t>Fechamento provisório de vãos em chapa de madeira compensada</t>
  </si>
  <si>
    <t>02.03.110</t>
  </si>
  <si>
    <t>Tapume móvel para fechamento de áreas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</si>
  <si>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</si>
  <si>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</si>
  <si>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</si>
  <si>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</si>
  <si>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02.03.240</t>
  </si>
  <si>
    <t>Proteção de piso com tecido de aniagem e gesso</t>
  </si>
  <si>
    <t>02.03.260</t>
  </si>
  <si>
    <t>Tapume fixo em painel OSB - espessura 10 mm</t>
  </si>
  <si>
    <t>02.03.270</t>
  </si>
  <si>
    <t>Tapume fixo em painel OSB - espessura 12 mm</t>
  </si>
  <si>
    <t>02.03.500</t>
  </si>
  <si>
    <t>02.05</t>
  </si>
  <si>
    <t>Andaime e balancim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</si>
  <si>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</si>
  <si>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</si>
  <si>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</si>
  <si>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</si>
  <si>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</si>
  <si>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</si>
  <si>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</si>
  <si>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</si>
  <si>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</si>
  <si>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</si>
  <si>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02.05.202</t>
  </si>
  <si>
    <t>Andaime torre metálico (1,5 x 1,5 m) com piso metálico</t>
  </si>
  <si>
    <t>02.05.212</t>
  </si>
  <si>
    <t>Andaime tubular fachadeiro com piso metálico e sapatas ajustáveis</t>
  </si>
  <si>
    <t>02.06</t>
  </si>
  <si>
    <t>02.06.030</t>
  </si>
  <si>
    <t>02.06.040</t>
  </si>
  <si>
    <t>02.08</t>
  </si>
  <si>
    <t>02.08.020</t>
  </si>
  <si>
    <t>Placa de identificação para obra</t>
  </si>
  <si>
    <t>02.08.040</t>
  </si>
  <si>
    <t>Placa em lona com impressão digital e requadro em metalon</t>
  </si>
  <si>
    <t>02.08.050</t>
  </si>
  <si>
    <t>Placa em lona com impressão digital e estrutura em madeira</t>
  </si>
  <si>
    <t>02.09</t>
  </si>
  <si>
    <t>Limpeza de terreno</t>
  </si>
  <si>
    <t>02.09.030</t>
  </si>
  <si>
    <t>02.09.040</t>
  </si>
  <si>
    <t>02.09.130</t>
  </si>
  <si>
    <t>02.09.150</t>
  </si>
  <si>
    <t>02.09.160</t>
  </si>
  <si>
    <t>02.10</t>
  </si>
  <si>
    <t>02.10.020</t>
  </si>
  <si>
    <t>Locação de obra de edificação</t>
  </si>
  <si>
    <t>02.10.040</t>
  </si>
  <si>
    <t>Locação de rede de canalização</t>
  </si>
  <si>
    <t>02.10.050</t>
  </si>
  <si>
    <t>Locação para muros, cercas e alambrados</t>
  </si>
  <si>
    <t>02.10.060</t>
  </si>
  <si>
    <t>Locação de vias, calçadas, tanques e lagoas</t>
  </si>
  <si>
    <t>03</t>
  </si>
  <si>
    <t>03.01</t>
  </si>
  <si>
    <t>03.01.020</t>
  </si>
  <si>
    <t>Demolição manual de concreto simples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</si>
  <si>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</si>
  <si>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</si>
  <si>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</si>
  <si>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</si>
  <si>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</si>
  <si>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03.01.210</t>
  </si>
  <si>
    <t>Demolição mecanizada de concreto armado, inclusive fragmentação e acomodação do material</t>
  </si>
  <si>
    <t>03.01.220</t>
  </si>
  <si>
    <t>03.01.230</t>
  </si>
  <si>
    <t>Demolição mecanizada de concreto simples, inclusive fragmentação e acomodação do material</t>
  </si>
  <si>
    <t>03.01.240</t>
  </si>
  <si>
    <t>03.01.250</t>
  </si>
  <si>
    <t>03.01.260</t>
  </si>
  <si>
    <t>03.01.270</t>
  </si>
  <si>
    <t>03.02</t>
  </si>
  <si>
    <t>03.02.020</t>
  </si>
  <si>
    <t>Demolição manual de alvenaria de fundação/embasamento</t>
  </si>
  <si>
    <t>03.02.040</t>
  </si>
  <si>
    <t>Demolição manual de alvenaria de elevação ou elemento vazado, incluindo revestimento</t>
  </si>
  <si>
    <t>03.03</t>
  </si>
  <si>
    <t>03.03.020</t>
  </si>
  <si>
    <t>Apicoamento manual de piso, parede ou teto</t>
  </si>
  <si>
    <t>03.03.040</t>
  </si>
  <si>
    <t>Demolição manual de revestimento em massa de parede ou teto</t>
  </si>
  <si>
    <t>03.03.060</t>
  </si>
  <si>
    <t>Demolição manual de revestimento em massa de piso</t>
  </si>
  <si>
    <t>03.04</t>
  </si>
  <si>
    <t>03.04.020</t>
  </si>
  <si>
    <t>Demolição manual de revestimento cerâmico, incluindo a base</t>
  </si>
  <si>
    <t>03.04.030</t>
  </si>
  <si>
    <t>Demolição manual de revestimento em ladrilho hidráulico, incluindo a base</t>
  </si>
  <si>
    <t>03.04.040</t>
  </si>
  <si>
    <t>03.05</t>
  </si>
  <si>
    <t>03.05.020</t>
  </si>
  <si>
    <t>Demolição manual de revestimento sintético, incluindo a base</t>
  </si>
  <si>
    <t>03.06</t>
  </si>
  <si>
    <t>03.06.050</t>
  </si>
  <si>
    <t>03.06.060</t>
  </si>
  <si>
    <t>03.07</t>
  </si>
  <si>
    <t>03.07.010</t>
  </si>
  <si>
    <t>03.07.030</t>
  </si>
  <si>
    <t>03.07.050</t>
  </si>
  <si>
    <t>03.07.070</t>
  </si>
  <si>
    <t>Fresagem de pavimento asfáltico com espessura até 5 cm, inclusive acomodação do material</t>
  </si>
  <si>
    <t>03.07.080</t>
  </si>
  <si>
    <t>03.08</t>
  </si>
  <si>
    <t>03.08.020</t>
  </si>
  <si>
    <t>Demolição manual de forro em estuque, inclusive sistema de fixação/tarugamento</t>
  </si>
  <si>
    <t>03.08.040</t>
  </si>
  <si>
    <t>Demolição manual de forro qualquer,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</si>
  <si>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</si>
  <si>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</si>
  <si>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</si>
  <si>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</si>
  <si>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03.09</t>
  </si>
  <si>
    <t>03.09.020</t>
  </si>
  <si>
    <t>Demolição manual de camada impermeabilizante</t>
  </si>
  <si>
    <t>03.09.040</t>
  </si>
  <si>
    <t>Demolição manual de argamassa regularizante, isolante ou protetora e papel Kraft</t>
  </si>
  <si>
    <t>03.09.060</t>
  </si>
  <si>
    <t>Remoção manual de junta de dilatação ou retração, inclusive apoio</t>
  </si>
  <si>
    <t>03.10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</si>
  <si>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</si>
  <si>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</si>
  <si>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</si>
  <si>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</si>
  <si>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03.10.080</t>
  </si>
  <si>
    <t>Remoção de pintura em superfícies de madeira e/ou metálicas com produtos químicos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</si>
  <si>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</si>
  <si>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</si>
  <si>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</si>
  <si>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</si>
  <si>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</si>
  <si>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</si>
  <si>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04</t>
  </si>
  <si>
    <t>04.01</t>
  </si>
  <si>
    <t>Retirada de fechamento e elemento divisor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</si>
  <si>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</si>
  <si>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</si>
  <si>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</si>
  <si>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</si>
  <si>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</si>
  <si>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</si>
  <si>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</si>
  <si>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</si>
  <si>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</si>
  <si>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</si>
  <si>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</si>
  <si>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</si>
  <si>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04.02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</si>
  <si>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</si>
  <si>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</si>
  <si>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</si>
  <si>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</si>
  <si>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</si>
  <si>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</si>
  <si>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04.02.070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</si>
  <si>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</si>
  <si>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</si>
  <si>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</si>
  <si>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</si>
  <si>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</si>
  <si>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</si>
  <si>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</si>
  <si>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04.03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</si>
  <si>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</si>
  <si>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</si>
  <si>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</si>
  <si>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</si>
  <si>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</si>
  <si>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</si>
  <si>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04.03.080</t>
  </si>
  <si>
    <t>Retirada de cumeeira, espigão ou rufo perfil qualquer</t>
  </si>
  <si>
    <t>04.03.090</t>
  </si>
  <si>
    <t>Retirada de domo de acrílico, inclusive perfis metálicos de fixação</t>
  </si>
  <si>
    <t>04.04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</si>
  <si>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</si>
  <si>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</si>
  <si>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</si>
  <si>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</si>
  <si>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</si>
  <si>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</si>
  <si>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</si>
  <si>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</si>
  <si>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</si>
  <si>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</si>
  <si>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04.05</t>
  </si>
  <si>
    <t>Retirada de revestimentos em madeira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</si>
  <si>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</si>
  <si>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</si>
  <si>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</si>
  <si>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</si>
  <si>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</si>
  <si>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</si>
  <si>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</si>
  <si>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</si>
  <si>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</si>
  <si>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</si>
  <si>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</si>
  <si>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</si>
  <si>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</si>
  <si>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</si>
  <si>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</si>
  <si>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</si>
  <si>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</si>
  <si>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</si>
  <si>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</si>
  <si>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</si>
  <si>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</si>
  <si>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</si>
  <si>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</si>
  <si>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</si>
  <si>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Retirada de forro, brise e fachada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</si>
  <si>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</si>
  <si>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</si>
  <si>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</si>
  <si>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</si>
  <si>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</si>
  <si>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04.08</t>
  </si>
  <si>
    <t>Retirada de esquadria e elemento de madeira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</si>
  <si>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</si>
  <si>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</si>
  <si>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</si>
  <si>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</si>
  <si>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</si>
  <si>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</si>
  <si>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04.08.080</t>
  </si>
  <si>
    <t>Retirada de elemento em madeira e sistema de fixação tipo quadro, lousa, etc.</t>
  </si>
  <si>
    <t>04.08.100</t>
  </si>
  <si>
    <t>Retirada de armário em madeira ou metal</t>
  </si>
  <si>
    <t>04.09</t>
  </si>
  <si>
    <t>04.09.020</t>
  </si>
  <si>
    <t>Retirada de esquadria metálica em geral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</si>
  <si>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</si>
  <si>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</si>
  <si>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</si>
  <si>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</si>
  <si>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</si>
  <si>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</si>
  <si>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</si>
  <si>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</si>
  <si>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</si>
  <si>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</si>
  <si>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</si>
  <si>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</si>
  <si>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</si>
  <si>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</si>
  <si>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04.10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</si>
  <si>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</si>
  <si>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</si>
  <si>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</si>
  <si>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</si>
  <si>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</si>
  <si>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</si>
  <si>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</si>
  <si>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</si>
  <si>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04.11</t>
  </si>
  <si>
    <t>04.11.020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</si>
  <si>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</si>
  <si>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</si>
  <si>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</si>
  <si>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</si>
  <si>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</si>
  <si>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</si>
  <si>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</si>
  <si>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</si>
  <si>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</si>
  <si>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</si>
  <si>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</si>
  <si>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</si>
  <si>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</si>
  <si>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</si>
  <si>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</si>
  <si>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</si>
  <si>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</si>
  <si>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</si>
  <si>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</si>
  <si>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04.12</t>
  </si>
  <si>
    <t>04.12.020</t>
  </si>
  <si>
    <t>Retirada de conjunto motor-bomba</t>
  </si>
  <si>
    <t>04.12.040</t>
  </si>
  <si>
    <t>Retirada de motor de bomba de recalque</t>
  </si>
  <si>
    <t>04.13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</si>
  <si>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</si>
  <si>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</si>
  <si>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</si>
  <si>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</si>
  <si>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</si>
  <si>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Retirada de vidro</t>
  </si>
  <si>
    <t>04.14.020</t>
  </si>
  <si>
    <t>Retirada de vidro ou espelho com raspagem da massa ou retirada de baguete</t>
  </si>
  <si>
    <t>04.14.040</t>
  </si>
  <si>
    <t>Retirada de esquadria em vidro</t>
  </si>
  <si>
    <t>04.17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</si>
  <si>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</si>
  <si>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</si>
  <si>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</si>
  <si>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</si>
  <si>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</si>
  <si>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</si>
  <si>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</si>
  <si>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</si>
  <si>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</si>
  <si>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</si>
  <si>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</si>
  <si>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04.17.140</t>
  </si>
  <si>
    <t>Remoção de base e haste de para-raios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</si>
  <si>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</si>
  <si>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</si>
  <si>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</si>
  <si>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</si>
  <si>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</si>
  <si>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</si>
  <si>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</si>
  <si>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</si>
  <si>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</si>
  <si>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</si>
  <si>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</si>
  <si>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04.18.020</t>
  </si>
  <si>
    <t>Remoção de cabeçote em rede de telefonia</t>
  </si>
  <si>
    <t>04.18.040</t>
  </si>
  <si>
    <t>Remoção de cabo de aço e esticadores de para-raios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</si>
  <si>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</si>
  <si>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</si>
  <si>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</si>
  <si>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</si>
  <si>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</si>
  <si>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</si>
  <si>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</si>
  <si>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</si>
  <si>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</si>
  <si>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</si>
  <si>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</si>
  <si>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</si>
  <si>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</si>
  <si>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</si>
  <si>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</si>
  <si>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</si>
  <si>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</si>
  <si>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Remoção de captor de para-raios tipo Franklin</t>
  </si>
  <si>
    <t>04.18.220</t>
  </si>
  <si>
    <t>Remoção de chapa de ferro para bucha de passagem</t>
  </si>
  <si>
    <t>04.18.240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</si>
  <si>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</si>
  <si>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</si>
  <si>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</si>
  <si>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</si>
  <si>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</si>
  <si>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</si>
  <si>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</si>
  <si>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</si>
  <si>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</si>
  <si>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</si>
  <si>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</si>
  <si>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</si>
  <si>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</si>
  <si>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</si>
  <si>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</si>
  <si>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</si>
  <si>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</si>
  <si>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</si>
  <si>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</si>
  <si>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</si>
  <si>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</si>
  <si>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</si>
  <si>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</si>
  <si>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</si>
  <si>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</si>
  <si>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</si>
  <si>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</si>
  <si>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</si>
  <si>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</si>
  <si>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</si>
  <si>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</si>
  <si>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</si>
  <si>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</si>
  <si>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</si>
  <si>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</si>
  <si>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</si>
  <si>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</si>
  <si>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</si>
  <si>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</si>
  <si>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</si>
  <si>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Remoção de disjuntor termomagnético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</si>
  <si>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</si>
  <si>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</si>
  <si>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</si>
  <si>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</si>
  <si>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</si>
  <si>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</si>
  <si>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</si>
  <si>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</si>
  <si>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</si>
  <si>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</si>
  <si>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</si>
  <si>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</si>
  <si>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04.20</t>
  </si>
  <si>
    <t>04.20.020</t>
  </si>
  <si>
    <t>Remoção de janela de ventilação, iluminação ou ventilação e iluminação padrão</t>
  </si>
  <si>
    <t>04.20.040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</si>
  <si>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</si>
  <si>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</si>
  <si>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</si>
  <si>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</si>
  <si>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</si>
  <si>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</si>
  <si>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</si>
  <si>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</si>
  <si>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</si>
  <si>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</si>
  <si>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04.21.020</t>
  </si>
  <si>
    <t>Remoção de óleo de disjuntor ou transformador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</si>
  <si>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</si>
  <si>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</si>
  <si>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</si>
  <si>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</si>
  <si>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</si>
  <si>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</si>
  <si>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</si>
  <si>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</si>
  <si>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</si>
  <si>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</si>
  <si>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</si>
  <si>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</si>
  <si>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</si>
  <si>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</si>
  <si>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</si>
  <si>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</si>
  <si>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</si>
  <si>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</si>
  <si>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</si>
  <si>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</si>
  <si>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</si>
  <si>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</si>
  <si>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</si>
  <si>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</si>
  <si>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</si>
  <si>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</si>
  <si>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</si>
  <si>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</si>
  <si>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</si>
  <si>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</si>
  <si>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</si>
  <si>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</si>
  <si>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</si>
  <si>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</si>
  <si>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</si>
  <si>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</si>
  <si>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</si>
  <si>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</si>
  <si>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</si>
  <si>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</si>
  <si>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</si>
  <si>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</si>
  <si>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</si>
  <si>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</si>
  <si>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</si>
  <si>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</si>
  <si>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</si>
  <si>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</si>
  <si>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</si>
  <si>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</si>
  <si>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</si>
  <si>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</si>
  <si>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</si>
  <si>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</si>
  <si>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</si>
  <si>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</si>
  <si>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</si>
  <si>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</si>
  <si>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04.31</t>
  </si>
  <si>
    <t>04.31.010</t>
  </si>
  <si>
    <t>Retirada de bico de sprinkler</t>
  </si>
  <si>
    <t>04.35</t>
  </si>
  <si>
    <t>04.35.050</t>
  </si>
  <si>
    <t>Retirada de aparelho de ar condicionado portátil</t>
  </si>
  <si>
    <t>04.40</t>
  </si>
  <si>
    <t>04.40.010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</si>
  <si>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</si>
  <si>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</si>
  <si>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</si>
  <si>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</si>
  <si>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</si>
  <si>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04.40.070</t>
  </si>
  <si>
    <t>Retirada manual de paralelepípedo ou lajota de concreto, inclusive limpeza e empilhamento</t>
  </si>
  <si>
    <t>05</t>
  </si>
  <si>
    <t>05.04</t>
  </si>
  <si>
    <t>Transporte de material solto</t>
  </si>
  <si>
    <t>05.04.060</t>
  </si>
  <si>
    <t>Transporte manual horizontal e/ou vertical de entulho até o local de despejo - ensacado</t>
  </si>
  <si>
    <t>05.07</t>
  </si>
  <si>
    <t>Transporte comercial, carreteiro e aluguel</t>
  </si>
  <si>
    <t>05.07.040</t>
  </si>
  <si>
    <t>05.07.050</t>
  </si>
  <si>
    <t>05.07.060</t>
  </si>
  <si>
    <t>05.07.070</t>
  </si>
  <si>
    <t>Remoção de entulho de obra com caçamba metálica - gesso e/ou drywall</t>
  </si>
  <si>
    <t>05.08</t>
  </si>
  <si>
    <t>Transporte mecanizado de material solto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</si>
  <si>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</si>
  <si>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</si>
  <si>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</si>
  <si>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</si>
  <si>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</si>
  <si>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</si>
  <si>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</si>
  <si>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</si>
  <si>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</si>
  <si>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</si>
  <si>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05.08.220</t>
  </si>
  <si>
    <t>05.09</t>
  </si>
  <si>
    <t>Taxas de recolhimento</t>
  </si>
  <si>
    <t>05.09.006</t>
  </si>
  <si>
    <t>05.09.007</t>
  </si>
  <si>
    <t>Taxa de destinação de resíduo sólido em aterro, tipo solo/terra</t>
  </si>
  <si>
    <t>05.09.008</t>
  </si>
  <si>
    <t>05.10</t>
  </si>
  <si>
    <t>Transporte mecanizado de solo</t>
  </si>
  <si>
    <t>05.10.010</t>
  </si>
  <si>
    <t>Carregamento mecanizado de solo de 1ª e 2ª categoria</t>
  </si>
  <si>
    <t>05.10.020</t>
  </si>
  <si>
    <t>Transporte de solo de 1ª e 2ª categoria por caminhão até o 2° km</t>
  </si>
  <si>
    <t>05.10.021</t>
  </si>
  <si>
    <t>05.10.022</t>
  </si>
  <si>
    <t>05.10.023</t>
  </si>
  <si>
    <t>05.10.024</t>
  </si>
  <si>
    <t>05.10.025</t>
  </si>
  <si>
    <t>05.10.026</t>
  </si>
  <si>
    <t>Transporte de solo de 1ª e 2ª categoria por caminhão para distâncias superiores ao 20° km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</si>
  <si>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</si>
  <si>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</si>
  <si>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</si>
  <si>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</si>
  <si>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</si>
  <si>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</si>
  <si>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</si>
  <si>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</si>
  <si>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</si>
  <si>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</si>
  <si>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</si>
  <si>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</si>
  <si>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</si>
  <si>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</si>
  <si>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06</t>
  </si>
  <si>
    <t>06.01</t>
  </si>
  <si>
    <t>06.01.020</t>
  </si>
  <si>
    <t>Escavação manual em solo de 1ª e 2ª categoria em campo aberto</t>
  </si>
  <si>
    <t>06.01.040</t>
  </si>
  <si>
    <t>Escavação manual em solo brejoso em campo aberto</t>
  </si>
  <si>
    <t>06.02</t>
  </si>
  <si>
    <t>06.02.020</t>
  </si>
  <si>
    <t>06.02.040</t>
  </si>
  <si>
    <t>06.11</t>
  </si>
  <si>
    <t>Reaterro manual sem fornecimento de material</t>
  </si>
  <si>
    <t>06.11.020</t>
  </si>
  <si>
    <t>Reaterro manual para simples regularização sem compactação</t>
  </si>
  <si>
    <t>06.11.040</t>
  </si>
  <si>
    <t>Reaterro manual apiloado sem controle de compactação</t>
  </si>
  <si>
    <t>06.11.060</t>
  </si>
  <si>
    <t>Reaterro manual com adição de 2% de cimento</t>
  </si>
  <si>
    <t>06.12</t>
  </si>
  <si>
    <t>Aterro manual sem fornecimento de material</t>
  </si>
  <si>
    <t>06.12.020</t>
  </si>
  <si>
    <t>Aterro manual apiloado de área interna com maço de 30 kg</t>
  </si>
  <si>
    <t>06.14</t>
  </si>
  <si>
    <t>Carga / carregamento e descarga manual</t>
  </si>
  <si>
    <t>06.14.020</t>
  </si>
  <si>
    <t>Carga manual de solo</t>
  </si>
  <si>
    <t>07</t>
  </si>
  <si>
    <t>07.01</t>
  </si>
  <si>
    <t>07.01.010</t>
  </si>
  <si>
    <t>Escavação e carga mecanizada para exploração de solo em jazida</t>
  </si>
  <si>
    <t>07.01.020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</si>
  <si>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</si>
  <si>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</si>
  <si>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</si>
  <si>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</si>
  <si>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07.02</t>
  </si>
  <si>
    <t>07.02.020</t>
  </si>
  <si>
    <t>07.02.040</t>
  </si>
  <si>
    <t>07.02.060</t>
  </si>
  <si>
    <t>07.02.080</t>
  </si>
  <si>
    <t>07.05</t>
  </si>
  <si>
    <t>07.05.010</t>
  </si>
  <si>
    <t>Escavação e carga mecanizada em solo brejoso ou turfa</t>
  </si>
  <si>
    <t>07.05.020</t>
  </si>
  <si>
    <t>Escavação e carga mecanizada em solo vegetal superficial</t>
  </si>
  <si>
    <t>07.06</t>
  </si>
  <si>
    <t>07.06.010</t>
  </si>
  <si>
    <t>Escavação e carga mecanizada em campo aberto, com rompedor hidráulico, em rocha</t>
  </si>
  <si>
    <t>07.10</t>
  </si>
  <si>
    <t>Apiloamento e nivelamento mecanizado de solo</t>
  </si>
  <si>
    <t>07.10.020</t>
  </si>
  <si>
    <t>Espalhamento de solo em bota-fora com compactação sem controle</t>
  </si>
  <si>
    <t>07.11</t>
  </si>
  <si>
    <t>Reaterro mecanizado sem fornecimento de material</t>
  </si>
  <si>
    <t>07.11.020</t>
  </si>
  <si>
    <t>Reaterro compactado mecanizado de vala ou cava com compactador</t>
  </si>
  <si>
    <t>07.11.040</t>
  </si>
  <si>
    <t>Reaterro compactado mecanizado de vala ou cava com rolo, mínimo de 95% PN</t>
  </si>
  <si>
    <t>07.12</t>
  </si>
  <si>
    <t>Aterro mecanizado sem fornecimento de material</t>
  </si>
  <si>
    <t>07.12.010</t>
  </si>
  <si>
    <t>07.12.020</t>
  </si>
  <si>
    <t>07.12.030</t>
  </si>
  <si>
    <t>Compactação de aterro mecanizado a 100% PN, sem fornecimento de solo em campo aberto</t>
  </si>
  <si>
    <t>07.12.040</t>
  </si>
  <si>
    <t>08</t>
  </si>
  <si>
    <t>08.01</t>
  </si>
  <si>
    <t>Escoramento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</si>
  <si>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</si>
  <si>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</si>
  <si>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</si>
  <si>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</si>
  <si>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</si>
  <si>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</si>
  <si>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</si>
  <si>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</si>
  <si>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</si>
  <si>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08.01.110</t>
  </si>
  <si>
    <t>08.01.120</t>
  </si>
  <si>
    <t>08.02</t>
  </si>
  <si>
    <t>Cimbramento</t>
  </si>
  <si>
    <t>08.02.020</t>
  </si>
  <si>
    <t>Cimbramento em madeira com estroncas de eucalipto</t>
  </si>
  <si>
    <t>08.02.040</t>
  </si>
  <si>
    <t>Cimbramento em perfil metálico para obras de arte</t>
  </si>
  <si>
    <t>08.02.050</t>
  </si>
  <si>
    <t>Cimbramento tubular metálico</t>
  </si>
  <si>
    <t>08.02.060</t>
  </si>
  <si>
    <t>Montagem e desmontagem de cimbramento tubular metálico</t>
  </si>
  <si>
    <t>08.03</t>
  </si>
  <si>
    <t>Descimbramento</t>
  </si>
  <si>
    <t>08.03.020</t>
  </si>
  <si>
    <t>Descimbramento em madeira</t>
  </si>
  <si>
    <t>08.05</t>
  </si>
  <si>
    <t>Manta, filtro e dreno</t>
  </si>
  <si>
    <t>08.05.010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</si>
  <si>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</si>
  <si>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</si>
  <si>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</si>
  <si>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</si>
  <si>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</si>
  <si>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</si>
  <si>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</si>
  <si>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</si>
  <si>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</si>
  <si>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</si>
  <si>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</si>
  <si>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</si>
  <si>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</si>
  <si>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</si>
  <si>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</si>
  <si>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</si>
  <si>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</si>
  <si>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</si>
  <si>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Esgotamento</t>
  </si>
  <si>
    <t>08.07.050</t>
  </si>
  <si>
    <t>08.07.060</t>
  </si>
  <si>
    <t>08.07.070</t>
  </si>
  <si>
    <t>08.07.090</t>
  </si>
  <si>
    <t>Esgotamento de águas superficiais com bomba de superfície ou submersa</t>
  </si>
  <si>
    <t>08.10</t>
  </si>
  <si>
    <t>08.10.040</t>
  </si>
  <si>
    <t>Enrocamento com pedra arrumada</t>
  </si>
  <si>
    <t>08.10.060</t>
  </si>
  <si>
    <t>Enrocamento com pedra assentada</t>
  </si>
  <si>
    <t>08.10.108</t>
  </si>
  <si>
    <t>08.10.109</t>
  </si>
  <si>
    <t>09</t>
  </si>
  <si>
    <t>FORMA</t>
  </si>
  <si>
    <t>09.01</t>
  </si>
  <si>
    <t>09.01.020</t>
  </si>
  <si>
    <t>Forma em madeira comum para fundação</t>
  </si>
  <si>
    <t>09.01.030</t>
  </si>
  <si>
    <t>Forma em madeira comum para estrutura</t>
  </si>
  <si>
    <t>09.01.040</t>
  </si>
  <si>
    <t>Forma em madeira comum para caixão perdido</t>
  </si>
  <si>
    <t>09.01.150</t>
  </si>
  <si>
    <t>Desmontagem de forma em madeira para estrutura de laje, com tábuas</t>
  </si>
  <si>
    <t>09.01.160</t>
  </si>
  <si>
    <t>Desmontagem de forma em madeira para estrutura de vigas, com tábuas</t>
  </si>
  <si>
    <t>09.02</t>
  </si>
  <si>
    <t>Forma em madeira compensada</t>
  </si>
  <si>
    <t>09.02.020</t>
  </si>
  <si>
    <t>Forma plana em compensado para estrutura convencional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</si>
  <si>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</si>
  <si>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</si>
  <si>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</si>
  <si>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</si>
  <si>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</si>
  <si>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</si>
  <si>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</si>
  <si>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</si>
  <si>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</si>
  <si>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 na vertical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</si>
  <si>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</si>
  <si>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</si>
  <si>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</si>
  <si>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</si>
  <si>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</si>
  <si>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</si>
  <si>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09.04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</si>
  <si>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</si>
  <si>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</si>
  <si>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</si>
  <si>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</si>
  <si>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</si>
  <si>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</si>
  <si>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</si>
  <si>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</si>
  <si>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</si>
  <si>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</si>
  <si>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09.07</t>
  </si>
  <si>
    <t>Forma em polipropileno</t>
  </si>
  <si>
    <t>09.07.060</t>
  </si>
  <si>
    <t>10</t>
  </si>
  <si>
    <t>ARMADURA E CORDOALHA ESTRUTURAL</t>
  </si>
  <si>
    <t>10.01</t>
  </si>
  <si>
    <t>Armadura em barra</t>
  </si>
  <si>
    <t>10.01.020</t>
  </si>
  <si>
    <t>Armadura em barra de aço CA-25 fyk = 250 MPa</t>
  </si>
  <si>
    <t>10.01.040</t>
  </si>
  <si>
    <t>Armadura em barra de aço CA-50 (A ou B) fyk = 500 MPa</t>
  </si>
  <si>
    <t>10.01.060</t>
  </si>
  <si>
    <t>Armadura em barra de aço CA-60 (A ou B) fyk = 600 MPa</t>
  </si>
  <si>
    <t>10.02</t>
  </si>
  <si>
    <t>Armadura em tela</t>
  </si>
  <si>
    <t>10.02.020</t>
  </si>
  <si>
    <t>Armadura em tela soldada de aço</t>
  </si>
  <si>
    <t>11</t>
  </si>
  <si>
    <t>CONCRETO, MASSA E LASTRO</t>
  </si>
  <si>
    <t>11.01</t>
  </si>
  <si>
    <t>Concreto usinado com controle fck - fornecimento do material</t>
  </si>
  <si>
    <t>11.01.100</t>
  </si>
  <si>
    <t>11.01.130</t>
  </si>
  <si>
    <t>11.01.160</t>
  </si>
  <si>
    <t>11.01.170</t>
  </si>
  <si>
    <t>11.01.190</t>
  </si>
  <si>
    <t>11.01.260</t>
  </si>
  <si>
    <t>11.01.290</t>
  </si>
  <si>
    <t>11.01.320</t>
  </si>
  <si>
    <t>11.01.321</t>
  </si>
  <si>
    <t>11.01.350</t>
  </si>
  <si>
    <t>11.01.630</t>
  </si>
  <si>
    <t>11.02</t>
  </si>
  <si>
    <t>11.02.020</t>
  </si>
  <si>
    <t>Concreto usinado não estrutural mínimo 150 kg cimento / m³</t>
  </si>
  <si>
    <t>11.02.040</t>
  </si>
  <si>
    <t>Concreto usinado não estrutural mínimo 200 kg cimento / m³</t>
  </si>
  <si>
    <t>11.02.060</t>
  </si>
  <si>
    <t>Concreto usinado não estrutural mínimo 300 kg cimento / m³</t>
  </si>
  <si>
    <t>11.03</t>
  </si>
  <si>
    <t>Concreto executado no local com controle fck - fornecimento do material</t>
  </si>
  <si>
    <t>11.03.090</t>
  </si>
  <si>
    <t>11.04</t>
  </si>
  <si>
    <t>11.04.020</t>
  </si>
  <si>
    <t>Concreto não estrutural executado no local, mínimo 150 kg cimento / m³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</si>
  <si>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</si>
  <si>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</si>
  <si>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</si>
  <si>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</si>
  <si>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11.05</t>
  </si>
  <si>
    <t>Concreto e argamassa especial</t>
  </si>
  <si>
    <t>11.05.010</t>
  </si>
  <si>
    <t>Argamassa em solo e cimento a 5% em peso</t>
  </si>
  <si>
    <t>11.05.030</t>
  </si>
  <si>
    <t>Argamassa graute expansiva autonivelante de alta resistência</t>
  </si>
  <si>
    <t>11.05.040</t>
  </si>
  <si>
    <t>Argamassa graute</t>
  </si>
  <si>
    <t>11.05.060</t>
  </si>
  <si>
    <t>11.05.120</t>
  </si>
  <si>
    <t>Execução de concreto projetado - consumo de cimento 350 kg/m³</t>
  </si>
  <si>
    <t>11.16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</si>
  <si>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</si>
  <si>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</si>
  <si>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</si>
  <si>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</si>
  <si>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11.16.060</t>
  </si>
  <si>
    <t>Lançamento e adensamento de concreto ou massa em estrutura</t>
  </si>
  <si>
    <t>11.16.080</t>
  </si>
  <si>
    <t>Lançamento e adensamento de concreto ou massa por bombeamento</t>
  </si>
  <si>
    <t>11.16.220</t>
  </si>
  <si>
    <t>Nivelamento de piso em concreto com acabadora de superfície</t>
  </si>
  <si>
    <t>11.18</t>
  </si>
  <si>
    <t>Lastro e enchimento</t>
  </si>
  <si>
    <t>11.18.020</t>
  </si>
  <si>
    <t>Lastro de areia</t>
  </si>
  <si>
    <t>11.18.040</t>
  </si>
  <si>
    <t>Lastro de pedra britada</t>
  </si>
  <si>
    <t>11.18.060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</si>
  <si>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</si>
  <si>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</si>
  <si>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</si>
  <si>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</si>
  <si>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</si>
  <si>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</si>
  <si>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</si>
  <si>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</si>
  <si>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</si>
  <si>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</si>
  <si>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</si>
  <si>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</si>
  <si>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</si>
  <si>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</si>
  <si>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</si>
  <si>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</si>
  <si>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11.20</t>
  </si>
  <si>
    <t>11.20.030</t>
  </si>
  <si>
    <t>11.20.050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</si>
  <si>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</si>
  <si>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</si>
  <si>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</si>
  <si>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</si>
  <si>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</si>
  <si>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</si>
  <si>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</si>
  <si>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12</t>
  </si>
  <si>
    <t>12.01</t>
  </si>
  <si>
    <t>Broca</t>
  </si>
  <si>
    <t>Broca em concreto armado diâmetro de 20 cm - completa</t>
  </si>
  <si>
    <t>Broca em concreto armado diâmetro de 25 cm - completa</t>
  </si>
  <si>
    <t>Broca em concreto armado diâmetro de 30 cm - completa</t>
  </si>
  <si>
    <t>12.04</t>
  </si>
  <si>
    <t>Taxa de mobilização e desmobilização de equipamentos para execução de estaca pré-moldada</t>
  </si>
  <si>
    <t>12.05</t>
  </si>
  <si>
    <t>Estaca escavada mecanicamente</t>
  </si>
  <si>
    <t>12.05.010</t>
  </si>
  <si>
    <t>Taxa de mobilização e desmobilização de equipamentos para execução de estaca escavada</t>
  </si>
  <si>
    <t>12.05.020</t>
  </si>
  <si>
    <t>Estaca escavada mecanicamente, diâmetro de 25 cm até 20 t</t>
  </si>
  <si>
    <t>12.05.030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</si>
  <si>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</si>
  <si>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</si>
  <si>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</si>
  <si>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</si>
  <si>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</si>
  <si>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</si>
  <si>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Estaca tipo STRAUSS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</si>
  <si>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</si>
  <si>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</si>
  <si>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</si>
  <si>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</si>
  <si>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</si>
  <si>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</si>
  <si>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</si>
  <si>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</si>
  <si>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</si>
  <si>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</si>
  <si>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</si>
  <si>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Estaca tipo RAIZ</t>
  </si>
  <si>
    <t>12.07.010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</si>
  <si>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</si>
  <si>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</si>
  <si>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</si>
  <si>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</si>
  <si>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</si>
  <si>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</si>
  <si>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</si>
  <si>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</si>
  <si>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</si>
  <si>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</si>
  <si>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</si>
  <si>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</si>
  <si>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</si>
  <si>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</si>
  <si>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</si>
  <si>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</si>
  <si>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12.07.151</t>
  </si>
  <si>
    <t>Estaca tipo Raiz, diâmetro de 31 cm, sem armação, em solo</t>
  </si>
  <si>
    <t>12.07.153</t>
  </si>
  <si>
    <t>Estaca tipo Raiz, diâmetro de 45 cm, sem armação, em solo</t>
  </si>
  <si>
    <t>12.07.270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</si>
  <si>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</si>
  <si>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</si>
  <si>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</si>
  <si>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</si>
  <si>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</si>
  <si>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</si>
  <si>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12.09</t>
  </si>
  <si>
    <t>12.09.010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</si>
  <si>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</si>
  <si>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</si>
  <si>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</si>
  <si>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</si>
  <si>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</si>
  <si>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</si>
  <si>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12.09.140</t>
  </si>
  <si>
    <t>Escavação manual em campo aberto para tubulão, fuste e/ou base</t>
  </si>
  <si>
    <t>12.12</t>
  </si>
  <si>
    <t>12.12.010</t>
  </si>
  <si>
    <t>12.12.014</t>
  </si>
  <si>
    <t>Estaca tipo hélice contínua, diâmetro de 25 cm em solo</t>
  </si>
  <si>
    <t>12.12.016</t>
  </si>
  <si>
    <t>Estaca tipo hélice contínua, diâmetro de 30 cm em solo</t>
  </si>
  <si>
    <t>12.12.020</t>
  </si>
  <si>
    <t>Estaca tipo hélice contínua, diâmetro de 35 cm em solo</t>
  </si>
  <si>
    <t>12.12.060</t>
  </si>
  <si>
    <t>Estaca tipo hélice contínua, diâmetro de 40 cm em solo</t>
  </si>
  <si>
    <t>12.12.070</t>
  </si>
  <si>
    <t>Estaca tipo hélice contínua, diâmetro de 50 cm em solo</t>
  </si>
  <si>
    <t>12.12.074</t>
  </si>
  <si>
    <t>Estaca tipo hélice contínua, diâmetro de 60 cm em solo</t>
  </si>
  <si>
    <t>12.12.090</t>
  </si>
  <si>
    <t>Estaca tipo hélice contínua, diâmetro de 70 cm em solo</t>
  </si>
  <si>
    <t>12.12.100</t>
  </si>
  <si>
    <t>Estaca tipo hélice contínua, diâmetro de 80 cm em solo</t>
  </si>
  <si>
    <t>12.14</t>
  </si>
  <si>
    <t>12.14.010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</si>
  <si>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</si>
  <si>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</si>
  <si>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</si>
  <si>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</si>
  <si>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</si>
  <si>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</si>
  <si>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13</t>
  </si>
  <si>
    <t>13.01</t>
  </si>
  <si>
    <t>13.01.130</t>
  </si>
  <si>
    <t>13.01.150</t>
  </si>
  <si>
    <t>13.01.170</t>
  </si>
  <si>
    <t>13.01.190</t>
  </si>
  <si>
    <t>13.01.210</t>
  </si>
  <si>
    <t>13.01.310</t>
  </si>
  <si>
    <t>13.01.320</t>
  </si>
  <si>
    <t>13.01.330</t>
  </si>
  <si>
    <t>13.01.340</t>
  </si>
  <si>
    <t>13.01.350</t>
  </si>
  <si>
    <t>13.02</t>
  </si>
  <si>
    <t>13.02.150</t>
  </si>
  <si>
    <t>13.02.170</t>
  </si>
  <si>
    <t>13.02.190</t>
  </si>
  <si>
    <t>13.02.210</t>
  </si>
  <si>
    <t>13.05</t>
  </si>
  <si>
    <t>13.05.084</t>
  </si>
  <si>
    <t>Pré-laje em painel pré-fabricado treliçado, com EPS, H= 12 cm</t>
  </si>
  <si>
    <t>13.05.090</t>
  </si>
  <si>
    <t>Pré-laje em painel pré-fabricado treliçado, com EPS, H= 16 cm</t>
  </si>
  <si>
    <t>13.05.094</t>
  </si>
  <si>
    <t>Pré-laje em painel pré-fabricado treliçado, com EPS, H= 20 cm</t>
  </si>
  <si>
    <t>13.05.096</t>
  </si>
  <si>
    <t>Pré-laje em painel pré-fabricado treliçado, com EPS, H= 25 cm</t>
  </si>
  <si>
    <t>13.05.110</t>
  </si>
  <si>
    <t>Pré-laje em painel pré-fabricado treliçado, H= 12 cm</t>
  </si>
  <si>
    <t>13.05.150</t>
  </si>
  <si>
    <t>Pré-laje em painel pré-fabricado treliçado, H= 16 cm</t>
  </si>
  <si>
    <t>14</t>
  </si>
  <si>
    <t>ALVENARIA E ELEMENTO DIVISOR</t>
  </si>
  <si>
    <t>14.01</t>
  </si>
  <si>
    <t>14.01.020</t>
  </si>
  <si>
    <t>Alvenaria de embasamento em tijolo maciço comum</t>
  </si>
  <si>
    <t>14.01.050</t>
  </si>
  <si>
    <t>Alvenaria de embasamento em bloco de concreto de 14 x 19 x 39 cm - classe A</t>
  </si>
  <si>
    <t>14.01.060</t>
  </si>
  <si>
    <t>Alvenaria de embasamento em bloco de concreto de 19 x 19 x 39 cm - classe A</t>
  </si>
  <si>
    <t>14.02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</si>
  <si>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</si>
  <si>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</si>
  <si>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</si>
  <si>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</si>
  <si>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</si>
  <si>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</si>
  <si>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</si>
  <si>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</si>
  <si>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</si>
  <si>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</si>
  <si>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</si>
  <si>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</si>
  <si>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</si>
  <si>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Alvenaria com tijolo laminado aparente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</si>
  <si>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</si>
  <si>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</si>
  <si>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</si>
  <si>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</si>
  <si>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</si>
  <si>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</si>
  <si>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</si>
  <si>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14.04.200</t>
  </si>
  <si>
    <t>14.04.210</t>
  </si>
  <si>
    <t>14.04.220</t>
  </si>
  <si>
    <t>14.05</t>
  </si>
  <si>
    <t>14.05.050</t>
  </si>
  <si>
    <t>14.05.060</t>
  </si>
  <si>
    <t>14.10</t>
  </si>
  <si>
    <t>14.10.101</t>
  </si>
  <si>
    <t>Alvenaria de bloco de concreto de vedação de 9 x 19 x 39 cm - classe C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</si>
  <si>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</si>
  <si>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</si>
  <si>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</si>
  <si>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</si>
  <si>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14.11</t>
  </si>
  <si>
    <t>Alvenaria com bloco de concreto estrutural</t>
  </si>
  <si>
    <t>14.11.221</t>
  </si>
  <si>
    <t>Alvenaria de bloco de concreto estrutural 14 x 19 x 39 cm - classe B</t>
  </si>
  <si>
    <t>14.11.231</t>
  </si>
  <si>
    <t>Alvenaria de bloco de concreto estrutural 19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</si>
  <si>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</si>
  <si>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</si>
  <si>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</si>
  <si>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</si>
  <si>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14.15</t>
  </si>
  <si>
    <t>14.15.060</t>
  </si>
  <si>
    <t>Alvenaria em bloco de concreto celular autoclavado de 10 cm, uso revestido - classe C25</t>
  </si>
  <si>
    <t>14.15.100</t>
  </si>
  <si>
    <t>Alvenaria em bloco de concreto celular autoclavado de 12,5 cm, uso revestido - classe C25</t>
  </si>
  <si>
    <t>14.15.120</t>
  </si>
  <si>
    <t>Alvenaria em bloco de concreto celular autoclavado de 15 cm, uso revestido - classe C25</t>
  </si>
  <si>
    <t>14.15.140</t>
  </si>
  <si>
    <t>Alvenaria em bloco de concreto celular autoclavado de 20 cm, uso revestido - classe C25</t>
  </si>
  <si>
    <t>14.20</t>
  </si>
  <si>
    <t>14.20.010</t>
  </si>
  <si>
    <t>Vergas, contravergas e pilaretes de concreto armado</t>
  </si>
  <si>
    <t>14.20.020</t>
  </si>
  <si>
    <t>Cimalha em concreto com pingadeira</t>
  </si>
  <si>
    <t>14.28</t>
  </si>
  <si>
    <t>14.28.030</t>
  </si>
  <si>
    <t>Elemento vazado em concreto, tipo quadriculado de 39 x 39 x 10 cm</t>
  </si>
  <si>
    <t>14.28.100</t>
  </si>
  <si>
    <t>Elemento vazado em vidro, tipo veneziana capelinha de 20 x 10 x 10 cm</t>
  </si>
  <si>
    <t>Elemento vazado em concreto, tipo veneziana de 39 x 39 x 10 cm</t>
  </si>
  <si>
    <t>14.28.140</t>
  </si>
  <si>
    <t>Elemento vazado em vidro, tipo veneziana de 20 x 20 x 6 cm</t>
  </si>
  <si>
    <t>14.30</t>
  </si>
  <si>
    <t>14.30.010</t>
  </si>
  <si>
    <t>Divisória em placas de granito com espessura de 3 cm</t>
  </si>
  <si>
    <t>14.30.020</t>
  </si>
  <si>
    <t>Divisória em placas de granilite com espessura de 3 cm</t>
  </si>
  <si>
    <t>14.30.070</t>
  </si>
  <si>
    <t>14.30.080</t>
  </si>
  <si>
    <t>Divisão para mictório em placas de mármore branco, com espessura de 3 cm</t>
  </si>
  <si>
    <t>14.30.110</t>
  </si>
  <si>
    <t>14.30.160</t>
  </si>
  <si>
    <t>14.30.190</t>
  </si>
  <si>
    <t>14.30.230</t>
  </si>
  <si>
    <t>14.30.260</t>
  </si>
  <si>
    <t>14.30.270</t>
  </si>
  <si>
    <t>14.30.300</t>
  </si>
  <si>
    <t>14.30.310</t>
  </si>
  <si>
    <t>14.30.410</t>
  </si>
  <si>
    <t>14.30.440</t>
  </si>
  <si>
    <t>14.30.841</t>
  </si>
  <si>
    <t>14.30.842</t>
  </si>
  <si>
    <t>14.30.843</t>
  </si>
  <si>
    <t>14.30.860</t>
  </si>
  <si>
    <t>Divisória em placas de granilite com espessura de 4 cm</t>
  </si>
  <si>
    <t>14.30.870</t>
  </si>
  <si>
    <t>14.30.880</t>
  </si>
  <si>
    <t>14.30.890</t>
  </si>
  <si>
    <t>14.30.900</t>
  </si>
  <si>
    <t>14.30.910</t>
  </si>
  <si>
    <t>14.30.920</t>
  </si>
  <si>
    <t>14.31</t>
  </si>
  <si>
    <t>14.31.030</t>
  </si>
  <si>
    <t>Fechamento em placa cimentícia com espessura de 12 mm</t>
  </si>
  <si>
    <t>14.40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</si>
  <si>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</si>
  <si>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</si>
  <si>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</si>
  <si>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</si>
  <si>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</si>
  <si>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</si>
  <si>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</si>
  <si>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</si>
  <si>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</si>
  <si>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</si>
  <si>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</si>
  <si>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</si>
  <si>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15</t>
  </si>
  <si>
    <t>15.01</t>
  </si>
  <si>
    <t>Estrutura em madeira para cobertura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</si>
  <si>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</si>
  <si>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</si>
  <si>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</si>
  <si>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</si>
  <si>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</si>
  <si>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</si>
  <si>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</si>
  <si>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</si>
  <si>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</si>
  <si>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</si>
  <si>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</si>
  <si>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</si>
  <si>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</si>
  <si>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</si>
  <si>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</si>
  <si>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</si>
  <si>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</si>
  <si>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</si>
  <si>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</si>
  <si>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</si>
  <si>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</si>
  <si>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</si>
  <si>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</si>
  <si>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</si>
  <si>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</si>
  <si>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</si>
  <si>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15.03</t>
  </si>
  <si>
    <t>15.03.030</t>
  </si>
  <si>
    <t>Fornecimento e montagem de estrutura em aço ASTM-A36, sem pintura</t>
  </si>
  <si>
    <t>15.03.090</t>
  </si>
  <si>
    <t>Montagem de estrutura metálica em aço, sem pintura</t>
  </si>
  <si>
    <t>15.03.110</t>
  </si>
  <si>
    <t>Fornecimento e montagem de estrutura em aço patinável, sem pintura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</si>
  <si>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</si>
  <si>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</si>
  <si>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</si>
  <si>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</si>
  <si>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15.03.150</t>
  </si>
  <si>
    <t>Fornecimento e montagem de estrutura metálica em perfil metalon, sem pintura</t>
  </si>
  <si>
    <t>15.05</t>
  </si>
  <si>
    <t>15.05.290</t>
  </si>
  <si>
    <t>Placas, vigas e pilares em concreto armado pré-moldado - fck= 40 MPa</t>
  </si>
  <si>
    <t>15.05.300</t>
  </si>
  <si>
    <t>Mobiliário em concreto armado pré-moldado - fck= 40 MPa</t>
  </si>
  <si>
    <t>15.05.520</t>
  </si>
  <si>
    <t>Placas, vigas e pilares em concreto armado pré-moldado - fck= 35 MPa</t>
  </si>
  <si>
    <t>15.05.530</t>
  </si>
  <si>
    <t>Placas, vigas e pilares em concreto armado pré-moldado - fck= 25 MPa</t>
  </si>
  <si>
    <t>15.05.540</t>
  </si>
  <si>
    <t>Mobiliário em concreto armado pré-moldado - fck= 25 MPa</t>
  </si>
  <si>
    <t>15.20</t>
  </si>
  <si>
    <t>15.20.020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</si>
  <si>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</si>
  <si>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</si>
  <si>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</si>
  <si>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</si>
  <si>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</si>
  <si>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16</t>
  </si>
  <si>
    <t>TELHAMENTO</t>
  </si>
  <si>
    <t>16.02</t>
  </si>
  <si>
    <t>Telhamento em barro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</si>
  <si>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</si>
  <si>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</si>
  <si>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</si>
  <si>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</si>
  <si>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</si>
  <si>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</si>
  <si>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16.02.045</t>
  </si>
  <si>
    <t>Telha de barro colonial/paulista</t>
  </si>
  <si>
    <t>16.02.060</t>
  </si>
  <si>
    <t>Telha de barro tipo plan</t>
  </si>
  <si>
    <t>16.02.120</t>
  </si>
  <si>
    <t>Emboçamento de beiral em telhas de barro</t>
  </si>
  <si>
    <t>16.02.230</t>
  </si>
  <si>
    <t>Cumeeira de barro emboçado tipos: plan, romana, italiana, francesa e paulistinha</t>
  </si>
  <si>
    <t>16.02.270</t>
  </si>
  <si>
    <t>Espigão de barro emboçado</t>
  </si>
  <si>
    <t>16.03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</si>
  <si>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</si>
  <si>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</si>
  <si>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</si>
  <si>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</si>
  <si>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</si>
  <si>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</si>
  <si>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</si>
  <si>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</si>
  <si>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</si>
  <si>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</si>
  <si>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</si>
  <si>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</si>
  <si>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</si>
  <si>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</si>
  <si>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</si>
  <si>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</si>
  <si>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</si>
  <si>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</si>
  <si>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</si>
  <si>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</si>
  <si>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</si>
  <si>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</si>
  <si>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</t>
  </si>
  <si>
    <t>Telhamento em madeira ou fibra vegetal</t>
  </si>
  <si>
    <t>16.10.020</t>
  </si>
  <si>
    <t>Telha em fibra vegetal, perfil ondulado, com espessura de 3 mm</t>
  </si>
  <si>
    <t>16.10.100</t>
  </si>
  <si>
    <t>Cumeeira em fibra vegetal, lisa, com espessura de 3 mm</t>
  </si>
  <si>
    <t>16.12</t>
  </si>
  <si>
    <t>16.12.020</t>
  </si>
  <si>
    <t>16.12.040</t>
  </si>
  <si>
    <t>16.12.050</t>
  </si>
  <si>
    <t>16.12.060</t>
  </si>
  <si>
    <t>16.12.200</t>
  </si>
  <si>
    <t>16.12.220</t>
  </si>
  <si>
    <t>16.13</t>
  </si>
  <si>
    <t>16.13.060</t>
  </si>
  <si>
    <t>16.13.070</t>
  </si>
  <si>
    <t>16.13.130</t>
  </si>
  <si>
    <t>16.13.140</t>
  </si>
  <si>
    <t>16.16</t>
  </si>
  <si>
    <t>16.16.040</t>
  </si>
  <si>
    <t>Telha ondulada translúcida em polipropileno</t>
  </si>
  <si>
    <t>16.16.160</t>
  </si>
  <si>
    <t>Telha em poliéster reforçado com fibras de vidro, perfil trapezoidal 49</t>
  </si>
  <si>
    <t>16.16.400</t>
  </si>
  <si>
    <t>Cumeeira para telha de poliéster, tipo perfil trapezoidal 49</t>
  </si>
  <si>
    <t>16.20</t>
  </si>
  <si>
    <t>Telhamento em vidro</t>
  </si>
  <si>
    <t>16.20.020</t>
  </si>
  <si>
    <t>Telhas de vidro para iluminação tipo francesa</t>
  </si>
  <si>
    <t>16.20.040</t>
  </si>
  <si>
    <t>Telhas de vidro para iluminação tipo colonial/paulistinha</t>
  </si>
  <si>
    <t>16.30</t>
  </si>
  <si>
    <t>Domos</t>
  </si>
  <si>
    <t>16.30.020</t>
  </si>
  <si>
    <t>Domo de acrílico fixado em perfis de alumínio</t>
  </si>
  <si>
    <t>16.32</t>
  </si>
  <si>
    <t>Painel, chapas e fechamento</t>
  </si>
  <si>
    <t>16.32.070</t>
  </si>
  <si>
    <t>Cobertura curva em chapa de policarbonato alveolar bronze de 6 mm</t>
  </si>
  <si>
    <t>16.32.120</t>
  </si>
  <si>
    <t>Cobertura plana em chapa de policarbonato alveolar de 10 mm</t>
  </si>
  <si>
    <t>16.32.130</t>
  </si>
  <si>
    <t>Cobertura curva em chapa de policarbonato alveolar bronze de 10 mm</t>
  </si>
  <si>
    <t>16.33</t>
  </si>
  <si>
    <t>Calhas e rufos</t>
  </si>
  <si>
    <t>16.33.022</t>
  </si>
  <si>
    <t>Calha, rufo, afins em chapa galvanizada nº 24 - corte 0,33 m</t>
  </si>
  <si>
    <t>16.33.052</t>
  </si>
  <si>
    <t>Calha, rufo, afins em chapa galvanizada nº 24 - corte 0,50 m</t>
  </si>
  <si>
    <t>16.33.062</t>
  </si>
  <si>
    <t>Calha, rufo, afins em chapa galvanizada nº 24 - corte 1,00 m</t>
  </si>
  <si>
    <t>16.33.082</t>
  </si>
  <si>
    <t>Calha, rufo, afins em chapa galvanizada nº 26 - corte 0,33 m</t>
  </si>
  <si>
    <t>16.33.102</t>
  </si>
  <si>
    <t>Calha, rufo, afins em chapa galvanizada nº 26 - corte 0,50 m</t>
  </si>
  <si>
    <t>16.33.400</t>
  </si>
  <si>
    <t>Rufo pré-moldado em concreto, de 14 x 50 x 18,5 cm</t>
  </si>
  <si>
    <t>16.33.410</t>
  </si>
  <si>
    <t>Rufo pré-moldado em concreto, de 20 x 50 x 26 cm</t>
  </si>
  <si>
    <t>16.40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</si>
  <si>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</si>
  <si>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</si>
  <si>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</si>
  <si>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</si>
  <si>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</si>
  <si>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</si>
  <si>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</si>
  <si>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</si>
  <si>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</si>
  <si>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16.40.140</t>
  </si>
  <si>
    <t>Recolocação de telha em fibrocimento ou CRFS, perfil ondulado</t>
  </si>
  <si>
    <t>16.40.150</t>
  </si>
  <si>
    <t>Recolocação de telha em fibrocimento ou CRFS, perfil modulado ou trapezoidal</t>
  </si>
  <si>
    <t>17</t>
  </si>
  <si>
    <t>REVESTIMENTO EM MASSA OU FUNDIDO NO LOCAL</t>
  </si>
  <si>
    <t>17.01</t>
  </si>
  <si>
    <t>17.01.010</t>
  </si>
  <si>
    <t>Argamassa de proteção com argila expandida</t>
  </si>
  <si>
    <t>17.01.020</t>
  </si>
  <si>
    <t>Argamassa de regularização e/ou proteção</t>
  </si>
  <si>
    <t>17.01.040</t>
  </si>
  <si>
    <t>Lastro de concreto impermeabilizado</t>
  </si>
  <si>
    <t>17.01.050</t>
  </si>
  <si>
    <t>Regularização de piso com nata de cimento</t>
  </si>
  <si>
    <t>17.01.060</t>
  </si>
  <si>
    <t>17.01.120</t>
  </si>
  <si>
    <t>Argamassa de cimento e areia traço 1:3, com adesivo acrílico</t>
  </si>
  <si>
    <t>17.02</t>
  </si>
  <si>
    <t>Revestimento em argamassa</t>
  </si>
  <si>
    <t>17.02.020</t>
  </si>
  <si>
    <t>Chapisco</t>
  </si>
  <si>
    <t>17.02.030</t>
  </si>
  <si>
    <t>Chapisco 1:4 com areia grossa</t>
  </si>
  <si>
    <t>17.02.040</t>
  </si>
  <si>
    <t>17.02.060</t>
  </si>
  <si>
    <t>Chapisco fino peneirado</t>
  </si>
  <si>
    <t>17.02.080</t>
  </si>
  <si>
    <t>Chapisco rústico com pedra britada nº 1</t>
  </si>
  <si>
    <t>17.02.120</t>
  </si>
  <si>
    <t>Emboço comum</t>
  </si>
  <si>
    <t>17.02.140</t>
  </si>
  <si>
    <t>Emboço desempenado com espuma de poliéster</t>
  </si>
  <si>
    <t>17.02.220</t>
  </si>
  <si>
    <t>Reboco</t>
  </si>
  <si>
    <t>17.02.260</t>
  </si>
  <si>
    <t>Barra lisa com acabamento em nata de cimento</t>
  </si>
  <si>
    <t>Emboço desempenado com argamassa industrializada</t>
  </si>
  <si>
    <t>17.03</t>
  </si>
  <si>
    <t>Revestimento em cimentado</t>
  </si>
  <si>
    <t>17.03.020</t>
  </si>
  <si>
    <t>Cimentado desempenado</t>
  </si>
  <si>
    <t>17.03.040</t>
  </si>
  <si>
    <t>Cimentado desempenado e alisado (queimado)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</si>
  <si>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</si>
  <si>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</si>
  <si>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</si>
  <si>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</si>
  <si>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</si>
  <si>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</si>
  <si>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</si>
  <si>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</si>
  <si>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</si>
  <si>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</si>
  <si>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</si>
  <si>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</si>
  <si>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</si>
  <si>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</si>
  <si>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</si>
  <si>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</si>
  <si>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</t>
  </si>
  <si>
    <t>Revestimento em gesso</t>
  </si>
  <si>
    <t>17.04.020</t>
  </si>
  <si>
    <t>Revestimento em gesso liso desempenado sobre emboço</t>
  </si>
  <si>
    <t>17.04.040</t>
  </si>
  <si>
    <t>Revestimento em gesso liso desempenado sobre bloco</t>
  </si>
  <si>
    <t>17.05</t>
  </si>
  <si>
    <t>Revestimento em concreto</t>
  </si>
  <si>
    <t>17.05.020</t>
  </si>
  <si>
    <t>Piso com requadro em concreto simples sem controle de fck</t>
  </si>
  <si>
    <t>17.05.070</t>
  </si>
  <si>
    <t>Piso com requadro em concreto simples com controle de fck= 20 MPa</t>
  </si>
  <si>
    <t>17.05.100</t>
  </si>
  <si>
    <t>Piso com requadro em concreto simples com controle de fck= 25 MPa</t>
  </si>
  <si>
    <t>17.05.320</t>
  </si>
  <si>
    <t>Soleira em concreto simples</t>
  </si>
  <si>
    <t>17.05.420</t>
  </si>
  <si>
    <t>Peitoril em concreto simples</t>
  </si>
  <si>
    <t>17.10</t>
  </si>
  <si>
    <t>Revestimento em granilite fundido no local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</si>
  <si>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</si>
  <si>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</si>
  <si>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</si>
  <si>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</si>
  <si>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</si>
  <si>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</si>
  <si>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</si>
  <si>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</si>
  <si>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</si>
  <si>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</si>
  <si>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17.10.430</t>
  </si>
  <si>
    <t>Piso em placas de granilite, acabamento encerado</t>
  </si>
  <si>
    <t>17.12</t>
  </si>
  <si>
    <t>Revestimento industrial fundido no local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</si>
  <si>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</si>
  <si>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</si>
  <si>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</si>
  <si>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</si>
  <si>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</si>
  <si>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</si>
  <si>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</si>
  <si>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</si>
  <si>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</si>
  <si>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</si>
  <si>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17.20</t>
  </si>
  <si>
    <t>Revestimento especial fundido no local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</si>
  <si>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</si>
  <si>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</si>
  <si>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</si>
  <si>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</si>
  <si>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</si>
  <si>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</si>
  <si>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</si>
  <si>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</si>
  <si>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</si>
  <si>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</si>
  <si>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</si>
  <si>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</si>
  <si>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</si>
  <si>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</si>
  <si>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</si>
  <si>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</si>
  <si>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e espelho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</si>
  <si>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</si>
  <si>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</si>
  <si>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</si>
  <si>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</si>
  <si>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</si>
  <si>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Resina acrílica para piso de granilite</t>
  </si>
  <si>
    <t>17.40.160</t>
  </si>
  <si>
    <t>Resina epóxi para piso de granilite</t>
  </si>
  <si>
    <t>17.40.180</t>
  </si>
  <si>
    <t>Resina acrílica para degrau de granilite</t>
  </si>
  <si>
    <t>17.40.190</t>
  </si>
  <si>
    <t>Resina epóxi para degrau de granilite</t>
  </si>
  <si>
    <t>18</t>
  </si>
  <si>
    <t>18.05</t>
  </si>
  <si>
    <t>Plaqueta laminada para revestimento</t>
  </si>
  <si>
    <t>18.05.020</t>
  </si>
  <si>
    <t>Revestimento em plaqueta laminada, para área interna e externa, sem rejunte</t>
  </si>
  <si>
    <t>18.06</t>
  </si>
  <si>
    <t>18.06.102</t>
  </si>
  <si>
    <t>18.06.103</t>
  </si>
  <si>
    <t>18.06.142</t>
  </si>
  <si>
    <t>18.06.143</t>
  </si>
  <si>
    <t>18.06.182</t>
  </si>
  <si>
    <t>18.06.183</t>
  </si>
  <si>
    <t>18.06.350</t>
  </si>
  <si>
    <t>Assentamento de pisos e revestimentos cerâmicos com argamassa mista</t>
  </si>
  <si>
    <t>18.06.400</t>
  </si>
  <si>
    <t>Rejuntamento em placas cerâmicas com cimento branco, juntas acima de 3 até 5 mm</t>
  </si>
  <si>
    <t>18.06.410</t>
  </si>
  <si>
    <t>18.06.420</t>
  </si>
  <si>
    <t>Rejuntamento em placas cerâmicas com cimento branco, juntas acima de 5 até 10 mm</t>
  </si>
  <si>
    <t>18.06.430</t>
  </si>
  <si>
    <t>18.06.500</t>
  </si>
  <si>
    <t>18.06.510</t>
  </si>
  <si>
    <t>18.06.520</t>
  </si>
  <si>
    <t>18.06.530</t>
  </si>
  <si>
    <t>18.07</t>
  </si>
  <si>
    <t>18.07.020</t>
  </si>
  <si>
    <t>18.07.040</t>
  </si>
  <si>
    <t>18.07.080</t>
  </si>
  <si>
    <t>18.07.160</t>
  </si>
  <si>
    <t>18.07.170</t>
  </si>
  <si>
    <t>18.07.200</t>
  </si>
  <si>
    <t>18.07.210</t>
  </si>
  <si>
    <t>18.07.220</t>
  </si>
  <si>
    <t>18.07.230</t>
  </si>
  <si>
    <t>18.07.250</t>
  </si>
  <si>
    <t>18.07.300</t>
  </si>
  <si>
    <t>18.07.310</t>
  </si>
  <si>
    <t>18.08</t>
  </si>
  <si>
    <t>Revestimento em porcelanato</t>
  </si>
  <si>
    <t>18.08.032</t>
  </si>
  <si>
    <t>18.08.042</t>
  </si>
  <si>
    <t>18.08.062</t>
  </si>
  <si>
    <t>18.08.072</t>
  </si>
  <si>
    <t>18.08.090</t>
  </si>
  <si>
    <t>18.08.100</t>
  </si>
  <si>
    <t>18.08.110</t>
  </si>
  <si>
    <t>18.08.120</t>
  </si>
  <si>
    <t>18.08.152</t>
  </si>
  <si>
    <t>18.08.162</t>
  </si>
  <si>
    <t>18.08.170</t>
  </si>
  <si>
    <t>18.08.180</t>
  </si>
  <si>
    <t>18.11</t>
  </si>
  <si>
    <t>18.11.012</t>
  </si>
  <si>
    <t>18.11.022</t>
  </si>
  <si>
    <t>18.11.032</t>
  </si>
  <si>
    <t>18.11.042</t>
  </si>
  <si>
    <t>18.11.052</t>
  </si>
  <si>
    <t>18.12</t>
  </si>
  <si>
    <t>Revestimento em pastilha e mosaico</t>
  </si>
  <si>
    <t>18.12.020</t>
  </si>
  <si>
    <t>18.12.120</t>
  </si>
  <si>
    <t>18.12.140</t>
  </si>
  <si>
    <t>18.13</t>
  </si>
  <si>
    <t>18.13.010</t>
  </si>
  <si>
    <t>18.13.020</t>
  </si>
  <si>
    <t>18.13.202</t>
  </si>
  <si>
    <t>19</t>
  </si>
  <si>
    <t>REVESTIMENTO EM PEDRA</t>
  </si>
  <si>
    <t>19.01</t>
  </si>
  <si>
    <t>Granito</t>
  </si>
  <si>
    <t>19.02</t>
  </si>
  <si>
    <t>19.02.020</t>
  </si>
  <si>
    <t>Revestimento em mármore branco, espessura de 2 cm, assente com massa</t>
  </si>
  <si>
    <t>19.02.040</t>
  </si>
  <si>
    <t>Revestimento em mármore travertino nacional, espessura de 2 cm, assente com massa</t>
  </si>
  <si>
    <t>19.02.060</t>
  </si>
  <si>
    <t>Revestimento em mármore branco, espessura de 3 cm, assente com massa</t>
  </si>
  <si>
    <t>19.02.080</t>
  </si>
  <si>
    <t>Revestimento em mármore travertino nacional, espessura de 3 cm, assente com massa</t>
  </si>
  <si>
    <t>19.02.220</t>
  </si>
  <si>
    <t>Degrau e espelho em mármore branco, espessura de 2 cm</t>
  </si>
  <si>
    <t>19.02.240</t>
  </si>
  <si>
    <t>Degrau e espelho em mármore travertino nacional, espessura de 2 cm</t>
  </si>
  <si>
    <t>19.02.250</t>
  </si>
  <si>
    <t>Rodapé em mármore branco, espessura de 2 cm e altura de 7 cm</t>
  </si>
  <si>
    <t>19.03</t>
  </si>
  <si>
    <t>Pedra</t>
  </si>
  <si>
    <t>19.03.020</t>
  </si>
  <si>
    <t>Revestimento em pedra tipo arenito comum</t>
  </si>
  <si>
    <t>19.03.060</t>
  </si>
  <si>
    <t>Revestimento em pedra mineira comum</t>
  </si>
  <si>
    <t>19.03.090</t>
  </si>
  <si>
    <t>Revestimento em pedra Miracema</t>
  </si>
  <si>
    <t>19.03.100</t>
  </si>
  <si>
    <t>Rodapé em pedra Miracema, altura de 5,75 cm</t>
  </si>
  <si>
    <t>19.03.110</t>
  </si>
  <si>
    <t>Rodapé em pedra Miracema, altura de 11,5 cm</t>
  </si>
  <si>
    <t>19.03.220</t>
  </si>
  <si>
    <t>Rodapé em pedra mineira simples, altura de 10 cm</t>
  </si>
  <si>
    <t>19.03.260</t>
  </si>
  <si>
    <t>Revestimento em pedra ardósia selecionada</t>
  </si>
  <si>
    <t>19.03.270</t>
  </si>
  <si>
    <t>Rodapé em pedra ardósia, altura de 7 cm</t>
  </si>
  <si>
    <t>19.03.290</t>
  </si>
  <si>
    <t>Peitoril e/ou soleira em ardósia, espessura de 2 cm e largura até 20 cm</t>
  </si>
  <si>
    <t>19.20</t>
  </si>
  <si>
    <t>19.20.020</t>
  </si>
  <si>
    <t>Recolocação de mármore, pedras e granitos, assentes com massa</t>
  </si>
  <si>
    <t>20</t>
  </si>
  <si>
    <t>REVESTIMENTO EM MADEIRA</t>
  </si>
  <si>
    <t>20.01</t>
  </si>
  <si>
    <t>Lambris de madeira</t>
  </si>
  <si>
    <t>20.01.040</t>
  </si>
  <si>
    <t>Lambril em madeira macho/fêmea tarugado, exceto pinus</t>
  </si>
  <si>
    <t>20.03</t>
  </si>
  <si>
    <t>Soalho de madeira</t>
  </si>
  <si>
    <t>20.03.010</t>
  </si>
  <si>
    <t>Soalho em tábua de madeira aparelhada</t>
  </si>
  <si>
    <t>20.04</t>
  </si>
  <si>
    <t>Tacos</t>
  </si>
  <si>
    <t>20.04.020</t>
  </si>
  <si>
    <t>Piso em tacos de Ipê colado</t>
  </si>
  <si>
    <t>20.10</t>
  </si>
  <si>
    <t>20.10.040</t>
  </si>
  <si>
    <t>Rodapé de madeira de 7 x 1,5 cm</t>
  </si>
  <si>
    <t>20.10.120</t>
  </si>
  <si>
    <t>Cordão de madeira</t>
  </si>
  <si>
    <t>20.20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</si>
  <si>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</si>
  <si>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</si>
  <si>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</si>
  <si>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</si>
  <si>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</si>
  <si>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</si>
  <si>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21</t>
  </si>
  <si>
    <t>21.01</t>
  </si>
  <si>
    <t>Revestimento em borracha</t>
  </si>
  <si>
    <t>21.01.100</t>
  </si>
  <si>
    <t>Revestimento em borracha sintética preta, espessura de 4 mm - colado</t>
  </si>
  <si>
    <t>21.01.160</t>
  </si>
  <si>
    <t>Revestimento em grama sintética, com espessura de 20 a 32 mm</t>
  </si>
  <si>
    <t>21.02</t>
  </si>
  <si>
    <t>21.02.050</t>
  </si>
  <si>
    <t>21.02.060</t>
  </si>
  <si>
    <t>21.02.071</t>
  </si>
  <si>
    <t>21.02.271</t>
  </si>
  <si>
    <t>21.02.281</t>
  </si>
  <si>
    <t>21.02.291</t>
  </si>
  <si>
    <t>21.02.310</t>
  </si>
  <si>
    <t>21.02.311</t>
  </si>
  <si>
    <t>Revestimento vinílico autoportante, espessura de 4 mm, com impermeabilizante acrílico</t>
  </si>
  <si>
    <t>21.02.320</t>
  </si>
  <si>
    <t>21.03</t>
  </si>
  <si>
    <t>21.03.010</t>
  </si>
  <si>
    <t>21.03.090</t>
  </si>
  <si>
    <t>Piso elevado tipo telescópico em chapa de aço, sem revestimento</t>
  </si>
  <si>
    <t>21.03.151</t>
  </si>
  <si>
    <t>21.04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</si>
  <si>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</si>
  <si>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</si>
  <si>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</si>
  <si>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</si>
  <si>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</si>
  <si>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21.05.010</t>
  </si>
  <si>
    <t>21.05.100</t>
  </si>
  <si>
    <t>Piso elevado de concreto em placas de 600 x 600 mm, antiderrapante, sem acabamento</t>
  </si>
  <si>
    <t>21.07</t>
  </si>
  <si>
    <t>21.07.010</t>
  </si>
  <si>
    <t>Revestimento em laminado melamínico dissipativo</t>
  </si>
  <si>
    <t>21.10</t>
  </si>
  <si>
    <t>21.10.050</t>
  </si>
  <si>
    <t>Rodapé de poliestireno, espessura de 7 cm</t>
  </si>
  <si>
    <t>21.10.051</t>
  </si>
  <si>
    <t>Rodapé de poliestireno, espessura de 8 cm</t>
  </si>
  <si>
    <t>21.10.061</t>
  </si>
  <si>
    <t>21.10.071</t>
  </si>
  <si>
    <t>21.10.081</t>
  </si>
  <si>
    <t>21.10.210</t>
  </si>
  <si>
    <t>Rodapé em borracha sintética preta, altura até 7 cm - colado</t>
  </si>
  <si>
    <t>21.10.220</t>
  </si>
  <si>
    <t>Rodapé de cordão de poliamida</t>
  </si>
  <si>
    <t>21.10.250</t>
  </si>
  <si>
    <t>Rodapé em laminado melamínico dissipativo, espessura de 2 mm e altura de 10 cm</t>
  </si>
  <si>
    <t>21.11</t>
  </si>
  <si>
    <t>21.11.050</t>
  </si>
  <si>
    <t>Degrau (piso e espelho) em borracha sintética preta com testeira - colado</t>
  </si>
  <si>
    <t>21.11.131</t>
  </si>
  <si>
    <t>21.20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</si>
  <si>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</si>
  <si>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</si>
  <si>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</si>
  <si>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</si>
  <si>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</si>
  <si>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</si>
  <si>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</si>
  <si>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</si>
  <si>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</si>
  <si>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</si>
  <si>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21.20.300</t>
  </si>
  <si>
    <t>Fita adesiva antiderrapante com largura de 5 cm</t>
  </si>
  <si>
    <t>21.20.302</t>
  </si>
  <si>
    <t>Fita adesiva antiderrapante fosforescente, alto tráfego, largura de 5 cm</t>
  </si>
  <si>
    <t>21.20.410</t>
  </si>
  <si>
    <t>Cantoneira de sobrepor em PVC de 4 x 4 cm</t>
  </si>
  <si>
    <t>21.20.460</t>
  </si>
  <si>
    <t>Canto externo de acabamento em PVC</t>
  </si>
  <si>
    <t>22</t>
  </si>
  <si>
    <t>FORRO, BRISE E FACHADA</t>
  </si>
  <si>
    <t>22.01</t>
  </si>
  <si>
    <t>Forro de madeira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</si>
  <si>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</si>
  <si>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</si>
  <si>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</si>
  <si>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</si>
  <si>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</si>
  <si>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</si>
  <si>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</si>
  <si>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</si>
  <si>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</si>
  <si>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</si>
  <si>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</si>
  <si>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</si>
  <si>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Forro de gesso</t>
  </si>
  <si>
    <t>22.02.010</t>
  </si>
  <si>
    <t>Forro em placa de gesso liso fixo</t>
  </si>
  <si>
    <t>22.02.030</t>
  </si>
  <si>
    <t>22.02.100</t>
  </si>
  <si>
    <t>22.03</t>
  </si>
  <si>
    <t>22.03.020</t>
  </si>
  <si>
    <t>22.03.030</t>
  </si>
  <si>
    <t>22.03.040</t>
  </si>
  <si>
    <t>Forro modular removível em PVC de 618mm x 1243mm</t>
  </si>
  <si>
    <t>22.03.050</t>
  </si>
  <si>
    <t>22.03.070</t>
  </si>
  <si>
    <t>Forro em lâmina de PVC</t>
  </si>
  <si>
    <t>22.03.122</t>
  </si>
  <si>
    <t>22.03.140</t>
  </si>
  <si>
    <t>22.04</t>
  </si>
  <si>
    <t>22.04.020</t>
  </si>
  <si>
    <t>Forro metálico removível, em painéis de 625mm x 625mm, tipo colmeia</t>
  </si>
  <si>
    <t>22.06</t>
  </si>
  <si>
    <t>Brise-soleil</t>
  </si>
  <si>
    <t>22.06.130</t>
  </si>
  <si>
    <t>Brise em placa cimentícia, montado em perfil e chapa metálica</t>
  </si>
  <si>
    <t>22.06.240</t>
  </si>
  <si>
    <t>22.06.300</t>
  </si>
  <si>
    <t>Brise metálico curvo e móvel em chapa microperfurada de alumínio pré-pintada</t>
  </si>
  <si>
    <t>22.06.350</t>
  </si>
  <si>
    <t>Brise metálico curvo e móvel termoacústico em chapa lisa de alumínio pré-pintada</t>
  </si>
  <si>
    <t>22.20</t>
  </si>
  <si>
    <t>22.20.020</t>
  </si>
  <si>
    <t>Recolocação de forros fixados</t>
  </si>
  <si>
    <t>22.20.040</t>
  </si>
  <si>
    <t>Recolocação de forros apoiados ou encaixados</t>
  </si>
  <si>
    <t>22.20.050</t>
  </si>
  <si>
    <t>22.20.090</t>
  </si>
  <si>
    <t>Abertura para vão de luminária em forro de PVC modular</t>
  </si>
  <si>
    <t>23</t>
  </si>
  <si>
    <t>ESQUADRIA, MARCENARIA E ELEMENTO EM MADEIRA</t>
  </si>
  <si>
    <t>23.01</t>
  </si>
  <si>
    <t>Janela e veneziana em madeira</t>
  </si>
  <si>
    <t>23.01.050</t>
  </si>
  <si>
    <t>23.01.060</t>
  </si>
  <si>
    <t>Caixilho em madeira tipo veneziana de correr</t>
  </si>
  <si>
    <t>23.02</t>
  </si>
  <si>
    <t>23.02.010</t>
  </si>
  <si>
    <t>Acréscimo de bandeira - porta macho e fêmea com batente de madeira</t>
  </si>
  <si>
    <t>23.02.030</t>
  </si>
  <si>
    <t>Porta macho e fêmea com batente de madeira - 70 x 210 cm</t>
  </si>
  <si>
    <t>23.02.040</t>
  </si>
  <si>
    <t>Porta macho e fêmea com batente de madeira - 80 x 210 cm</t>
  </si>
  <si>
    <t>23.02.050</t>
  </si>
  <si>
    <t>Porta macho e fêmea com batente de madeira - 90 x 210 cm</t>
  </si>
  <si>
    <t>23.02.060</t>
  </si>
  <si>
    <t>Porta macho e fêmea com batente de madeira - 120 x 210 cm</t>
  </si>
  <si>
    <t>23.04</t>
  </si>
  <si>
    <t>Porta lisa laminada montada com batente</t>
  </si>
  <si>
    <t>23.04.070</t>
  </si>
  <si>
    <t>Porta em laminado fenólico melamínico com batente em alumínio - 80 x 180 cm</t>
  </si>
  <si>
    <t>23.04.080</t>
  </si>
  <si>
    <t>Porta em laminado fenólico melamínico com batente em alumínio - 60 x 160 cm</t>
  </si>
  <si>
    <t>23.04.090</t>
  </si>
  <si>
    <t>23.04.100</t>
  </si>
  <si>
    <t>23.04.110</t>
  </si>
  <si>
    <t>23.04.120</t>
  </si>
  <si>
    <t>23.04.130</t>
  </si>
  <si>
    <t>23.04.140</t>
  </si>
  <si>
    <t>23.04.570</t>
  </si>
  <si>
    <t>23.04.580</t>
  </si>
  <si>
    <t>Porta em laminado fenólico melamínico com acabamento liso, batente metálico - 60 x 160 cm</t>
  </si>
  <si>
    <t>23.04.590</t>
  </si>
  <si>
    <t>Porta em laminado fenólico melamínico com acabamento liso, batente metálico - 70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</si>
  <si>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</si>
  <si>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</si>
  <si>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</si>
  <si>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</si>
  <si>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</si>
  <si>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</si>
  <si>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</t>
  </si>
  <si>
    <t>Marcenaria em geral</t>
  </si>
  <si>
    <t>23.08.010</t>
  </si>
  <si>
    <t>Estrado em madeira</t>
  </si>
  <si>
    <t>23.08.020</t>
  </si>
  <si>
    <t>Faixa/batedor de proteção em madeira aparelhada natural de 10 x 2,5 cm</t>
  </si>
  <si>
    <t>23.08.030</t>
  </si>
  <si>
    <t>23.08.040</t>
  </si>
  <si>
    <t>23.08.060</t>
  </si>
  <si>
    <t>Tampo sob medida em compensado, revestido na face superior em laminado fenólico melamínico</t>
  </si>
  <si>
    <t>23.08.080</t>
  </si>
  <si>
    <t>23.08.100</t>
  </si>
  <si>
    <t>23.08.110</t>
  </si>
  <si>
    <t>Painel em compensado naval, espessura de 25 mm</t>
  </si>
  <si>
    <t>23.08.160</t>
  </si>
  <si>
    <t>Porta lisa com balcão, batente de madeira, completa - 80 x 210 cm</t>
  </si>
  <si>
    <t>23.08.170</t>
  </si>
  <si>
    <t>Lousa em laminado melamínico, branco - linha comercial</t>
  </si>
  <si>
    <t>23.08.210</t>
  </si>
  <si>
    <t>23.08.220</t>
  </si>
  <si>
    <t>23.08.320</t>
  </si>
  <si>
    <t>Porta acústica de madeira</t>
  </si>
  <si>
    <t>23.08.380</t>
  </si>
  <si>
    <t>23.09</t>
  </si>
  <si>
    <t>Porta lisa comum montada com batente</t>
  </si>
  <si>
    <t>23.09.010</t>
  </si>
  <si>
    <t>Acréscimo de bandeira - porta lisa comum com batente de madeira</t>
  </si>
  <si>
    <t>23.09.020</t>
  </si>
  <si>
    <t>Porta lisa com batente madeira - 60 x 210 cm</t>
  </si>
  <si>
    <t>23.09.030</t>
  </si>
  <si>
    <t>Porta lisa com batente madeira - 70 x 210 cm</t>
  </si>
  <si>
    <t>23.09.040</t>
  </si>
  <si>
    <t>Porta lisa com batente madeira - 80 x 210 cm</t>
  </si>
  <si>
    <t>23.09.050</t>
  </si>
  <si>
    <t>Porta lisa com batente madeira - 90 x 210 cm</t>
  </si>
  <si>
    <t>23.09.052</t>
  </si>
  <si>
    <t>Porta lisa com batente madeira - 110 x 210 cm</t>
  </si>
  <si>
    <t>23.09.060</t>
  </si>
  <si>
    <t>Porta lisa com batente madeira - 120 x 210 cm</t>
  </si>
  <si>
    <t>23.09.100</t>
  </si>
  <si>
    <t>Porta lisa com batente madeira - 160 x 210 cm</t>
  </si>
  <si>
    <t>23.09.420</t>
  </si>
  <si>
    <t>Porta lisa com batente em alumínio, largura 60 cm, altura de 105 a 200 cm</t>
  </si>
  <si>
    <t>23.09.430</t>
  </si>
  <si>
    <t>Porta lisa com batente em alumínio, largura 80 cm, altura de 105 a 200 cm</t>
  </si>
  <si>
    <t>23.09.440</t>
  </si>
  <si>
    <t>Porta lisa com batente em alumínio, largura 90 cm, altura de 105 a 200 cm</t>
  </si>
  <si>
    <t>23.09.520</t>
  </si>
  <si>
    <t>Porta lisa com batente metálico - 60 x 160 cm</t>
  </si>
  <si>
    <t>23.09.530</t>
  </si>
  <si>
    <t>Porta lisa com batente metálico - 80 x 160 cm</t>
  </si>
  <si>
    <t>23.09.540</t>
  </si>
  <si>
    <t>Porta lisa com batente metálico - 70 x 210 cm</t>
  </si>
  <si>
    <t>23.09.550</t>
  </si>
  <si>
    <t>Porta lisa com batente metálico - 80 x 210 cm</t>
  </si>
  <si>
    <t>23.09.560</t>
  </si>
  <si>
    <t>Porta lisa com batente metálico - 90 x 210 cm</t>
  </si>
  <si>
    <t>23.09.570</t>
  </si>
  <si>
    <t>Porta lisa com batente metálico - 120 x 210 cm</t>
  </si>
  <si>
    <t>23.09.590</t>
  </si>
  <si>
    <t>Porta lisa com batente metálico - 160 x 210 cm</t>
  </si>
  <si>
    <t>23.09.600</t>
  </si>
  <si>
    <t>Porta lisa com batente metálico - 60 x 180 cm</t>
  </si>
  <si>
    <t>23.09.610</t>
  </si>
  <si>
    <t>Porta lisa com batente metálico - 60 x 210 cm</t>
  </si>
  <si>
    <t>23.09.630</t>
  </si>
  <si>
    <t>Porta lisa com batente madeira, 2 folhas - 140 x 210 cm</t>
  </si>
  <si>
    <t>23.11</t>
  </si>
  <si>
    <t>Porta lisa para acabamento em verniz montada com batente</t>
  </si>
  <si>
    <t>23.11.010</t>
  </si>
  <si>
    <t>Acréscimo de bandeira - porta lisa para acabamento em verniz, com batente de madeira</t>
  </si>
  <si>
    <t>23.11.030</t>
  </si>
  <si>
    <t>Porta lisa para acabamento em verniz, com batente de madeira - 70 x 210 cm</t>
  </si>
  <si>
    <t>23.11.040</t>
  </si>
  <si>
    <t>Porta lisa para acabamento em verniz, com batente de madeira - 80 x 210 cm</t>
  </si>
  <si>
    <t>23.11.050</t>
  </si>
  <si>
    <t>Porta lisa para acabamento em verniz, com batente de madeira - 90 x 210 cm</t>
  </si>
  <si>
    <t>23.12</t>
  </si>
  <si>
    <t>23.12.001</t>
  </si>
  <si>
    <t>23.13</t>
  </si>
  <si>
    <t>23.13.001</t>
  </si>
  <si>
    <t>23.13.002</t>
  </si>
  <si>
    <t>23.13.020</t>
  </si>
  <si>
    <t>23.13.040</t>
  </si>
  <si>
    <t>23.13.052</t>
  </si>
  <si>
    <t>23.13.064</t>
  </si>
  <si>
    <t>23.20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</si>
  <si>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</si>
  <si>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</si>
  <si>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</si>
  <si>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</si>
  <si>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</si>
  <si>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</si>
  <si>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</si>
  <si>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</si>
  <si>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</si>
  <si>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</si>
  <si>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</si>
  <si>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</si>
  <si>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</si>
  <si>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</si>
  <si>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</si>
  <si>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</si>
  <si>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</si>
  <si>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</si>
  <si>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</si>
  <si>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</si>
  <si>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23.20.310</t>
  </si>
  <si>
    <t>Folha de porta lisa comum - 60 x 210 cm</t>
  </si>
  <si>
    <t>23.20.320</t>
  </si>
  <si>
    <t>Folha de porta lisa comum - 70 x 210 cm</t>
  </si>
  <si>
    <t>23.20.330</t>
  </si>
  <si>
    <t>Folha de porta lisa comum - 80 x 210 cm</t>
  </si>
  <si>
    <t>23.20.340</t>
  </si>
  <si>
    <t>Folha de porta lisa comum - 90 x 210 cm</t>
  </si>
  <si>
    <t>23.20.450</t>
  </si>
  <si>
    <t>Folha de porta em laminado fenólico melamínico com acabamento liso - 70 x 210 cm</t>
  </si>
  <si>
    <t>23.20.460</t>
  </si>
  <si>
    <t>Folha de porta em laminado fenólico melamínico com acabamento liso - 90 x 210 cm</t>
  </si>
  <si>
    <t>23.20.550</t>
  </si>
  <si>
    <t>Folha de porta em laminado fenólico melamínico com acabamento liso - 80 x 210 cm</t>
  </si>
  <si>
    <t>23.20.600</t>
  </si>
  <si>
    <t>Folha de porta em madeira com tela de proteção tipo mosqueteira</t>
  </si>
  <si>
    <t>24</t>
  </si>
  <si>
    <t>ESQUADRIA, SERRALHERIA E ELEMENTO EM FERRO</t>
  </si>
  <si>
    <t>24.01</t>
  </si>
  <si>
    <t>Caixilho em ferro</t>
  </si>
  <si>
    <t>24.01.010</t>
  </si>
  <si>
    <t>Caixilho em ferro fixo, sob medida</t>
  </si>
  <si>
    <t>24.01.030</t>
  </si>
  <si>
    <t>Caixilho em ferro basculante, sob medida</t>
  </si>
  <si>
    <t>24.01.070</t>
  </si>
  <si>
    <t>Caixilho em ferro de correr, sob medida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</si>
  <si>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</si>
  <si>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</si>
  <si>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</si>
  <si>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</si>
  <si>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</si>
  <si>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</si>
  <si>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</si>
  <si>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24.01.180</t>
  </si>
  <si>
    <t>24.01.190</t>
  </si>
  <si>
    <t>24.01.200</t>
  </si>
  <si>
    <t>Caixilho fixo em aço SAE 1010/1020 para vidro à prova de bala, sob medida</t>
  </si>
  <si>
    <t>24.01.280</t>
  </si>
  <si>
    <t>Caixilho tipo guichê em chapa de aço</t>
  </si>
  <si>
    <t>24.02</t>
  </si>
  <si>
    <t>24.02.010</t>
  </si>
  <si>
    <t>Porta em ferro de abrir, para receber vidro, sob medida</t>
  </si>
  <si>
    <t>24.02.040</t>
  </si>
  <si>
    <t>Porta/portão tipo gradil sob medida</t>
  </si>
  <si>
    <t>24.02.050</t>
  </si>
  <si>
    <t>Porta corta-fogo classe P.90 de 90 x 210 cm, completa, com maçaneta tipo alavanca</t>
  </si>
  <si>
    <t>24.02.052</t>
  </si>
  <si>
    <t>Porta corta-fogo classe P.90 de 100 x 210 cm, completa, com maçaneta tipo alavanca</t>
  </si>
  <si>
    <t>24.02.054</t>
  </si>
  <si>
    <t>Porta corta-fogo classe P.90, com barra antipânico numa face e maçaneta na outra, completa</t>
  </si>
  <si>
    <t>24.02.056</t>
  </si>
  <si>
    <t>Porta corta-fogo classe P.120 de 80 x 210 cm, com uma folha de abrir, completa</t>
  </si>
  <si>
    <t>24.02.058</t>
  </si>
  <si>
    <t>Porta corta-fogo classe P.120 de 90 x 210 cm, com uma folha de abrir, completa</t>
  </si>
  <si>
    <t>24.02.060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</si>
  <si>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</si>
  <si>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</si>
  <si>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</si>
  <si>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</si>
  <si>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</si>
  <si>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24.02.100</t>
  </si>
  <si>
    <t>Portão tubular em tela de aço galvanizado até 2,50 m de altura, completo</t>
  </si>
  <si>
    <t>24.02.270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</si>
  <si>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</si>
  <si>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</si>
  <si>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</si>
  <si>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</si>
  <si>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</si>
  <si>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24.02.410</t>
  </si>
  <si>
    <t>Porta em ferro de correr, para receber vidro, sob medida</t>
  </si>
  <si>
    <t>24.02.430</t>
  </si>
  <si>
    <t>24.02.450</t>
  </si>
  <si>
    <t>Grade de proteção para caixilhos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</si>
  <si>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</si>
  <si>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</si>
  <si>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</si>
  <si>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</si>
  <si>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</si>
  <si>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</si>
  <si>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</si>
  <si>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</si>
  <si>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</si>
  <si>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</si>
  <si>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</si>
  <si>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24.02.810</t>
  </si>
  <si>
    <t>Porta/portão de abrir em chapa cega com isolamento acústico, sob medida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</si>
  <si>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</si>
  <si>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</si>
  <si>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</si>
  <si>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</si>
  <si>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24.02.930</t>
  </si>
  <si>
    <t>Portão de 2 folhas tubular, com tela em aço galvanizado de 2´ e fio 10, completo</t>
  </si>
  <si>
    <t>24.03</t>
  </si>
  <si>
    <t>Elementos em ferro</t>
  </si>
  <si>
    <t>24.03.040</t>
  </si>
  <si>
    <t>Guarda-corpo tubular com tela em aço galvanizado, diâmetro de 1 1/2´</t>
  </si>
  <si>
    <t>24.03.060</t>
  </si>
  <si>
    <t>24.03.080</t>
  </si>
  <si>
    <t>24.03.100</t>
  </si>
  <si>
    <t>Alçapão/tampa em chapa de ferro com porta cadeado</t>
  </si>
  <si>
    <t>24.03.200</t>
  </si>
  <si>
    <t>Tela de proteção tipo mosquiteira em aço galvanizado, com requadro em perfis de ferro</t>
  </si>
  <si>
    <t>24.03.210</t>
  </si>
  <si>
    <t>Tela de proteção em malha ondulada de 1´, fio 10 (BWG), com requadro</t>
  </si>
  <si>
    <t>24.03.290</t>
  </si>
  <si>
    <t>24.03.300</t>
  </si>
  <si>
    <t>24.03.310</t>
  </si>
  <si>
    <t>Corrimão tubular em aço galvanizado, diâmetro 1 1/2´</t>
  </si>
  <si>
    <t>24.03.320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</si>
  <si>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</si>
  <si>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</si>
  <si>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</si>
  <si>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</si>
  <si>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</si>
  <si>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</si>
  <si>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</si>
  <si>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</si>
  <si>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</si>
  <si>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24.04</t>
  </si>
  <si>
    <t>24.04.150</t>
  </si>
  <si>
    <t>24.04.220</t>
  </si>
  <si>
    <t>Grade de segurança em aço SAE 1045, diâmetro 1´, sem têmpera e revenimento</t>
  </si>
  <si>
    <t>24.04.230</t>
  </si>
  <si>
    <t>Grade de segurança em aço SAE 1045, para janela, diâmetro 1´, sem têmpera e revenimento</t>
  </si>
  <si>
    <t>24.04.240</t>
  </si>
  <si>
    <t>Grade de segurança em aço SAE 1045 chapeada, diâmetro 1´, sem têmpera e revenimento</t>
  </si>
  <si>
    <t>24.04.250</t>
  </si>
  <si>
    <t>24.04.260</t>
  </si>
  <si>
    <t>24.04.270</t>
  </si>
  <si>
    <t>24.04.280</t>
  </si>
  <si>
    <t>24.04.300</t>
  </si>
  <si>
    <t>Grade de segurança em aço SAE 1045, diâmetro 1´, com têmpera e revenimento</t>
  </si>
  <si>
    <t>24.04.310</t>
  </si>
  <si>
    <t>Grade de segurança em aço SAE 1045, para janela, diâmetro 1´, com têmpera e revenimento</t>
  </si>
  <si>
    <t>24.04.320</t>
  </si>
  <si>
    <t>Grade de segurança em aço SAE 1045 chapeada, diâmetro 1´, com têmpera e revenimento</t>
  </si>
  <si>
    <t>24.04.330</t>
  </si>
  <si>
    <t>24.04.340</t>
  </si>
  <si>
    <t>24.04.350</t>
  </si>
  <si>
    <t>24.04.360</t>
  </si>
  <si>
    <t>24.04.370</t>
  </si>
  <si>
    <t>24.04.380</t>
  </si>
  <si>
    <t>24.04.400</t>
  </si>
  <si>
    <t>24.04.410</t>
  </si>
  <si>
    <t>24.04.420</t>
  </si>
  <si>
    <t>24.04.430</t>
  </si>
  <si>
    <t>24.04.610</t>
  </si>
  <si>
    <t>24.04.620</t>
  </si>
  <si>
    <t>24.04.630</t>
  </si>
  <si>
    <t>24.06</t>
  </si>
  <si>
    <t>Esquadria, serralheria e elemento em ferro.</t>
  </si>
  <si>
    <t>24.06.030</t>
  </si>
  <si>
    <t>24.07</t>
  </si>
  <si>
    <t>24.07.030</t>
  </si>
  <si>
    <t>Porta de enrolar automatizado, em perfil meia cana perfurado, tipo transvision</t>
  </si>
  <si>
    <t>24.07.040</t>
  </si>
  <si>
    <t>24.08</t>
  </si>
  <si>
    <t>24.08.020</t>
  </si>
  <si>
    <t>24.08.031</t>
  </si>
  <si>
    <t>Corrimão em tubo de aço inoxidável escovado, diâmetro de 1 1/2"</t>
  </si>
  <si>
    <t>24.08.040</t>
  </si>
  <si>
    <t>24.20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</si>
  <si>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</si>
  <si>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</si>
  <si>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</si>
  <si>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</si>
  <si>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</si>
  <si>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</si>
  <si>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</si>
  <si>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</si>
  <si>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</si>
  <si>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</si>
  <si>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</si>
  <si>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</si>
  <si>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</si>
  <si>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</si>
  <si>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</si>
  <si>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</si>
  <si>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</si>
  <si>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</si>
  <si>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</si>
  <si>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</si>
  <si>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</si>
  <si>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24.20.310</t>
  </si>
  <si>
    <t>25</t>
  </si>
  <si>
    <t>25.01</t>
  </si>
  <si>
    <t>25.01.020</t>
  </si>
  <si>
    <t>Caixilho em alumínio fixo, sob medida</t>
  </si>
  <si>
    <t>25.01.030</t>
  </si>
  <si>
    <t>Caixilho em alumínio basculante com vidro, linha comercial</t>
  </si>
  <si>
    <t>25.01.040</t>
  </si>
  <si>
    <t>Caixilho em alumínio basculante, sob medida</t>
  </si>
  <si>
    <t>25.01.050</t>
  </si>
  <si>
    <t>25.01.060</t>
  </si>
  <si>
    <t>25.01.070</t>
  </si>
  <si>
    <t>Caixilho em alumínio de correr com vidro, linha comercial</t>
  </si>
  <si>
    <t>25.01.080</t>
  </si>
  <si>
    <t>Caixilho em alumínio de correr, sob medida</t>
  </si>
  <si>
    <t>25.01.090</t>
  </si>
  <si>
    <t>Caixilho em alumínio tipo veneziana com vidro, linha comercial</t>
  </si>
  <si>
    <t>25.01.100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</si>
  <si>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</si>
  <si>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</si>
  <si>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</si>
  <si>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</si>
  <si>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</si>
  <si>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25.01.240</t>
  </si>
  <si>
    <t>Caixilho fixo em alumínio, sob medida - branco</t>
  </si>
  <si>
    <t>25.01.361</t>
  </si>
  <si>
    <t>Caixilho em alumínio maxim-ar com vidro - branco</t>
  </si>
  <si>
    <t>25.01.371</t>
  </si>
  <si>
    <t>Caixilho em alumínio basculante com vidro - branco</t>
  </si>
  <si>
    <t>25.01.380</t>
  </si>
  <si>
    <t>Caixilho em alumínio de correr com vidro - branco</t>
  </si>
  <si>
    <t>25.01.400</t>
  </si>
  <si>
    <t>Caixilho em alumínio anodizado fixo</t>
  </si>
  <si>
    <t>25.01.410</t>
  </si>
  <si>
    <t>25.01.430</t>
  </si>
  <si>
    <t>Caixilho em alumínio fixo, tipo fachada</t>
  </si>
  <si>
    <t>25.01.440</t>
  </si>
  <si>
    <t>25.01.450</t>
  </si>
  <si>
    <t>Caixilho em alumínio para pele de vidro, tipo fachada</t>
  </si>
  <si>
    <t>25.01.460</t>
  </si>
  <si>
    <t>Gradil em alumínio natural, sob medida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</si>
  <si>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</si>
  <si>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</si>
  <si>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</si>
  <si>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</si>
  <si>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</si>
  <si>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</si>
  <si>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</si>
  <si>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</si>
  <si>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</si>
  <si>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</si>
  <si>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25.01.530</t>
  </si>
  <si>
    <t>Caixilho em alumínio anodizado de correr, sob medida - bronze/preto</t>
  </si>
  <si>
    <t>25.02</t>
  </si>
  <si>
    <t>25.02.020</t>
  </si>
  <si>
    <t>Porta de entrada de abrir em alumínio, sob medida</t>
  </si>
  <si>
    <t>25.02.040</t>
  </si>
  <si>
    <t>Porta de entrada de correr em alumínio,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</si>
  <si>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</si>
  <si>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</si>
  <si>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</si>
  <si>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</si>
  <si>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</si>
  <si>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</si>
  <si>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25.02.110</t>
  </si>
  <si>
    <t>Porta veneziana de abrir em alumínio, sob medida</t>
  </si>
  <si>
    <t>25.02.211</t>
  </si>
  <si>
    <t>25.02.221</t>
  </si>
  <si>
    <t>Porta de correr em alumínio com veneziana e vidro - cor branca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</si>
  <si>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</si>
  <si>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</si>
  <si>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</si>
  <si>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</si>
  <si>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</si>
  <si>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</si>
  <si>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</si>
  <si>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</si>
  <si>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25.02.300</t>
  </si>
  <si>
    <t>Porta de abrir em alumínio com pintura eletrostática, sob medida - cor branca</t>
  </si>
  <si>
    <t>25.02.310</t>
  </si>
  <si>
    <t>Porta de abrir em alumínio tipo lambri, sob medida - cor branca</t>
  </si>
  <si>
    <t>25.20</t>
  </si>
  <si>
    <t>25.20.020</t>
  </si>
  <si>
    <t>26</t>
  </si>
  <si>
    <t>ESQUADRIA E ELEMENTO EM VIDRO</t>
  </si>
  <si>
    <t>26.01</t>
  </si>
  <si>
    <t>Vidro comum e laminado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</si>
  <si>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</si>
  <si>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</si>
  <si>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</si>
  <si>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</si>
  <si>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</si>
  <si>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</si>
  <si>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26.01.080</t>
  </si>
  <si>
    <t>Vidro liso transparente de 6 mm</t>
  </si>
  <si>
    <t>26.01.140</t>
  </si>
  <si>
    <t>Vidro liso laminado colorido de 6 mm</t>
  </si>
  <si>
    <t>26.01.155</t>
  </si>
  <si>
    <t>Vidro liso laminado colorido de 10 mm</t>
  </si>
  <si>
    <t>26.01.160</t>
  </si>
  <si>
    <t>Vidro liso laminado leitoso de 6 mm</t>
  </si>
  <si>
    <t>26.01.168</t>
  </si>
  <si>
    <t>Vidro liso laminado incolor de 6 mm</t>
  </si>
  <si>
    <t>26.01.169</t>
  </si>
  <si>
    <t>Vidro liso laminado incolor de 8 mm</t>
  </si>
  <si>
    <t>26.01.170</t>
  </si>
  <si>
    <t>Vidro liso laminado incolor de 10 mm</t>
  </si>
  <si>
    <t>26.01.190</t>
  </si>
  <si>
    <t>Vidro liso laminado jateado de 6 mm</t>
  </si>
  <si>
    <t>26.01.230</t>
  </si>
  <si>
    <t>Vidro fantasia de 3/4 mm</t>
  </si>
  <si>
    <t>26.01.348</t>
  </si>
  <si>
    <t>Vidro multilaminado de alta segurança, proteção balística nível III</t>
  </si>
  <si>
    <t>26.01.350</t>
  </si>
  <si>
    <t>Vidro multilaminado de alta segurança em policarbonato, proteção balística nível III</t>
  </si>
  <si>
    <t>26.02</t>
  </si>
  <si>
    <t>Vidro temperado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</si>
  <si>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</si>
  <si>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</si>
  <si>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</si>
  <si>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</si>
  <si>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</si>
  <si>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</si>
  <si>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</si>
  <si>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</si>
  <si>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</si>
  <si>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</si>
  <si>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</si>
  <si>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</si>
  <si>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</si>
  <si>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</si>
  <si>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</si>
  <si>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</si>
  <si>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</si>
  <si>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Vidro especial</t>
  </si>
  <si>
    <t>26.03.070</t>
  </si>
  <si>
    <t>Vidro laminado temperado incolor de 8mm</t>
  </si>
  <si>
    <t>26.03.074</t>
  </si>
  <si>
    <t>Vidro laminado temperado incolor de 16 mm</t>
  </si>
  <si>
    <t>26.03.090</t>
  </si>
  <si>
    <t>26.04</t>
  </si>
  <si>
    <t>Espelhos</t>
  </si>
  <si>
    <t>26.04.010</t>
  </si>
  <si>
    <t>26.04.030</t>
  </si>
  <si>
    <t>Espelho comum de 3 mm com moldura em alumínio</t>
  </si>
  <si>
    <t>26.20</t>
  </si>
  <si>
    <t>26.20.010</t>
  </si>
  <si>
    <t>Massa para vidro</t>
  </si>
  <si>
    <t>26.20.020</t>
  </si>
  <si>
    <t>Recolocação de vidro inclusive emassamento ou recolocação de baguetes</t>
  </si>
  <si>
    <t>27</t>
  </si>
  <si>
    <t>ESQUADRIA E ELEMENTO EM MATERIAL ESPECIAL</t>
  </si>
  <si>
    <t>27.02</t>
  </si>
  <si>
    <t>Policarbonato</t>
  </si>
  <si>
    <t>27.02.001</t>
  </si>
  <si>
    <t>27.02.011</t>
  </si>
  <si>
    <t>Chapa em policarbonato compacta, cristal, espessura de 6 mm</t>
  </si>
  <si>
    <t>27.02.041</t>
  </si>
  <si>
    <t>Chapa em policarbonato compacta, cristal, espessura de 10 mm</t>
  </si>
  <si>
    <t>27.02.050</t>
  </si>
  <si>
    <t>Chapa de policarbonato alveolar de 6 mm</t>
  </si>
  <si>
    <t>27.03</t>
  </si>
  <si>
    <t>Chapa de fibra de vidro</t>
  </si>
  <si>
    <t>27.03.030</t>
  </si>
  <si>
    <t>Placa de poliéster reforçada com fibra de vidro de 3 mm</t>
  </si>
  <si>
    <t>27.04</t>
  </si>
  <si>
    <t>PVC / VINIL</t>
  </si>
  <si>
    <t>27.04.040</t>
  </si>
  <si>
    <t>27.04.050</t>
  </si>
  <si>
    <t>27.04.051</t>
  </si>
  <si>
    <t>27.04.052</t>
  </si>
  <si>
    <t>Cantoneira adesiva em vinil de alto impacto</t>
  </si>
  <si>
    <t>27.04.060</t>
  </si>
  <si>
    <t>27.04.070</t>
  </si>
  <si>
    <t>Bate-maca ou protetor de parede em PVC, com amortecimento à impacto, altura de 200 mm</t>
  </si>
  <si>
    <t>28</t>
  </si>
  <si>
    <t>FERRAGEM COMPLEMENTAR PARA ESQUADRIAS</t>
  </si>
  <si>
    <t>28.01</t>
  </si>
  <si>
    <t>Ferragem para porta</t>
  </si>
  <si>
    <t>28.01.020</t>
  </si>
  <si>
    <t>Ferragem completa com maçaneta tipo alavanca, para porta externa com 1 folha</t>
  </si>
  <si>
    <t>28.01.030</t>
  </si>
  <si>
    <t>Ferragem completa com maçaneta tipo alavanca, para porta externa com 2 folhas</t>
  </si>
  <si>
    <t>28.01.040</t>
  </si>
  <si>
    <t>Ferragem completa com maçaneta tipo alavanca, para porta interna com 1 folha</t>
  </si>
  <si>
    <t>28.01.050</t>
  </si>
  <si>
    <t>Ferragem completa com maçaneta tipo alavanca, para porta interna com 2 folhas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</si>
  <si>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</si>
  <si>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</si>
  <si>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</si>
  <si>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</si>
  <si>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</si>
  <si>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</si>
  <si>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28.01.146</t>
  </si>
  <si>
    <t>Fechadura eletromagnética para capacidade de atraque de 150 kgf</t>
  </si>
  <si>
    <t>28.01.150</t>
  </si>
  <si>
    <t>Fechadura elétrica de sobrepor para porta ou portão com peso até 400 kg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</si>
  <si>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</si>
  <si>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</si>
  <si>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</si>
  <si>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</si>
  <si>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</si>
  <si>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Mola aérea hidráulica, para porta com largura até 1,60 m</t>
  </si>
  <si>
    <t>28.01.210</t>
  </si>
  <si>
    <t>Fechadura tipo alavanca com chave para porta corta-fogo</t>
  </si>
  <si>
    <t>28.01.250</t>
  </si>
  <si>
    <t>Visor tipo olho mágico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</si>
  <si>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</si>
  <si>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</si>
  <si>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</si>
  <si>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</si>
  <si>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</si>
  <si>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</si>
  <si>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</t>
  </si>
  <si>
    <t>Cadeado</t>
  </si>
  <si>
    <t>28.05.020</t>
  </si>
  <si>
    <t>Cadeado de latão com cilindro - trava dupla - 25/27mm</t>
  </si>
  <si>
    <t>28.05.040</t>
  </si>
  <si>
    <t>Cadeado de latão com cilindro - trava dupla - 35/36mm</t>
  </si>
  <si>
    <t>28.05.060</t>
  </si>
  <si>
    <t>Cadeado de latão com cilindro - trava dupla - 50mm</t>
  </si>
  <si>
    <t>28.05.070</t>
  </si>
  <si>
    <t>Cadeado de latão com cilindro de alta segurança, com 16 pinos e tetra-chave - 70mm</t>
  </si>
  <si>
    <t>28.05.080</t>
  </si>
  <si>
    <t>Cadeado de latão com cilindro - trava dupla - 60mm</t>
  </si>
  <si>
    <t>28.20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</si>
  <si>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</si>
  <si>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</si>
  <si>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</si>
  <si>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</si>
  <si>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</si>
  <si>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</si>
  <si>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</si>
  <si>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</si>
  <si>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</si>
  <si>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</si>
  <si>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</si>
  <si>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</si>
  <si>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</si>
  <si>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</si>
  <si>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</si>
  <si>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</si>
  <si>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</si>
  <si>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</si>
  <si>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</si>
  <si>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</si>
  <si>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</si>
  <si>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</si>
  <si>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</si>
  <si>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</si>
  <si>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28.20.360</t>
  </si>
  <si>
    <t>Suporte duplo para vidro temperado fixado em alvenaria</t>
  </si>
  <si>
    <t>28.20.411</t>
  </si>
  <si>
    <t>Dobradiça em aço cromado de 3 1/2", para porta de até 21 kg</t>
  </si>
  <si>
    <t>28.20.412</t>
  </si>
  <si>
    <t>Dobradiça em aço inoxidável de 3" x 2 1/2", para porta de até 25 kg</t>
  </si>
  <si>
    <t>28.20.413</t>
  </si>
  <si>
    <t>Dobradiça em latão cromado reforçada de 3 1/2" x 3", para porta de até 35 kg</t>
  </si>
  <si>
    <t>28.20.430</t>
  </si>
  <si>
    <t>Dobradiça em latão cromado, com mola tipo vai e vem, de 3"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</si>
  <si>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</si>
  <si>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</si>
  <si>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</si>
  <si>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</si>
  <si>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</si>
  <si>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</si>
  <si>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</si>
  <si>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Fechadura de centro com cilindro para porta em vidro temperado</t>
  </si>
  <si>
    <t>28.20.650</t>
  </si>
  <si>
    <t>Puxador duplo em aço inoxidável, para porta de madeira, alumínio ou vidro, de 350 mm</t>
  </si>
  <si>
    <t>28.20.750</t>
  </si>
  <si>
    <t>Capa de proteção para fechadura / ferrolho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</si>
  <si>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</si>
  <si>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</si>
  <si>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</si>
  <si>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</si>
  <si>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</si>
  <si>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</si>
  <si>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</si>
  <si>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</si>
  <si>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</si>
  <si>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</si>
  <si>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28.20.840</t>
  </si>
  <si>
    <t>28.20.850</t>
  </si>
  <si>
    <t>29</t>
  </si>
  <si>
    <t>29.01</t>
  </si>
  <si>
    <t>Cantoneira</t>
  </si>
  <si>
    <t>29.01.020</t>
  </si>
  <si>
    <t>Cantoneira em alumínio perfil sextavado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</si>
  <si>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</si>
  <si>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</si>
  <si>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</si>
  <si>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</si>
  <si>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</si>
  <si>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</si>
  <si>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29.01.230</t>
  </si>
  <si>
    <t>Cantoneira e perfis em ferro</t>
  </si>
  <si>
    <t>29.03</t>
  </si>
  <si>
    <t>Cabos e cordoalhas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</si>
  <si>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</si>
  <si>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</si>
  <si>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</si>
  <si>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</si>
  <si>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</si>
  <si>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</si>
  <si>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</si>
  <si>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</si>
  <si>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29.20</t>
  </si>
  <si>
    <t>29.20.030</t>
  </si>
  <si>
    <t>Alumínio liso para complementos e reparos</t>
  </si>
  <si>
    <t>30</t>
  </si>
  <si>
    <t>ACESSIBILIDADE</t>
  </si>
  <si>
    <t>30.01</t>
  </si>
  <si>
    <t>Barra de apoio</t>
  </si>
  <si>
    <t>30.01.010</t>
  </si>
  <si>
    <t>30.01.020</t>
  </si>
  <si>
    <t>30.01.030</t>
  </si>
  <si>
    <t>30.01.050</t>
  </si>
  <si>
    <t>30.01.061</t>
  </si>
  <si>
    <t>30.01.080</t>
  </si>
  <si>
    <t>30.01.090</t>
  </si>
  <si>
    <t>30.01.110</t>
  </si>
  <si>
    <t>30.01.120</t>
  </si>
  <si>
    <t>30.01.130</t>
  </si>
  <si>
    <t>30.03</t>
  </si>
  <si>
    <t>30.04</t>
  </si>
  <si>
    <t>Revestimento</t>
  </si>
  <si>
    <t>30.04.010</t>
  </si>
  <si>
    <t>30.04.020</t>
  </si>
  <si>
    <t>30.04.030</t>
  </si>
  <si>
    <t>30.04.040</t>
  </si>
  <si>
    <t>30.04.060</t>
  </si>
  <si>
    <t>Revestimento em chapa de aço inoxidável para proteção de portas, altura de 40 cm</t>
  </si>
  <si>
    <t>30.04.070</t>
  </si>
  <si>
    <t>30.04.090</t>
  </si>
  <si>
    <t>Sinalização visual de degraus com pintura esmalte epóxi, comprimento de 20 cm</t>
  </si>
  <si>
    <t>30.04.100</t>
  </si>
  <si>
    <t>30.06</t>
  </si>
  <si>
    <t>30.06.010</t>
  </si>
  <si>
    <t>Placa para sinalização tátil (início ou final) em braile para corrimão</t>
  </si>
  <si>
    <t>30.06.020</t>
  </si>
  <si>
    <t>Placa para sinalização tátil (pavimento) em braile para corrimão</t>
  </si>
  <si>
    <t>30.06.030</t>
  </si>
  <si>
    <t>Anel de borracha para sinalização tátil para corrimão, diâmetro de 4,5 cm</t>
  </si>
  <si>
    <t>30.06.050</t>
  </si>
  <si>
    <t>30.06.061</t>
  </si>
  <si>
    <t>30.06.064</t>
  </si>
  <si>
    <t>30.06.080</t>
  </si>
  <si>
    <t>Placa de identificação em alumínio para WC, com desenho universal de acessibilidade</t>
  </si>
  <si>
    <t>30.06.090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</si>
  <si>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</si>
  <si>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</si>
  <si>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</si>
  <si>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</si>
  <si>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30.06.124</t>
  </si>
  <si>
    <t>30.06.132</t>
  </si>
  <si>
    <t>30.08</t>
  </si>
  <si>
    <t>30.08.030</t>
  </si>
  <si>
    <t>Assento articulado para banho, em alumínio com pintura epóxi de 700 x 450 mm</t>
  </si>
  <si>
    <t>30.08.040</t>
  </si>
  <si>
    <t>Lavatório de louça para canto sem coluna para pessoas com mobilidade reduzida</t>
  </si>
  <si>
    <t>30.08.050</t>
  </si>
  <si>
    <t>30.08.060</t>
  </si>
  <si>
    <t>30.14</t>
  </si>
  <si>
    <t>Elevador e plataforma</t>
  </si>
  <si>
    <t>30.14.010</t>
  </si>
  <si>
    <t>30.14.020</t>
  </si>
  <si>
    <t>30.14.030</t>
  </si>
  <si>
    <t>30.14.040</t>
  </si>
  <si>
    <t>32</t>
  </si>
  <si>
    <t>32.06</t>
  </si>
  <si>
    <t>32.06.010</t>
  </si>
  <si>
    <t>Lã de vidro e/ou lã de rocha com espessura de 1´</t>
  </si>
  <si>
    <t>32.06.030</t>
  </si>
  <si>
    <t>Lã de vidro e/ou lã de rocha com espessura de 2´</t>
  </si>
  <si>
    <t>32.06.120</t>
  </si>
  <si>
    <t>Argila expandida</t>
  </si>
  <si>
    <t>32.06.130</t>
  </si>
  <si>
    <t>32.06.151</t>
  </si>
  <si>
    <t>32.06.231</t>
  </si>
  <si>
    <t>32.06.380</t>
  </si>
  <si>
    <t>32.06.396</t>
  </si>
  <si>
    <t>32.06.400</t>
  </si>
  <si>
    <t>32.07</t>
  </si>
  <si>
    <t>32.07.040</t>
  </si>
  <si>
    <t>Junta plástica de 3/4´ x 1/8´</t>
  </si>
  <si>
    <t>32.07.060</t>
  </si>
  <si>
    <t>Junta de latão bitola de 1/8´</t>
  </si>
  <si>
    <t>32.07.090</t>
  </si>
  <si>
    <t>32.07.110</t>
  </si>
  <si>
    <t>Junta a base de asfalto oxidado a quente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</si>
  <si>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</si>
  <si>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</si>
  <si>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</si>
  <si>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</si>
  <si>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</si>
  <si>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32.07.240</t>
  </si>
  <si>
    <t>32.07.250</t>
  </si>
  <si>
    <t>32.07.260</t>
  </si>
  <si>
    <t>32.08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</si>
  <si>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</si>
  <si>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</si>
  <si>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</si>
  <si>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</si>
  <si>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</si>
  <si>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</si>
  <si>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</si>
  <si>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</si>
  <si>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</si>
  <si>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32.08.090</t>
  </si>
  <si>
    <t>32.08.110</t>
  </si>
  <si>
    <t>32.08.130</t>
  </si>
  <si>
    <t>32.08.160</t>
  </si>
  <si>
    <t>Junta elástica estrutural de neoprene</t>
  </si>
  <si>
    <t>32.09</t>
  </si>
  <si>
    <t>Apoios e afins</t>
  </si>
  <si>
    <t>32.09.020</t>
  </si>
  <si>
    <t>Chapa de aço em bitolas medias</t>
  </si>
  <si>
    <t>32.09.040</t>
  </si>
  <si>
    <t>Apoio em placa de neoprene fretado</t>
  </si>
  <si>
    <t>32.10</t>
  </si>
  <si>
    <t>32.10.050</t>
  </si>
  <si>
    <t>32.10.060</t>
  </si>
  <si>
    <t>32.10.070</t>
  </si>
  <si>
    <t>32.10.080</t>
  </si>
  <si>
    <t>32.10.082</t>
  </si>
  <si>
    <t>32.10.090</t>
  </si>
  <si>
    <t>Proteção anticorrosiva, com fita adesiva, para ramais sob a terra, com DN até 1´</t>
  </si>
  <si>
    <t>32.10.100</t>
  </si>
  <si>
    <t>32.10.110</t>
  </si>
  <si>
    <t>32.11</t>
  </si>
  <si>
    <t>32.11.150</t>
  </si>
  <si>
    <t>Proteção para isolamento térmico em alumínio</t>
  </si>
  <si>
    <t>32.11.200</t>
  </si>
  <si>
    <t>32.11.210</t>
  </si>
  <si>
    <t>32.11.220</t>
  </si>
  <si>
    <t>32.11.230</t>
  </si>
  <si>
    <t>32.11.240</t>
  </si>
  <si>
    <t>32.11.250</t>
  </si>
  <si>
    <t>32.11.270</t>
  </si>
  <si>
    <t>32.11.280</t>
  </si>
  <si>
    <t>32.11.290</t>
  </si>
  <si>
    <t>32.11.300</t>
  </si>
  <si>
    <t>32.11.310</t>
  </si>
  <si>
    <t>32.11.320</t>
  </si>
  <si>
    <t>32.11.330</t>
  </si>
  <si>
    <t>32.11.340</t>
  </si>
  <si>
    <t>32.11.350</t>
  </si>
  <si>
    <t>32.11.360</t>
  </si>
  <si>
    <t>32.11.370</t>
  </si>
  <si>
    <t>32.11.380</t>
  </si>
  <si>
    <t>32.11.390</t>
  </si>
  <si>
    <t>32.11.400</t>
  </si>
  <si>
    <t>32.11.410</t>
  </si>
  <si>
    <t>32.11.420</t>
  </si>
  <si>
    <t>32.11.430</t>
  </si>
  <si>
    <t>32.11.440</t>
  </si>
  <si>
    <t>32.15</t>
  </si>
  <si>
    <t>32.15.030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</si>
  <si>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</si>
  <si>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</si>
  <si>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</si>
  <si>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32.15.080</t>
  </si>
  <si>
    <t>32.15.100</t>
  </si>
  <si>
    <t>32.15.240</t>
  </si>
  <si>
    <t>Impermeabilização com manta asfáltica tipo III, anti raiz, espessura de 4 mm</t>
  </si>
  <si>
    <t>32.16</t>
  </si>
  <si>
    <t>32.16.010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</si>
  <si>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</si>
  <si>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</si>
  <si>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</si>
  <si>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</si>
  <si>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</si>
  <si>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</si>
  <si>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32.16.050</t>
  </si>
  <si>
    <t>Impermeabilização em membrana à base de polímeros acrílicos, na cor branca</t>
  </si>
  <si>
    <t>32.16.060</t>
  </si>
  <si>
    <t>32.16.070</t>
  </si>
  <si>
    <t>32.17</t>
  </si>
  <si>
    <t>32.17.010</t>
  </si>
  <si>
    <t>Impermeabilização em argamassa impermeável com aditivo hidrófugo</t>
  </si>
  <si>
    <t>32.17.012</t>
  </si>
  <si>
    <t>Impermeabilização em argamassa de concreto não estrutural com aditivo hidrófugo</t>
  </si>
  <si>
    <t>32.17.030</t>
  </si>
  <si>
    <t>Impermeabilização em argamassa polimérica para umidade e água de percolação</t>
  </si>
  <si>
    <t>32.17.040</t>
  </si>
  <si>
    <t>32.17.070</t>
  </si>
  <si>
    <t>Impermeabilização anticorrosiva em membrana epoxídica com alcatrão de hulha, sobre massa</t>
  </si>
  <si>
    <t>32.20</t>
  </si>
  <si>
    <t>32.20.010</t>
  </si>
  <si>
    <t>Recolocação de argila expandida</t>
  </si>
  <si>
    <t>32.20.020</t>
  </si>
  <si>
    <t>Aplicação de papel Kraft</t>
  </si>
  <si>
    <t>32.20.050</t>
  </si>
  <si>
    <t>Tela em polietileno, malha hexagonal de 1/2´, para armadura de argamassa</t>
  </si>
  <si>
    <t>32.20.060</t>
  </si>
  <si>
    <t>Tela galvanizada fio 24 BWG, malha hexagonal de 1/2´, para armadura de argamassa</t>
  </si>
  <si>
    <t>33</t>
  </si>
  <si>
    <t>PINTURA</t>
  </si>
  <si>
    <t>33.01</t>
  </si>
  <si>
    <t>Preparo de base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</si>
  <si>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</si>
  <si>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</si>
  <si>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</si>
  <si>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</si>
  <si>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</si>
  <si>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</si>
  <si>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</si>
  <si>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33.01.350</t>
  </si>
  <si>
    <t>Preparo de base para superfície metálica com fundo antioxidante</t>
  </si>
  <si>
    <t>33.02</t>
  </si>
  <si>
    <t>Massa corrida</t>
  </si>
  <si>
    <t>33.02.060</t>
  </si>
  <si>
    <t>Massa corrida a base de PVA</t>
  </si>
  <si>
    <t>33.02.080</t>
  </si>
  <si>
    <t>Massa corrida à base de resina acrílica</t>
  </si>
  <si>
    <t>33.03</t>
  </si>
  <si>
    <t>33.03.220</t>
  </si>
  <si>
    <t>Tinta látex em elemento vazado</t>
  </si>
  <si>
    <t>33.03.350</t>
  </si>
  <si>
    <t>Pintura especial em esmalte para lousa cor verde</t>
  </si>
  <si>
    <t>33.03.740</t>
  </si>
  <si>
    <t>Resina acrílica plastificante</t>
  </si>
  <si>
    <t>33.03.750</t>
  </si>
  <si>
    <t>Verniz acrílico</t>
  </si>
  <si>
    <t>33.03.760</t>
  </si>
  <si>
    <t>33.03.770</t>
  </si>
  <si>
    <t>33.03.780</t>
  </si>
  <si>
    <t>Verniz de proteção antipichação</t>
  </si>
  <si>
    <t>33.05</t>
  </si>
  <si>
    <t>33.05.010</t>
  </si>
  <si>
    <t>Verniz fungicida para madeira</t>
  </si>
  <si>
    <t>33.05.120</t>
  </si>
  <si>
    <t>Esmalte em rodapés, baguetes ou molduras de madeira</t>
  </si>
  <si>
    <t>33.05.330</t>
  </si>
  <si>
    <t>Verniz em superfície de madeira</t>
  </si>
  <si>
    <t>33.05.360</t>
  </si>
  <si>
    <t>Verniz em rodapés, baguetes ou molduras de madeira</t>
  </si>
  <si>
    <t>33.06</t>
  </si>
  <si>
    <t>Pintura em pisos</t>
  </si>
  <si>
    <t>33.06.020</t>
  </si>
  <si>
    <t>Acrílico para quadras e pisos cimentados</t>
  </si>
  <si>
    <t>33.07</t>
  </si>
  <si>
    <t>33.07.130</t>
  </si>
  <si>
    <t>Pintura epóxi bicomponente em estruturas metálicas</t>
  </si>
  <si>
    <t>33.07.140</t>
  </si>
  <si>
    <t>Pintura com esmalte alquídico em estrutura metálica</t>
  </si>
  <si>
    <t>33.09</t>
  </si>
  <si>
    <t>33.09.020</t>
  </si>
  <si>
    <t>Borracha clorada para faixas demarcatórias</t>
  </si>
  <si>
    <t>33.10</t>
  </si>
  <si>
    <t>33.10.010</t>
  </si>
  <si>
    <t>Tinta látex antimofo em massa, inclusive preparo</t>
  </si>
  <si>
    <t>33.10.020</t>
  </si>
  <si>
    <t>Tinta látex em massa, inclusive preparo</t>
  </si>
  <si>
    <t>33.10.030</t>
  </si>
  <si>
    <t>Tinta acrílica antimofo em massa, inclusive preparo</t>
  </si>
  <si>
    <t>33.10.041</t>
  </si>
  <si>
    <t>Esmalte à base de água em massa, inclusive preparo</t>
  </si>
  <si>
    <t>33.10.050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</si>
  <si>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</si>
  <si>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</si>
  <si>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</si>
  <si>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</si>
  <si>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</si>
  <si>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</si>
  <si>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</si>
  <si>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33.10.120</t>
  </si>
  <si>
    <t>33.10.130</t>
  </si>
  <si>
    <t>33.11</t>
  </si>
  <si>
    <t>33.11.050</t>
  </si>
  <si>
    <t>Esmalte à base água em superfície metálica, inclusive preparo</t>
  </si>
  <si>
    <t>33.12</t>
  </si>
  <si>
    <t>33.12.011</t>
  </si>
  <si>
    <t>Esmalte à base de água em madeira, inclusive preparo</t>
  </si>
  <si>
    <t>34</t>
  </si>
  <si>
    <t>PAISAGISMO E FECHAMENTOS</t>
  </si>
  <si>
    <t>34.01</t>
  </si>
  <si>
    <t>34.01.010</t>
  </si>
  <si>
    <t>Terra vegetal orgânica comum</t>
  </si>
  <si>
    <t>34.01.020</t>
  </si>
  <si>
    <t>Limpeza e regularização de áreas para ajardinamento (jardins e canteiros)</t>
  </si>
  <si>
    <t>34.02</t>
  </si>
  <si>
    <t>34.02.020</t>
  </si>
  <si>
    <t>Plantio de grama batatais em placas (praças e áreas abertas)</t>
  </si>
  <si>
    <t>34.02.040</t>
  </si>
  <si>
    <t>Plantio de grama batatais em placas (jardins e canteiros)</t>
  </si>
  <si>
    <t>34.02.070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</si>
  <si>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</si>
  <si>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</si>
  <si>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</si>
  <si>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</si>
  <si>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</si>
  <si>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34.02.100</t>
  </si>
  <si>
    <t>Plantio de grama esmeralda em placas (jardins e canteiros)</t>
  </si>
  <si>
    <t>34.02.110</t>
  </si>
  <si>
    <t>Forração com clorofito, mínimo de 20 mudas / m² - h= 0,15 m</t>
  </si>
  <si>
    <t>34.02.400</t>
  </si>
  <si>
    <t>Plantio de grama pelo processo hidrossemeadura</t>
  </si>
  <si>
    <t>34.03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</si>
  <si>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</si>
  <si>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</si>
  <si>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</si>
  <si>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</si>
  <si>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</si>
  <si>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</si>
  <si>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</si>
  <si>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</si>
  <si>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34.04</t>
  </si>
  <si>
    <t>34.04.050</t>
  </si>
  <si>
    <t>Árvore ornamental tipo Pata de Vaca - h= 2,00 m</t>
  </si>
  <si>
    <t>34.04.130</t>
  </si>
  <si>
    <t>Árvore ornamental tipo Ipê Amarelo - h= 2,00 m</t>
  </si>
  <si>
    <t>34.04.160</t>
  </si>
  <si>
    <t>Árvore ornamental tipo Areca Bambu - h= 2,00 m</t>
  </si>
  <si>
    <t>34.04.164</t>
  </si>
  <si>
    <t>34.04.166</t>
  </si>
  <si>
    <t>Árvore ornamental tipo Aroeira salsa - h= 2,00 m</t>
  </si>
  <si>
    <t>34.04.280</t>
  </si>
  <si>
    <t>34.04.360</t>
  </si>
  <si>
    <t>Árvore ornamental tipo coqueiro Jerivá - h= 4,00 m</t>
  </si>
  <si>
    <t>34.04.370</t>
  </si>
  <si>
    <t>34.05</t>
  </si>
  <si>
    <t>Cercas e fechamentos</t>
  </si>
  <si>
    <t>34.05.020</t>
  </si>
  <si>
    <t>Cerca em arame farpado com mourões de concreto</t>
  </si>
  <si>
    <t>34.05.030</t>
  </si>
  <si>
    <t>Cerca em arame farpado com mourões de concreto, com ponta inclinada</t>
  </si>
  <si>
    <t>34.05.032</t>
  </si>
  <si>
    <t>Cerca em arame farpado com mourões de concreto, com ponta inclinada - 12 fiadas</t>
  </si>
  <si>
    <t>34.05.050</t>
  </si>
  <si>
    <t>34.05.080</t>
  </si>
  <si>
    <t>34.05.110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</si>
  <si>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</si>
  <si>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</si>
  <si>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</si>
  <si>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</si>
  <si>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34.05.210</t>
  </si>
  <si>
    <t>34.05.260</t>
  </si>
  <si>
    <t>Gradil em aço galvanizado eletrofundido, malha 65 x 132 mm e pintura eletrostática</t>
  </si>
  <si>
    <t>34.05.270</t>
  </si>
  <si>
    <t>Alambrado em tela de aço galvanizado de 2´, montantes metálicos retos</t>
  </si>
  <si>
    <t>34.05.290</t>
  </si>
  <si>
    <t>34.05.300</t>
  </si>
  <si>
    <t>34.05.310</t>
  </si>
  <si>
    <t>Gradil de ferro perfilado, tipo parque</t>
  </si>
  <si>
    <t>34.05.320</t>
  </si>
  <si>
    <t>Portão de ferro perfilado, tipo parque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</si>
  <si>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</si>
  <si>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</si>
  <si>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</si>
  <si>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</si>
  <si>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</si>
  <si>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</si>
  <si>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34.13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</si>
  <si>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</si>
  <si>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</si>
  <si>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</si>
  <si>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</si>
  <si>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</si>
  <si>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</si>
  <si>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</si>
  <si>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</si>
  <si>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</si>
  <si>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</si>
  <si>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</si>
  <si>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</si>
  <si>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34.20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</si>
  <si>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</si>
  <si>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</si>
  <si>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</si>
  <si>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</si>
  <si>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</si>
  <si>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</si>
  <si>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</si>
  <si>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</si>
  <si>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</si>
  <si>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</si>
  <si>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</si>
  <si>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</si>
  <si>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34.20.390</t>
  </si>
  <si>
    <t>Grelha arvoreira em ferro fundido</t>
  </si>
  <si>
    <t>35</t>
  </si>
  <si>
    <t>PLAYGROUND E EQUIPAMENTO RECREATIVO</t>
  </si>
  <si>
    <t>35.01</t>
  </si>
  <si>
    <t>Quadra e equipamento de esportes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</si>
  <si>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</si>
  <si>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</si>
  <si>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</si>
  <si>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</si>
  <si>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</si>
  <si>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</si>
  <si>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</si>
  <si>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</si>
  <si>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</si>
  <si>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</si>
  <si>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</si>
  <si>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Abrigo, guarita e quiosque</t>
  </si>
  <si>
    <t>35.03.030</t>
  </si>
  <si>
    <t>35.04</t>
  </si>
  <si>
    <t>Bancos</t>
  </si>
  <si>
    <t>35.04.020</t>
  </si>
  <si>
    <t>Banco contínuo em concreto vazado</t>
  </si>
  <si>
    <t>35.04.120</t>
  </si>
  <si>
    <t>35.04.130</t>
  </si>
  <si>
    <t>Banco de madeira sobre alvenaria</t>
  </si>
  <si>
    <t>35.04.140</t>
  </si>
  <si>
    <t>35.04.150</t>
  </si>
  <si>
    <t>35.05</t>
  </si>
  <si>
    <t>Equipamento recreativo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</si>
  <si>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</si>
  <si>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</si>
  <si>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</si>
  <si>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</si>
  <si>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</si>
  <si>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</si>
  <si>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</si>
  <si>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</si>
  <si>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35.07</t>
  </si>
  <si>
    <t>Mastro para bandeiras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</si>
  <si>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</si>
  <si>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</si>
  <si>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</si>
  <si>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</si>
  <si>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</si>
  <si>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</si>
  <si>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</si>
  <si>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</si>
  <si>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</si>
  <si>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35.20.010</t>
  </si>
  <si>
    <t>35.20.050</t>
  </si>
  <si>
    <t>Conjunto de 4 lixeiras para coleta seletiva, com tampa basculante, capacidade 50 litros</t>
  </si>
  <si>
    <t>36</t>
  </si>
  <si>
    <t>36.01</t>
  </si>
  <si>
    <t>Entrada de energia - componentes</t>
  </si>
  <si>
    <t>36.01.242</t>
  </si>
  <si>
    <t>Cubículo de média tensão, para uso ao tempo, classe 24 kV</t>
  </si>
  <si>
    <t>36.01.252</t>
  </si>
  <si>
    <t>Cubículo de média tensão, para uso ao tempo, classe 17,5 kV</t>
  </si>
  <si>
    <t>36.01.260</t>
  </si>
  <si>
    <t>Cubículo de entrada e medição para uso abrigado, classe 15 kV</t>
  </si>
  <si>
    <t>36.03</t>
  </si>
  <si>
    <t>36.03.010</t>
  </si>
  <si>
    <t>Caixa de medição tipo II (300 x 560 x 200) mm, padrão concessionárias</t>
  </si>
  <si>
    <t>36.03.020</t>
  </si>
  <si>
    <t>Caixa de medição polifásica (500 x 600 x 200) mm, padrão concessionárias</t>
  </si>
  <si>
    <t>36.03.030</t>
  </si>
  <si>
    <t>Caixa de medição externa tipo ´L´ (900 x 600 x 270) mm, padrão Concessionárias</t>
  </si>
  <si>
    <t>36.03.050</t>
  </si>
  <si>
    <t>Caixa de medição externa tipo ´N´ (1300 x 1200 x 270) mm, padrão Concessionárias</t>
  </si>
  <si>
    <t>36.03.060</t>
  </si>
  <si>
    <t>Caixa de medição externa tipo ´M´ (900 x 1200 x 270) mm, padrão Concessionárias</t>
  </si>
  <si>
    <t>36.03.080</t>
  </si>
  <si>
    <t>Caixa para seccionadora tipo ´T´ (900 x 600 x 250) mm, padrão Concessionárias</t>
  </si>
  <si>
    <t>36.03.090</t>
  </si>
  <si>
    <t>Caixa de medição interna tipo ´A1´ (1000 x 1000 x 300) mm, padrão Concessionárias</t>
  </si>
  <si>
    <t>36.03.120</t>
  </si>
  <si>
    <t>36.03.130</t>
  </si>
  <si>
    <t>Caixa de proteção dos bornes do medidor, (300 x 250 x 90) mm, padrão Concessionárias</t>
  </si>
  <si>
    <t>36.03.150</t>
  </si>
  <si>
    <t>Caixa de entrada tipo ´E´ (560 x 350 x 210) mm - padrão Concessionárias</t>
  </si>
  <si>
    <t>36.03.160</t>
  </si>
  <si>
    <t>Caixa base lateral tipo ´N´ (1300 x 400 x 250) mm</t>
  </si>
  <si>
    <t>36.04</t>
  </si>
  <si>
    <t>Suporte (Braquet)</t>
  </si>
  <si>
    <t>36.04.010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</si>
  <si>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</si>
  <si>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</si>
  <si>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</si>
  <si>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</si>
  <si>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</si>
  <si>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</si>
  <si>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</si>
  <si>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</si>
  <si>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Isoladores</t>
  </si>
  <si>
    <t>36.05.010</t>
  </si>
  <si>
    <t>Isolador tipo roldana para baixa tensão de 76 x 79 mm</t>
  </si>
  <si>
    <t>36.05.040</t>
  </si>
  <si>
    <t>Isolador tipo disco para 15 kV de 6´ - 150 mm</t>
  </si>
  <si>
    <t>36.05.080</t>
  </si>
  <si>
    <t>Isolador tipo pino para 15 kV, inclusive pino (poste)</t>
  </si>
  <si>
    <t>36.05.100</t>
  </si>
  <si>
    <t>Isolador pedestal para 15 kV</t>
  </si>
  <si>
    <t>36.05.110</t>
  </si>
  <si>
    <t>Isolador pedestal para 25 kV</t>
  </si>
  <si>
    <t>36.06</t>
  </si>
  <si>
    <t>Muflas e terminais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</si>
  <si>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</si>
  <si>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</si>
  <si>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</si>
  <si>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</si>
  <si>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</si>
  <si>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36.07.010</t>
  </si>
  <si>
    <t>Para-raios de distribuição, classe 12 kV/5 kA, completo, encapsulado com polímero</t>
  </si>
  <si>
    <t>36.07.030</t>
  </si>
  <si>
    <t>Para-raios de distribuição, classe 12 kV/10 kA, completo, encapsulado com polímero</t>
  </si>
  <si>
    <t>36.07.050</t>
  </si>
  <si>
    <t>Para-raios de distribuição, classe 15 kV/5 kA, completo, encapsulado com polímero</t>
  </si>
  <si>
    <t>36.07.060</t>
  </si>
  <si>
    <t>Para-raios de distribuição, classe 15 kV/10 kA, completo, encapsulado com polímero</t>
  </si>
  <si>
    <t>36.08</t>
  </si>
  <si>
    <t>Gerador e grupo gerador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</si>
  <si>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</si>
  <si>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</si>
  <si>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</si>
  <si>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</si>
  <si>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</si>
  <si>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</si>
  <si>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</si>
  <si>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</si>
  <si>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</si>
  <si>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</si>
  <si>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</si>
  <si>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</si>
  <si>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</si>
  <si>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</si>
  <si>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</si>
  <si>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Grupo gerador carenado com potência de 150/136 kVA, variação de + ou - 5% - completo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</si>
  <si>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</si>
  <si>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</si>
  <si>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</si>
  <si>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</si>
  <si>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36.09</t>
  </si>
  <si>
    <t>Transformador de entrada</t>
  </si>
  <si>
    <t>36.09.020</t>
  </si>
  <si>
    <t>Transformador de potência trifásico de 225 kVA, classe 15 kV, a óleo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</si>
  <si>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</si>
  <si>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</si>
  <si>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</si>
  <si>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</si>
  <si>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</si>
  <si>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</si>
  <si>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</si>
  <si>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</si>
  <si>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</si>
  <si>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</si>
  <si>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36.09.150</t>
  </si>
  <si>
    <t>Transformador de potência trifásico de 75 kVA, classe 15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</si>
  <si>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</si>
  <si>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</si>
  <si>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</si>
  <si>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</si>
  <si>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</si>
  <si>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</si>
  <si>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</si>
  <si>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</si>
  <si>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</si>
  <si>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</si>
  <si>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</si>
  <si>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</si>
  <si>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</si>
  <si>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</si>
  <si>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</si>
  <si>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</si>
  <si>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</si>
  <si>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</si>
  <si>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</si>
  <si>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</si>
  <si>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</si>
  <si>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</si>
  <si>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</si>
  <si>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</si>
  <si>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36.20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</si>
  <si>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</si>
  <si>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</si>
  <si>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</si>
  <si>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</si>
  <si>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</si>
  <si>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</si>
  <si>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</si>
  <si>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</si>
  <si>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</si>
  <si>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</si>
  <si>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</si>
  <si>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</si>
  <si>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</si>
  <si>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</si>
  <si>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</si>
  <si>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</si>
  <si>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</si>
  <si>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</si>
  <si>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</si>
  <si>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</si>
  <si>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36.20.180</t>
  </si>
  <si>
    <t>Luva isolante de borracha, acima de 10 até 20 kV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</si>
  <si>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</si>
  <si>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</si>
  <si>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</si>
  <si>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</si>
  <si>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</si>
  <si>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</si>
  <si>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36.20.240</t>
  </si>
  <si>
    <t>Óleo para disjuntor</t>
  </si>
  <si>
    <t>36.20.260</t>
  </si>
  <si>
    <t>Óleo para transformador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</si>
  <si>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</si>
  <si>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</si>
  <si>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</si>
  <si>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</si>
  <si>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</si>
  <si>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</si>
  <si>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</si>
  <si>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</si>
  <si>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</si>
  <si>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</si>
  <si>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</si>
  <si>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</si>
  <si>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</si>
  <si>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</si>
  <si>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</si>
  <si>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</si>
  <si>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</si>
  <si>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</si>
  <si>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37</t>
  </si>
  <si>
    <t>37.01</t>
  </si>
  <si>
    <t>37.01.020</t>
  </si>
  <si>
    <t>Quadro Telebrás de embutir de 200 x 200 x 120 mm</t>
  </si>
  <si>
    <t>37.01.080</t>
  </si>
  <si>
    <t>Quadro Telebrás de embutir de 400 x 400 x 120 mm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</si>
  <si>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</si>
  <si>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</si>
  <si>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</si>
  <si>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</si>
  <si>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</si>
  <si>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</si>
  <si>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</si>
  <si>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</si>
  <si>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</si>
  <si>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</si>
  <si>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</si>
  <si>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</si>
  <si>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</si>
  <si>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</si>
  <si>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</si>
  <si>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37.03</t>
  </si>
  <si>
    <t>37.03.200</t>
  </si>
  <si>
    <t>37.03.210</t>
  </si>
  <si>
    <t>37.03.220</t>
  </si>
  <si>
    <t>37.03.230</t>
  </si>
  <si>
    <t>37.03.240</t>
  </si>
  <si>
    <t>37.03.250</t>
  </si>
  <si>
    <t>37.04</t>
  </si>
  <si>
    <t>37.04.250</t>
  </si>
  <si>
    <t>37.04.260</t>
  </si>
  <si>
    <t>37.04.270</t>
  </si>
  <si>
    <t>37.04.280</t>
  </si>
  <si>
    <t>37.04.290</t>
  </si>
  <si>
    <t>37.04.300</t>
  </si>
  <si>
    <t>37.06</t>
  </si>
  <si>
    <t>Painel autoportante</t>
  </si>
  <si>
    <t>37.10</t>
  </si>
  <si>
    <t>Barramentos</t>
  </si>
  <si>
    <t>37.10.010</t>
  </si>
  <si>
    <t>Barramento de cobre nu</t>
  </si>
  <si>
    <t>37.11</t>
  </si>
  <si>
    <t>Bases</t>
  </si>
  <si>
    <t>37.11.020</t>
  </si>
  <si>
    <t>Base de fusível Diazed completa para 25 A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</si>
  <si>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</si>
  <si>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</si>
  <si>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</si>
  <si>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</si>
  <si>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</si>
  <si>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</si>
  <si>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</si>
  <si>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</si>
  <si>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</si>
  <si>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</si>
  <si>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37.11.140</t>
  </si>
  <si>
    <t>Base de fusível unipolar de 15 kV</t>
  </si>
  <si>
    <t>37.12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</si>
  <si>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</si>
  <si>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</si>
  <si>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</si>
  <si>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</si>
  <si>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</si>
  <si>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</si>
  <si>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</si>
  <si>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</si>
  <si>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37.12.120</t>
  </si>
  <si>
    <t>Fusível tipo HH para 15 kV de 2,5 A até 50 A</t>
  </si>
  <si>
    <t>37.12.140</t>
  </si>
  <si>
    <t>Fusível tipo HH para 15 kV de 60 A até 100 A</t>
  </si>
  <si>
    <t>37.12.200</t>
  </si>
  <si>
    <t>37.12.220</t>
  </si>
  <si>
    <t>37.12.300</t>
  </si>
  <si>
    <t>Fusível em vidro para ´TP´ de 0,5 A</t>
  </si>
  <si>
    <t>37.13</t>
  </si>
  <si>
    <t>Disjuntores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</si>
  <si>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</si>
  <si>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</si>
  <si>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</si>
  <si>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</si>
  <si>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</si>
  <si>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</si>
  <si>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</si>
  <si>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</si>
  <si>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</si>
  <si>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</si>
  <si>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</si>
  <si>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</si>
  <si>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</si>
  <si>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</si>
  <si>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</si>
  <si>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</si>
  <si>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</si>
  <si>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</si>
  <si>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</si>
  <si>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</si>
  <si>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</si>
  <si>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37.13.690</t>
  </si>
  <si>
    <t>37.13.700</t>
  </si>
  <si>
    <t>37.13.720</t>
  </si>
  <si>
    <t>37.13.730</t>
  </si>
  <si>
    <t>37.13.740</t>
  </si>
  <si>
    <t>37.13.760</t>
  </si>
  <si>
    <t>37.13.770</t>
  </si>
  <si>
    <t>37.13.780</t>
  </si>
  <si>
    <t>37.13.800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</si>
  <si>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</si>
  <si>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</si>
  <si>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</si>
  <si>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</si>
  <si>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</si>
  <si>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</si>
  <si>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</si>
  <si>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</si>
  <si>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</si>
  <si>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</si>
  <si>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</si>
  <si>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</si>
  <si>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</si>
  <si>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</si>
  <si>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</si>
  <si>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</si>
  <si>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</si>
  <si>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</si>
  <si>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</si>
  <si>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</si>
  <si>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37.13.930</t>
  </si>
  <si>
    <t>37.13.940</t>
  </si>
  <si>
    <t>Disjuntor em caixa aberta tripolar extraível, 500 V de 6300 A, com acessórios</t>
  </si>
  <si>
    <t>37.14</t>
  </si>
  <si>
    <t>37.14.050</t>
  </si>
  <si>
    <t>Chave comutadora, reversão sob carga, tetrapolar, sem porta fusível, para 100 A</t>
  </si>
  <si>
    <t>37.14.300</t>
  </si>
  <si>
    <t>37.14.310</t>
  </si>
  <si>
    <t>37.14.320</t>
  </si>
  <si>
    <t>37.14.330</t>
  </si>
  <si>
    <t>37.14.340</t>
  </si>
  <si>
    <t>37.14.350</t>
  </si>
  <si>
    <t>37.14.410</t>
  </si>
  <si>
    <t>37.14.420</t>
  </si>
  <si>
    <t>37.14.430</t>
  </si>
  <si>
    <t>37.14.440</t>
  </si>
  <si>
    <t>37.14.450</t>
  </si>
  <si>
    <t>37.14.500</t>
  </si>
  <si>
    <t>37.14.510</t>
  </si>
  <si>
    <t>37.14.520</t>
  </si>
  <si>
    <t>37.14.530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</si>
  <si>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</si>
  <si>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</si>
  <si>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</si>
  <si>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</si>
  <si>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</si>
  <si>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</si>
  <si>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</si>
  <si>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</si>
  <si>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37.14.830</t>
  </si>
  <si>
    <t>Barra de contato para chave seccionadora tipo NH3-630 A</t>
  </si>
  <si>
    <t>37.15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</si>
  <si>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</si>
  <si>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</si>
  <si>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</si>
  <si>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</si>
  <si>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37.15.150</t>
  </si>
  <si>
    <t>Chave fusível base ´C´ para 15 kV/100 A, com capacidade de ruptura até 10 kA - com fusível</t>
  </si>
  <si>
    <t>37.15.160</t>
  </si>
  <si>
    <t>37.15.170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</si>
  <si>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</si>
  <si>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</si>
  <si>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</si>
  <si>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</si>
  <si>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37.16</t>
  </si>
  <si>
    <t>Bus-way</t>
  </si>
  <si>
    <t>37.16.071</t>
  </si>
  <si>
    <t>Axm</t>
  </si>
  <si>
    <t>37.17</t>
  </si>
  <si>
    <t>Dispositivo DR ou interruptor de corrente de fuga</t>
  </si>
  <si>
    <t>37.17.060</t>
  </si>
  <si>
    <t>Dispositivo diferencial residual de 25 A x 30 mA - 2 polos</t>
  </si>
  <si>
    <t>37.17.070</t>
  </si>
  <si>
    <t>Dispositivo diferencial residual de 40 A x 30 mA - 2 polos</t>
  </si>
  <si>
    <t>37.17.074</t>
  </si>
  <si>
    <t>Dispositivo diferencial residual de 25 A x 30 mA - 4 polos</t>
  </si>
  <si>
    <t>37.17.080</t>
  </si>
  <si>
    <t>Dispositivo diferencial residual de 40 A x 30 mA - 4 polos</t>
  </si>
  <si>
    <t>37.17.090</t>
  </si>
  <si>
    <t>Dispositivo diferencial residual de 63 A x 30 mA - 4 polos</t>
  </si>
  <si>
    <t>37.17.100</t>
  </si>
  <si>
    <t>Dispositivo diferencial residual de 80 A x 30 mA - 4 polos</t>
  </si>
  <si>
    <t>37.17.110</t>
  </si>
  <si>
    <t>Dispositivo diferencial residual de 100 A x 30 mA - 4 polos</t>
  </si>
  <si>
    <t>37.17.114</t>
  </si>
  <si>
    <t>Dispositivo diferencial residual de 125 A x 30 mA - 4 polos</t>
  </si>
  <si>
    <t>37.17.130</t>
  </si>
  <si>
    <t>Dispositivo diferencial residual de 25 A x 300 mA - 4 polos</t>
  </si>
  <si>
    <t>37.18</t>
  </si>
  <si>
    <t>Transformador de Potencial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</si>
  <si>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</si>
  <si>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</si>
  <si>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</si>
  <si>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</si>
  <si>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</si>
  <si>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</si>
  <si>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37.19</t>
  </si>
  <si>
    <t>Transformador de corrente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</si>
  <si>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</si>
  <si>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</si>
  <si>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</si>
  <si>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</si>
  <si>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</si>
  <si>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</si>
  <si>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</si>
  <si>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</si>
  <si>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37.20</t>
  </si>
  <si>
    <t>37.20.010</t>
  </si>
  <si>
    <t>Isolador em epóxi de 1 kV para barramento</t>
  </si>
  <si>
    <t>37.20.030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</si>
  <si>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</si>
  <si>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</si>
  <si>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</si>
  <si>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</si>
  <si>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</si>
  <si>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</si>
  <si>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</si>
  <si>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</si>
  <si>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</si>
  <si>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</si>
  <si>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</si>
  <si>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</si>
  <si>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37.20.190</t>
  </si>
  <si>
    <t>Inversor de frequência para variação de velocidade em motores, potência de 0,25 a 20 cv</t>
  </si>
  <si>
    <t>37.20.191</t>
  </si>
  <si>
    <t>37.20.193</t>
  </si>
  <si>
    <t>Inversor de frequência para variação de velocidade em motores, potência de 50 cv</t>
  </si>
  <si>
    <t>37.20.210</t>
  </si>
  <si>
    <t>Punho de manobra com articulador de acionamento</t>
  </si>
  <si>
    <t>37.21</t>
  </si>
  <si>
    <t>37.21.010</t>
  </si>
  <si>
    <t>37.22</t>
  </si>
  <si>
    <t>Transformador de comando</t>
  </si>
  <si>
    <t>37.22.010</t>
  </si>
  <si>
    <t>37.24</t>
  </si>
  <si>
    <t>Supressor de surto</t>
  </si>
  <si>
    <t>37.24.031</t>
  </si>
  <si>
    <t>37.24.032</t>
  </si>
  <si>
    <t>37.25</t>
  </si>
  <si>
    <t>Disjuntores.</t>
  </si>
  <si>
    <t>37.25.090</t>
  </si>
  <si>
    <t>37.25.100</t>
  </si>
  <si>
    <t>37.25.110</t>
  </si>
  <si>
    <t>37.25.200</t>
  </si>
  <si>
    <t>37.25.210</t>
  </si>
  <si>
    <t>37.25.215</t>
  </si>
  <si>
    <t>38</t>
  </si>
  <si>
    <t>38.01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</si>
  <si>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</si>
  <si>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</si>
  <si>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</si>
  <si>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</si>
  <si>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</si>
  <si>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</si>
  <si>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</si>
  <si>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</si>
  <si>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38.01.120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</si>
  <si>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</si>
  <si>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</si>
  <si>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</si>
  <si>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</si>
  <si>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</si>
  <si>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</si>
  <si>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</si>
  <si>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38.04</t>
  </si>
  <si>
    <t>38.04.040</t>
  </si>
  <si>
    <t>38.04.060</t>
  </si>
  <si>
    <t>38.04.080</t>
  </si>
  <si>
    <t>38.04.100</t>
  </si>
  <si>
    <t>38.04.120</t>
  </si>
  <si>
    <t>38.04.140</t>
  </si>
  <si>
    <t>38.04.160</t>
  </si>
  <si>
    <t>38.04.180</t>
  </si>
  <si>
    <t>38.05</t>
  </si>
  <si>
    <t>38.05.040</t>
  </si>
  <si>
    <t>38.05.060</t>
  </si>
  <si>
    <t>38.05.090</t>
  </si>
  <si>
    <t>38.05.100</t>
  </si>
  <si>
    <t>38.05.120</t>
  </si>
  <si>
    <t>38.05.140</t>
  </si>
  <si>
    <t>38.05.160</t>
  </si>
  <si>
    <t>38.05.180</t>
  </si>
  <si>
    <t>38.06</t>
  </si>
  <si>
    <t>38.06.020</t>
  </si>
  <si>
    <t>38.06.040</t>
  </si>
  <si>
    <t>38.06.060</t>
  </si>
  <si>
    <t>38.06.080</t>
  </si>
  <si>
    <t>38.06.100</t>
  </si>
  <si>
    <t>38.06.120</t>
  </si>
  <si>
    <t>38.06.140</t>
  </si>
  <si>
    <t>38.06.160</t>
  </si>
  <si>
    <t>38.06.180</t>
  </si>
  <si>
    <t>38.07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</si>
  <si>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</si>
  <si>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</si>
  <si>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</si>
  <si>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</si>
  <si>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</si>
  <si>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</si>
  <si>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</si>
  <si>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</si>
  <si>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38.07.134</t>
  </si>
  <si>
    <t>Saída lateral simples, diâmetro de 1´</t>
  </si>
  <si>
    <t>38.07.140</t>
  </si>
  <si>
    <t>Saída superior, diâmetro de 3/4´</t>
  </si>
  <si>
    <t>38.07.172</t>
  </si>
  <si>
    <t>Canaleta em PVC de 20 x 12 mm, inclusive acessórios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</si>
  <si>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</si>
  <si>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</si>
  <si>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</si>
  <si>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</si>
  <si>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38.07.216</t>
  </si>
  <si>
    <t>Vergalhão com rosca, porca e arruela de diâmetro 5/16´ (tirante)</t>
  </si>
  <si>
    <t>38.07.300</t>
  </si>
  <si>
    <t>Perfilado perfurado 38 x 38 mm em chapa 14 pré-zincada, com acessórios</t>
  </si>
  <si>
    <t>38.07.310</t>
  </si>
  <si>
    <t>Perfilado perfurado 38 x 76 mm em chapa 14 pré-zincada, com acessórios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</si>
  <si>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</si>
  <si>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</si>
  <si>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</si>
  <si>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</si>
  <si>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</si>
  <si>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</si>
  <si>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</si>
  <si>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</si>
  <si>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</si>
  <si>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</si>
  <si>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</si>
  <si>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</si>
  <si>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</si>
  <si>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</si>
  <si>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38.10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</si>
  <si>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</si>
  <si>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</si>
  <si>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</si>
  <si>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</si>
  <si>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38.10.024</t>
  </si>
  <si>
    <t>38.10.026</t>
  </si>
  <si>
    <t>38.10.030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</si>
  <si>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</si>
  <si>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</si>
  <si>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</si>
  <si>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</si>
  <si>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</si>
  <si>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</si>
  <si>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</si>
  <si>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</si>
  <si>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</si>
  <si>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38.12.086</t>
  </si>
  <si>
    <t>Leito para cabos, tipo pesado, em aço galvanizado de 300 x 100 mm - com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</si>
  <si>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</si>
  <si>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</si>
  <si>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</si>
  <si>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</si>
  <si>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</si>
  <si>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</si>
  <si>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</si>
  <si>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</si>
  <si>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38.13</t>
  </si>
  <si>
    <t>Eletroduto em polietileno de alta densidade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</si>
  <si>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</si>
  <si>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</si>
  <si>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</si>
  <si>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</si>
  <si>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</si>
  <si>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</si>
  <si>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</si>
  <si>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</si>
  <si>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</si>
  <si>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</si>
  <si>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</si>
  <si>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</si>
  <si>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</si>
  <si>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</si>
  <si>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38.15</t>
  </si>
  <si>
    <t>38.15.010</t>
  </si>
  <si>
    <t>Eletroduto metálico flexível com capa em PVC de 3/4´</t>
  </si>
  <si>
    <t>38.15.020</t>
  </si>
  <si>
    <t>Eletroduto metálico flexível com capa em PVC de 1´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</si>
  <si>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</si>
  <si>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</si>
  <si>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</si>
  <si>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</si>
  <si>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</si>
  <si>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</si>
  <si>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</si>
  <si>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</si>
  <si>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</si>
  <si>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</si>
  <si>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</si>
  <si>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</si>
  <si>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38.15.340</t>
  </si>
  <si>
    <t>Terminal macho giratório em latão zincado de 2´</t>
  </si>
  <si>
    <t>38.16</t>
  </si>
  <si>
    <t>38.16.030</t>
  </si>
  <si>
    <t>Rodapé técnico triplo e tampa com pintura eletrostática</t>
  </si>
  <si>
    <t>38.16.060</t>
  </si>
  <si>
    <t>Curva horizontal tripla de 90°, interna ou externa e tampa com pintura eletrostática</t>
  </si>
  <si>
    <t>38.16.080</t>
  </si>
  <si>
    <t>Tê triplo de 90°, horizontal ou vertical e tampa com pintura eletrostática</t>
  </si>
  <si>
    <t>38.16.090</t>
  </si>
  <si>
    <t>38.16.130</t>
  </si>
  <si>
    <t>38.16.140</t>
  </si>
  <si>
    <t>Terminal de fechamento ou mata junta com pintura eletrostática, para rodapé técnico triplo</t>
  </si>
  <si>
    <t>38.16.150</t>
  </si>
  <si>
    <t>Rodapé técnico duplo e tampa com pintura eletrostática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</si>
  <si>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</si>
  <si>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</si>
  <si>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</si>
  <si>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</si>
  <si>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</si>
  <si>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</si>
  <si>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</si>
  <si>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</si>
  <si>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</si>
  <si>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38.16.270</t>
  </si>
  <si>
    <t>Caixa de derivação embutida ou externa para rodapé técnico duplo</t>
  </si>
  <si>
    <t>38.19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</si>
  <si>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</si>
  <si>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</si>
  <si>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</si>
  <si>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</si>
  <si>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</si>
  <si>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</si>
  <si>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38.19.210</t>
  </si>
  <si>
    <t>Eletroduto de PVC corrugado flexível reforçado, diâmetro externo de 25 mm</t>
  </si>
  <si>
    <t>38.19.220</t>
  </si>
  <si>
    <t>Eletroduto de PVC corrugado flexível reforçado, diâmetro externo de 32 mm</t>
  </si>
  <si>
    <t>38.21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</si>
  <si>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</si>
  <si>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</si>
  <si>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</si>
  <si>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</si>
  <si>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</si>
  <si>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</si>
  <si>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</si>
  <si>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</si>
  <si>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</si>
  <si>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</si>
  <si>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</si>
  <si>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</si>
  <si>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</si>
  <si>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</si>
  <si>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</si>
  <si>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</si>
  <si>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</si>
  <si>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</si>
  <si>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</si>
  <si>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</si>
  <si>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</si>
  <si>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</si>
  <si>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</si>
  <si>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</si>
  <si>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</si>
  <si>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</si>
  <si>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</si>
  <si>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</si>
  <si>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</si>
  <si>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</si>
  <si>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38.22</t>
  </si>
  <si>
    <t>38.22.120</t>
  </si>
  <si>
    <t>38.22.130</t>
  </si>
  <si>
    <t>38.22.140</t>
  </si>
  <si>
    <t>38.22.150</t>
  </si>
  <si>
    <t>38.22.160</t>
  </si>
  <si>
    <t>38.22.610</t>
  </si>
  <si>
    <t>38.22.620</t>
  </si>
  <si>
    <t>38.22.630</t>
  </si>
  <si>
    <t>38.22.640</t>
  </si>
  <si>
    <t>38.22.650</t>
  </si>
  <si>
    <t>38.22.660</t>
  </si>
  <si>
    <t>38.22.670</t>
  </si>
  <si>
    <t>38.23</t>
  </si>
  <si>
    <t>38.23.010</t>
  </si>
  <si>
    <t>38.23.020</t>
  </si>
  <si>
    <t>38.23.030</t>
  </si>
  <si>
    <t>38.23.040</t>
  </si>
  <si>
    <t>38.23.050</t>
  </si>
  <si>
    <t>38.23.060</t>
  </si>
  <si>
    <t>38.23.110</t>
  </si>
  <si>
    <t>38.23.120</t>
  </si>
  <si>
    <t>38.23.130</t>
  </si>
  <si>
    <t>38.23.140</t>
  </si>
  <si>
    <t>38.23.150</t>
  </si>
  <si>
    <t>38.23.160</t>
  </si>
  <si>
    <t>38.23.210</t>
  </si>
  <si>
    <t>38.23.220</t>
  </si>
  <si>
    <t>38.23.230</t>
  </si>
  <si>
    <t>38.23.240</t>
  </si>
  <si>
    <t>38.23.310</t>
  </si>
  <si>
    <t>38.23.320</t>
  </si>
  <si>
    <t>38.23.330</t>
  </si>
  <si>
    <t>39</t>
  </si>
  <si>
    <t>39.02</t>
  </si>
  <si>
    <t>39.02.010</t>
  </si>
  <si>
    <t>Cabo de cobre de 1,5 mm², isolamento 750 V - isolação em PVC 70°C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</si>
  <si>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</si>
  <si>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</si>
  <si>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</si>
  <si>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</si>
  <si>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</si>
  <si>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</si>
  <si>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</si>
  <si>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</si>
  <si>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39.03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</si>
  <si>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</si>
  <si>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</si>
  <si>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</si>
  <si>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</si>
  <si>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39.03.174</t>
  </si>
  <si>
    <t>39.03.178</t>
  </si>
  <si>
    <t>Cabo de cobre de 6 mm², isolamento 0,6/1 kV - isolação em PVC 70°C</t>
  </si>
  <si>
    <t>39.03.182</t>
  </si>
  <si>
    <t>Cabo de cobre de 10 mm², isolamento 0,6/1 kV - isolação em PVC 70°C</t>
  </si>
  <si>
    <t>39.04</t>
  </si>
  <si>
    <t>39.04.050</t>
  </si>
  <si>
    <t>Cabo de cobre nu, têmpera mole, classe 2, de 16 mm²</t>
  </si>
  <si>
    <t>39.04.060</t>
  </si>
  <si>
    <t>Cabo de cobre nu, têmpera mole, classe 2, de 25 mm²</t>
  </si>
  <si>
    <t>39.04.070</t>
  </si>
  <si>
    <t>Cabo de cobre nu, têmpera mole, classe 2, de 35 mm²</t>
  </si>
  <si>
    <t>39.04.080</t>
  </si>
  <si>
    <t>Cabo de cobre nu, têmpera mole, classe 2, de 50 mm²</t>
  </si>
  <si>
    <t>39.04.100</t>
  </si>
  <si>
    <t>Cabo de cobre nu, têmpera mole, classe 2, de 70 mm²</t>
  </si>
  <si>
    <t>39.04.120</t>
  </si>
  <si>
    <t>Cabo de cobre nu, têmpera mole, classe 2, de 95 mm²</t>
  </si>
  <si>
    <t>39.04.180</t>
  </si>
  <si>
    <t>Cabo de cobre nu, têmpera mole, classe 2, de 185 mm²</t>
  </si>
  <si>
    <t>39.05</t>
  </si>
  <si>
    <t>39.05.070</t>
  </si>
  <si>
    <t>Cabo de cobre de 3x35 mm², isolamento 8,7/15 kV - isolação EPR 90°C</t>
  </si>
  <si>
    <t>39.06</t>
  </si>
  <si>
    <t>39.06.060</t>
  </si>
  <si>
    <t>Cabo de cobre de 25 mm², isolamento 8,7/15 kV - isolação EPR 90°C</t>
  </si>
  <si>
    <t>39.06.070</t>
  </si>
  <si>
    <t>Cabo de cobre de 35 mm², isolamento 8,7/15 kV - isolação EPR 90°C</t>
  </si>
  <si>
    <t>39.06.074</t>
  </si>
  <si>
    <t>Cabo de cobre de 50 mm², isolamento 8,7/15 kV - isolação EPR 90°C</t>
  </si>
  <si>
    <t>39.06.084</t>
  </si>
  <si>
    <t>Cabo de cobre de 120 mm², isolamento 8,7/15 kV - isolação EPR 90°C</t>
  </si>
  <si>
    <t>39.09</t>
  </si>
  <si>
    <t>Conectores</t>
  </si>
  <si>
    <t>39.09.010</t>
  </si>
  <si>
    <t>Conector terminal tipo BNC para cabo coaxial RG 59</t>
  </si>
  <si>
    <t>39.09.015</t>
  </si>
  <si>
    <t>Conector de emenda tipo BNC para cabo coaxial RG 59</t>
  </si>
  <si>
    <t>39.09.020</t>
  </si>
  <si>
    <t>Conector split-bolt para cabo de 25 mm², latão, simples</t>
  </si>
  <si>
    <t>39.09.040</t>
  </si>
  <si>
    <t>Conector split-bolt para cabo de 35 mm², latão, simples</t>
  </si>
  <si>
    <t>39.09.060</t>
  </si>
  <si>
    <t>Conector split-bolt para cabo de 50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</si>
  <si>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</si>
  <si>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</si>
  <si>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</si>
  <si>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</si>
  <si>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</si>
  <si>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</si>
  <si>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39.10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</si>
  <si>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</si>
  <si>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</si>
  <si>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</si>
  <si>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</si>
  <si>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</si>
  <si>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</si>
  <si>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</si>
  <si>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</si>
  <si>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</si>
  <si>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</si>
  <si>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</si>
  <si>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</si>
  <si>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</si>
  <si>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</si>
  <si>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</si>
  <si>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</si>
  <si>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</si>
  <si>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</si>
  <si>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39.10.250</t>
  </si>
  <si>
    <t>Terminal de pressão/compressão para cabo de 150 mm²</t>
  </si>
  <si>
    <t>39.10.280</t>
  </si>
  <si>
    <t>Terminal de pressão/compressão para cabo de 185 mm²</t>
  </si>
  <si>
    <t>39.10.300</t>
  </si>
  <si>
    <t>Terminal de pressão/compressão para cabo de 240 mm²</t>
  </si>
  <si>
    <t>39.11</t>
  </si>
  <si>
    <t>Fios e cabos telefônicos</t>
  </si>
  <si>
    <t>39.11.020</t>
  </si>
  <si>
    <t>39.11.040</t>
  </si>
  <si>
    <t>39.11.080</t>
  </si>
  <si>
    <t>39.11.090</t>
  </si>
  <si>
    <t>Fio telefônico tipo FI-60, para ligação de aparelhos telefônicos</t>
  </si>
  <si>
    <t>39.11.110</t>
  </si>
  <si>
    <t>Fio telefônico externo tipo FE-160</t>
  </si>
  <si>
    <t>39.11.120</t>
  </si>
  <si>
    <t>39.11.190</t>
  </si>
  <si>
    <t>Cabo telefônico CCE-APL, com 4 pares de 0,50 mm, para conexões em rede externa</t>
  </si>
  <si>
    <t>39.11.210</t>
  </si>
  <si>
    <t>39.11.230</t>
  </si>
  <si>
    <t>39.11.240</t>
  </si>
  <si>
    <t>39.11.270</t>
  </si>
  <si>
    <t>39.11.280</t>
  </si>
  <si>
    <t>39.11.300</t>
  </si>
  <si>
    <t>39.11.400</t>
  </si>
  <si>
    <t>39.11.410</t>
  </si>
  <si>
    <t>39.11.430</t>
  </si>
  <si>
    <t>39.12</t>
  </si>
  <si>
    <t>39.12.510</t>
  </si>
  <si>
    <t>39.12.520</t>
  </si>
  <si>
    <t>39.12.530</t>
  </si>
  <si>
    <t>39.14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</si>
  <si>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</si>
  <si>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</si>
  <si>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</si>
  <si>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</si>
  <si>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</si>
  <si>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39.15.040</t>
  </si>
  <si>
    <t>Cabo de alumínio nu sem alma de aço CA, 2 AWG - Iris</t>
  </si>
  <si>
    <t>39.15.070</t>
  </si>
  <si>
    <t>Cabo de alumínio nu sem alma de aço CA, 2/0 AWG - Aster</t>
  </si>
  <si>
    <t>39.18</t>
  </si>
  <si>
    <t>39.18.100</t>
  </si>
  <si>
    <t>Cabo coaxial tipo RG 6</t>
  </si>
  <si>
    <t>39.18.104</t>
  </si>
  <si>
    <t>Cabo coaxial tipo RG 11</t>
  </si>
  <si>
    <t>39.18.106</t>
  </si>
  <si>
    <t>Cabo coaxial tipo RG 59</t>
  </si>
  <si>
    <t>39.18.110</t>
  </si>
  <si>
    <t>39.18.114</t>
  </si>
  <si>
    <t>Cabo coaxial tipo RGC 59</t>
  </si>
  <si>
    <t>39.18.120</t>
  </si>
  <si>
    <t>Cabo para rede U/UTP 23 AWG com 4 pares - categoria 6A</t>
  </si>
  <si>
    <t>39.18.126</t>
  </si>
  <si>
    <t>Cabo para rede 24 AWG com 4 pares, categoria 6</t>
  </si>
  <si>
    <t>39.20</t>
  </si>
  <si>
    <t>39.20.005</t>
  </si>
  <si>
    <t>Conector prensa-cabo de 3/4´</t>
  </si>
  <si>
    <t>39.20.010</t>
  </si>
  <si>
    <t>Recolocação de condutor aparente com diâmetro externo até 6,5 mm</t>
  </si>
  <si>
    <t>39.20.030</t>
  </si>
  <si>
    <t>Recolocação de condutor aparente com diâmetro externo acima de 6,5 mm</t>
  </si>
  <si>
    <t>39.21</t>
  </si>
  <si>
    <t>39.21.010</t>
  </si>
  <si>
    <t>Cabo de cobre flexível de 1,5 mm², isolamento 0,6/1kV - isolação HEPR 90°C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</si>
  <si>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</si>
  <si>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</si>
  <si>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</si>
  <si>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</si>
  <si>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</si>
  <si>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</si>
  <si>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</si>
  <si>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</si>
  <si>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</si>
  <si>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</si>
  <si>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</si>
  <si>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</si>
  <si>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</si>
  <si>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</si>
  <si>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</si>
  <si>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</si>
  <si>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</si>
  <si>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</si>
  <si>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</si>
  <si>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</si>
  <si>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</si>
  <si>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</si>
  <si>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</si>
  <si>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</si>
  <si>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</si>
  <si>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</si>
  <si>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</si>
  <si>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</si>
  <si>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39.21.201</t>
  </si>
  <si>
    <t>Cabo de cobre flexível de 2 x 2,5 mm², isolamento 0,6/1 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</si>
  <si>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</si>
  <si>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</si>
  <si>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</si>
  <si>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</si>
  <si>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39.21.234</t>
  </si>
  <si>
    <t>Cabo de cobre flexível de 3 x 10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</si>
  <si>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</si>
  <si>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</si>
  <si>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</si>
  <si>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</si>
  <si>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39.21.254</t>
  </si>
  <si>
    <t>Cabo de cobre flexível de 4 x 10 mm², isolamento 0,6/1 kV - isolação HEPR 90°C</t>
  </si>
  <si>
    <t>39.24</t>
  </si>
  <si>
    <t>39.24.151</t>
  </si>
  <si>
    <t>Cabo de cobre flexível de 3 x 1,5 mm², isolamento 500 V - isolação PP 70°C</t>
  </si>
  <si>
    <t>39.24.152</t>
  </si>
  <si>
    <t>Cabo de cobre flexível de 3 x 2,5 mm², isolamento 500 V - isolação PP 70°C</t>
  </si>
  <si>
    <t>39.24.153</t>
  </si>
  <si>
    <t>Cabo de cobre flexível de 3 x 4 mm², isolamento 500 V - isolação PP 70°C</t>
  </si>
  <si>
    <t>39.24.154</t>
  </si>
  <si>
    <t>Cabo de cobre flexível de 3 x 6 mm², isolamento 500 V - isolação PP 70°C</t>
  </si>
  <si>
    <t>39.24.173</t>
  </si>
  <si>
    <t>Cabo de cobre flexível de 4 x 4 mm², isolamento 500 V - isolação PP 70°C</t>
  </si>
  <si>
    <t>39.24.174</t>
  </si>
  <si>
    <t>Cabo de cobre flexível de 4 x 6 mm², isolamento 500 V - isolação PP 70°C</t>
  </si>
  <si>
    <t>39.25</t>
  </si>
  <si>
    <t>39.25.020</t>
  </si>
  <si>
    <t>Cabo de cobre de 35 mm², isolamento 15/25 kV - isolação EPR 105°C</t>
  </si>
  <si>
    <t>39.25.030</t>
  </si>
  <si>
    <t>Cabo de cobre de 50 mm², isolamento 15/25 kV - isolação EPR 105°C</t>
  </si>
  <si>
    <t>39.26</t>
  </si>
  <si>
    <t>39.26.010</t>
  </si>
  <si>
    <t>39.26.020</t>
  </si>
  <si>
    <t>39.26.030</t>
  </si>
  <si>
    <t>39.26.040</t>
  </si>
  <si>
    <t>39.26.050</t>
  </si>
  <si>
    <t>39.26.060</t>
  </si>
  <si>
    <t>39.26.070</t>
  </si>
  <si>
    <t>39.26.080</t>
  </si>
  <si>
    <t>39.26.090</t>
  </si>
  <si>
    <t>39.26.100</t>
  </si>
  <si>
    <t>39.26.110</t>
  </si>
  <si>
    <t>39.26.120</t>
  </si>
  <si>
    <t>39.26.130</t>
  </si>
  <si>
    <t>39.26.140</t>
  </si>
  <si>
    <t>39.26.150</t>
  </si>
  <si>
    <t>39.27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</si>
  <si>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</si>
  <si>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</si>
  <si>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</si>
  <si>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</si>
  <si>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</si>
  <si>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</si>
  <si>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</si>
  <si>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</si>
  <si>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</si>
  <si>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</si>
  <si>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39.29</t>
  </si>
  <si>
    <t>39.29.110</t>
  </si>
  <si>
    <t>39.29.111</t>
  </si>
  <si>
    <t>39.29.112</t>
  </si>
  <si>
    <t>39.29.113</t>
  </si>
  <si>
    <t>39.29.114</t>
  </si>
  <si>
    <t>39.30</t>
  </si>
  <si>
    <t>39.30.010</t>
  </si>
  <si>
    <t>Cabo torcido flexível de 2 x 2,5 mm², isolação em PVC antichama</t>
  </si>
  <si>
    <t>40</t>
  </si>
  <si>
    <t>40.01</t>
  </si>
  <si>
    <t>Caixa de passagem estampada</t>
  </si>
  <si>
    <t>40.01.020</t>
  </si>
  <si>
    <t>Caixa de ferro estampada 4´ x 2´</t>
  </si>
  <si>
    <t>40.01.040</t>
  </si>
  <si>
    <t>Caixa de ferro estampada 4´ x 4´</t>
  </si>
  <si>
    <t>40.01.080</t>
  </si>
  <si>
    <t>40.01.090</t>
  </si>
  <si>
    <t>Caixa de ferro estampada octogonal de 3´ x 3´</t>
  </si>
  <si>
    <t>40.02</t>
  </si>
  <si>
    <t>Caixa de passagem com tampa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</si>
  <si>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</si>
  <si>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</si>
  <si>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</si>
  <si>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</si>
  <si>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</si>
  <si>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</si>
  <si>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</si>
  <si>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</si>
  <si>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</si>
  <si>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</si>
  <si>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</si>
  <si>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</si>
  <si>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</si>
  <si>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</si>
  <si>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40.02.440</t>
  </si>
  <si>
    <t>40.02.450</t>
  </si>
  <si>
    <t>40.02.460</t>
  </si>
  <si>
    <t>40.02.470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</si>
  <si>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</si>
  <si>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</si>
  <si>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</si>
  <si>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</si>
  <si>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</si>
  <si>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</si>
  <si>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40.04</t>
  </si>
  <si>
    <t>Tomadas</t>
  </si>
  <si>
    <t>40.04.080</t>
  </si>
  <si>
    <t>Tomada para telefone 4P, padrão TELEBRÁS, com placa</t>
  </si>
  <si>
    <t>40.04.090</t>
  </si>
  <si>
    <t>Tomada RJ 11 para telefone, sem placa</t>
  </si>
  <si>
    <t>40.04.096</t>
  </si>
  <si>
    <t>Tomada RJ 45 para rede de dados, com placa</t>
  </si>
  <si>
    <t>40.04.140</t>
  </si>
  <si>
    <t>Tomada 3P+T de 32 A, blindada industrial de sobrepor negativa</t>
  </si>
  <si>
    <t>40.04.146</t>
  </si>
  <si>
    <t>Tomada 3P+T de 63 A, blindada industrial de embutir</t>
  </si>
  <si>
    <t>40.04.230</t>
  </si>
  <si>
    <t>Tomada de canaleta/perfilado universal 2P+T, com caixa e tampa</t>
  </si>
  <si>
    <t>40.04.340</t>
  </si>
  <si>
    <t>Plugue e tomada 2P+T de 16 A de sobrepor - 380 / 440 V</t>
  </si>
  <si>
    <t>40.04.390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</si>
  <si>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</si>
  <si>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</si>
  <si>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</si>
  <si>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</si>
  <si>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</si>
  <si>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</si>
  <si>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40.04.480</t>
  </si>
  <si>
    <t>Conjunto 1 interruptor simples e 1 tomada 2P+T de 10 A, completo</t>
  </si>
  <si>
    <t>40.04.490</t>
  </si>
  <si>
    <t>Conjunto 2 interruptores simples e 1 tomada 2P+T de 10 A, completo</t>
  </si>
  <si>
    <t>40.05</t>
  </si>
  <si>
    <t>Interruptores e minuterias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</si>
  <si>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</si>
  <si>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</si>
  <si>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</si>
  <si>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</si>
  <si>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</si>
  <si>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</si>
  <si>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</si>
  <si>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</si>
  <si>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</si>
  <si>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</si>
  <si>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40.05.120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</si>
  <si>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</si>
  <si>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</si>
  <si>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</si>
  <si>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</si>
  <si>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</si>
  <si>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40.05.170</t>
  </si>
  <si>
    <t>Interruptor bipolar paralelo, 1 tecla dupla e placa</t>
  </si>
  <si>
    <t>40.05.180</t>
  </si>
  <si>
    <t>Interruptor bipolar simples, 1 tecla dupla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</si>
  <si>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</si>
  <si>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</si>
  <si>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</si>
  <si>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</si>
  <si>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</si>
  <si>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</si>
  <si>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</si>
  <si>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</si>
  <si>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</t>
  </si>
  <si>
    <t>Conduletes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</si>
  <si>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</si>
  <si>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</si>
  <si>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</si>
  <si>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</si>
  <si>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</si>
  <si>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</si>
  <si>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</si>
  <si>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</si>
  <si>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</si>
  <si>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</si>
  <si>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</si>
  <si>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</si>
  <si>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</si>
  <si>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</si>
  <si>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</si>
  <si>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</si>
  <si>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40.06.510</t>
  </si>
  <si>
    <t>Condulete em PVC de 1´ - com tampa</t>
  </si>
  <si>
    <t>40.07</t>
  </si>
  <si>
    <t>Caixa de passagem em PVC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</si>
  <si>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</si>
  <si>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</si>
  <si>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</si>
  <si>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</si>
  <si>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</si>
  <si>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</si>
  <si>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40.10</t>
  </si>
  <si>
    <t>Contator</t>
  </si>
  <si>
    <t>40.10.016</t>
  </si>
  <si>
    <t>Contator de potência 12 A - 1na+1nf</t>
  </si>
  <si>
    <t>40.10.020</t>
  </si>
  <si>
    <t>Contator de potência 9 A - 2na+2nf</t>
  </si>
  <si>
    <t>40.10.040</t>
  </si>
  <si>
    <t>Contator de potência 12 A - 2na+2nf</t>
  </si>
  <si>
    <t>40.10.060</t>
  </si>
  <si>
    <t>Contator de potência 16 A - 2na+2nf</t>
  </si>
  <si>
    <t>40.10.080</t>
  </si>
  <si>
    <t>Contator de potência 22 A/25 A - 2na+2nf</t>
  </si>
  <si>
    <t>40.10.100</t>
  </si>
  <si>
    <t>Contator de potência 32 A - 2na+2nf</t>
  </si>
  <si>
    <t>40.10.106</t>
  </si>
  <si>
    <t>Contator de potência 38 A/40 A - 2na+2nf</t>
  </si>
  <si>
    <t>40.10.110</t>
  </si>
  <si>
    <t>Contator de potência 50 A - 2na+2nf</t>
  </si>
  <si>
    <t>40.10.132</t>
  </si>
  <si>
    <t>Contator de potência 65 A - 2na+2nf</t>
  </si>
  <si>
    <t>40.10.136</t>
  </si>
  <si>
    <t>Contator de potência 110 A - 2na+2nf</t>
  </si>
  <si>
    <t>40.10.140</t>
  </si>
  <si>
    <t>Contator de potência 150 A - 2na+2nf</t>
  </si>
  <si>
    <t>40.10.150</t>
  </si>
  <si>
    <t>Contator de potência 220 A - 2na+2nf</t>
  </si>
  <si>
    <t>40.10.500</t>
  </si>
  <si>
    <t>Minicontator auxiliar - 4na</t>
  </si>
  <si>
    <t>40.10.510</t>
  </si>
  <si>
    <t>Contator auxiliar - 2na+2nf</t>
  </si>
  <si>
    <t>40.10.520</t>
  </si>
  <si>
    <t>Contator auxiliar - 4na+4nf</t>
  </si>
  <si>
    <t>40.11</t>
  </si>
  <si>
    <t>40.11.010</t>
  </si>
  <si>
    <t>Relé fotoelétrico 50/60 Hz, 110/220 V, 1200 VA, completo</t>
  </si>
  <si>
    <t>40.11.020</t>
  </si>
  <si>
    <t>40.11.030</t>
  </si>
  <si>
    <t>40.11.050</t>
  </si>
  <si>
    <t>40.11.060</t>
  </si>
  <si>
    <t>Relé de tempo eletrônico de 0,6 até 6 s - 220V - 50/60 Hz</t>
  </si>
  <si>
    <t>40.11.070</t>
  </si>
  <si>
    <t>Relé supervisor trifásico contra falta de fase, inversão de fase e mínima tensão</t>
  </si>
  <si>
    <t>40.11.120</t>
  </si>
  <si>
    <t>40.11.230</t>
  </si>
  <si>
    <t>Relé de sobrecarga eletrônico para acoplamento direto, faixa de ajuste de 55 A até 250 A</t>
  </si>
  <si>
    <t>40.11.240</t>
  </si>
  <si>
    <t>Relé de tempo eletrônico de 3 até 30s - 220V - 50/60Hz</t>
  </si>
  <si>
    <t>40.11.250</t>
  </si>
  <si>
    <t>Relé de impulso bipolar, 16 A, 250 V CA</t>
  </si>
  <si>
    <t>40.12</t>
  </si>
  <si>
    <t>Chave comutadora e seletora</t>
  </si>
  <si>
    <t>40.12.020</t>
  </si>
  <si>
    <t>Chave comutadora/seletora com 1 polo e 3 posições para 63 A</t>
  </si>
  <si>
    <t>40.12.030</t>
  </si>
  <si>
    <t>Chave comutadora/seletora com 1 polo e 3 posições para 25 A</t>
  </si>
  <si>
    <t>40.12.200</t>
  </si>
  <si>
    <t>40.12.210</t>
  </si>
  <si>
    <t>Chave comutadora/seletora com 3 polos e 3 posições para 25 A</t>
  </si>
  <si>
    <t>40.13</t>
  </si>
  <si>
    <t>40.13.010</t>
  </si>
  <si>
    <t>Chave comutadora para amperímetro</t>
  </si>
  <si>
    <t>40.13.040</t>
  </si>
  <si>
    <t>40.14</t>
  </si>
  <si>
    <t>40.14.010</t>
  </si>
  <si>
    <t>Chave comutadora para voltímetro</t>
  </si>
  <si>
    <t>40.14.030</t>
  </si>
  <si>
    <t>40.20</t>
  </si>
  <si>
    <t>40.20.050</t>
  </si>
  <si>
    <t>Sinalizador com lâmpada</t>
  </si>
  <si>
    <t>40.20.060</t>
  </si>
  <si>
    <t>Botão de comando duplo sem sinalizador</t>
  </si>
  <si>
    <t>40.20.090</t>
  </si>
  <si>
    <t>Botoeira com retenção para quadro/painel</t>
  </si>
  <si>
    <t>40.20.100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</si>
  <si>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</si>
  <si>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</si>
  <si>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</si>
  <si>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</si>
  <si>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</si>
  <si>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</si>
  <si>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</si>
  <si>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</si>
  <si>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Chave de boia normalmente fechada ou aberta</t>
  </si>
  <si>
    <t>40.20.240</t>
  </si>
  <si>
    <t>Plugue com 2P+T de 10A, 250V</t>
  </si>
  <si>
    <t>40.20.250</t>
  </si>
  <si>
    <t>Plugue prolongador com 2P+T de 10A, 250V</t>
  </si>
  <si>
    <t>40.20.300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</si>
  <si>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</si>
  <si>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</si>
  <si>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</si>
  <si>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</si>
  <si>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41</t>
  </si>
  <si>
    <t>41.02</t>
  </si>
  <si>
    <t>41.02.541</t>
  </si>
  <si>
    <t>41.02.551</t>
  </si>
  <si>
    <t>41.02.562</t>
  </si>
  <si>
    <t>41.02.580</t>
  </si>
  <si>
    <t>41.04</t>
  </si>
  <si>
    <t>41.04.020</t>
  </si>
  <si>
    <t>Receptáculo de porcelana com parafuso de fixação com rosca E-27</t>
  </si>
  <si>
    <t>41.04.050</t>
  </si>
  <si>
    <t>41.05</t>
  </si>
  <si>
    <t>41.05.710</t>
  </si>
  <si>
    <t>Lâmpada de vapor metálico tubular, base G12 de 70 W</t>
  </si>
  <si>
    <t>41.05.720</t>
  </si>
  <si>
    <t>Lâmpada de vapor metálico tubular, base G12 de 150 W</t>
  </si>
  <si>
    <t>41.06</t>
  </si>
  <si>
    <t>41.06.100</t>
  </si>
  <si>
    <t>Lâmpada halógena refletora PAR20, base E27 de 50 W - 220 V</t>
  </si>
  <si>
    <t>41.06.130</t>
  </si>
  <si>
    <t>41.06.410</t>
  </si>
  <si>
    <t>Lâmpada halógena tubular, base R7s bilateral de 300 W - 110 ou 220 V</t>
  </si>
  <si>
    <t>41.07</t>
  </si>
  <si>
    <t>41.07.020</t>
  </si>
  <si>
    <t>Lâmpada fluorescente tubular, base bipino bilateral de 15 W</t>
  </si>
  <si>
    <t>41.07.030</t>
  </si>
  <si>
    <t>Lâmpada fluorescente tubular, base bipino bilateral de 16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</si>
  <si>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</si>
  <si>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</si>
  <si>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</si>
  <si>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</si>
  <si>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</si>
  <si>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</si>
  <si>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</si>
  <si>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</si>
  <si>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41.07.420</t>
  </si>
  <si>
    <t>Lâmpada fluorescente compacta eletrônica "3U", base E27 de 15 W - 110 ou 220 V</t>
  </si>
  <si>
    <t>41.07.430</t>
  </si>
  <si>
    <t>Lâmpada fluorescente compacta eletrônica "3U", base E27 de 20 W - 110 ou 220 V</t>
  </si>
  <si>
    <t>41.07.440</t>
  </si>
  <si>
    <t>Lâmpada fluorescente compacta eletrônica "3U", base E27 de 23 W - 110 ou 220 V</t>
  </si>
  <si>
    <t>41.07.450</t>
  </si>
  <si>
    <t>Lâmpada fluorescente compacta eletrônica "3U", base E27 de 25 W - 110 ou 220 V</t>
  </si>
  <si>
    <t>41.07.800</t>
  </si>
  <si>
    <t>Lâmpada fluorescente compacta "1U", base G-23 de 9 W</t>
  </si>
  <si>
    <t>41.07.810</t>
  </si>
  <si>
    <t>Lâmpada fluorescente compacta "2U", base G-24D-2 de 18 W</t>
  </si>
  <si>
    <t>41.07.820</t>
  </si>
  <si>
    <t>Lâmpada fluorescente compacta "2U", base G-24D-3 de 26 W</t>
  </si>
  <si>
    <t>41.07.860</t>
  </si>
  <si>
    <t>41.08</t>
  </si>
  <si>
    <t>41.08.010</t>
  </si>
  <si>
    <t>41.08.230</t>
  </si>
  <si>
    <t>41.08.250</t>
  </si>
  <si>
    <t>41.08.270</t>
  </si>
  <si>
    <t>41.08.280</t>
  </si>
  <si>
    <t>41.08.420</t>
  </si>
  <si>
    <t>Reator eletromagnético de alto fator de potência, para lâmpada vapor metálico 70 W / 220 V</t>
  </si>
  <si>
    <t>41.08.440</t>
  </si>
  <si>
    <t>41.08.450</t>
  </si>
  <si>
    <t>41.08.460</t>
  </si>
  <si>
    <t>41.09</t>
  </si>
  <si>
    <t>41.09.720</t>
  </si>
  <si>
    <t>41.09.740</t>
  </si>
  <si>
    <t>41.09.750</t>
  </si>
  <si>
    <t>41.09.830</t>
  </si>
  <si>
    <t>41.09.870</t>
  </si>
  <si>
    <t>41.09.890</t>
  </si>
  <si>
    <t>41.10</t>
  </si>
  <si>
    <t>41.10.060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</si>
  <si>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</si>
  <si>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</si>
  <si>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</si>
  <si>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</si>
  <si>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41.10.260</t>
  </si>
  <si>
    <t>Poste telecônico curvo em aço SAE 1010/1020 galvanizado a fogo, altura de 8,00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</si>
  <si>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</si>
  <si>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</si>
  <si>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</si>
  <si>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</si>
  <si>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41.10.400</t>
  </si>
  <si>
    <t>41.10.410</t>
  </si>
  <si>
    <t>41.10.430</t>
  </si>
  <si>
    <t>Poste telecônico reto em aço SAE 1010/1020 galvanizado a fogo, altura de 6,00 m</t>
  </si>
  <si>
    <t>41.10.490</t>
  </si>
  <si>
    <t>Poste telecônico reto em aço SAE 1010/1020 galvanizado a fogo, com base, altura de 7,00 m</t>
  </si>
  <si>
    <t>41.10.500</t>
  </si>
  <si>
    <t>Poste telecônico reto em aço SAE 1010/1020 galvanizado a fogo, altura de 4,00 m</t>
  </si>
  <si>
    <t>41.11</t>
  </si>
  <si>
    <t>41.11.060</t>
  </si>
  <si>
    <t>Luminária fechada para iluminação pública tipo pétala pequena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</si>
  <si>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</si>
  <si>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</si>
  <si>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</si>
  <si>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</si>
  <si>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41.11.703</t>
  </si>
  <si>
    <t>41.11.711</t>
  </si>
  <si>
    <t>41.11.721</t>
  </si>
  <si>
    <t>41.12</t>
  </si>
  <si>
    <t>41.12.050</t>
  </si>
  <si>
    <t>41.12.060</t>
  </si>
  <si>
    <t>41.12.080</t>
  </si>
  <si>
    <t>Projetor retangular fechado, para lâmpada vapor metálico ou vapor de sódio de 250 W/400 W</t>
  </si>
  <si>
    <t>41.12.090</t>
  </si>
  <si>
    <t>41.13</t>
  </si>
  <si>
    <t>41.13.040</t>
  </si>
  <si>
    <t>41.13.050</t>
  </si>
  <si>
    <t>41.13.200</t>
  </si>
  <si>
    <t>Luminária blindada oval de sobrepor ou arandela, para lâmpada fluorescentes compacta</t>
  </si>
  <si>
    <t>41.14</t>
  </si>
  <si>
    <t>41.14.020</t>
  </si>
  <si>
    <t>41.14.070</t>
  </si>
  <si>
    <t>41.14.090</t>
  </si>
  <si>
    <t>41.14.210</t>
  </si>
  <si>
    <t>41.14.310</t>
  </si>
  <si>
    <t>41.14.390</t>
  </si>
  <si>
    <t>41.14.430</t>
  </si>
  <si>
    <t>41.14.510</t>
  </si>
  <si>
    <t>41.14.530</t>
  </si>
  <si>
    <t>41.14.560</t>
  </si>
  <si>
    <t>41.14.590</t>
  </si>
  <si>
    <t>41.14.600</t>
  </si>
  <si>
    <t>41.14.620</t>
  </si>
  <si>
    <t>41.14.640</t>
  </si>
  <si>
    <t>41.14.670</t>
  </si>
  <si>
    <t>41.14.730</t>
  </si>
  <si>
    <t>41.14.740</t>
  </si>
  <si>
    <t>41.14.750</t>
  </si>
  <si>
    <t>41.14.780</t>
  </si>
  <si>
    <t>41.14.790</t>
  </si>
  <si>
    <t>41.15</t>
  </si>
  <si>
    <t>41.15.170</t>
  </si>
  <si>
    <t>41.20</t>
  </si>
  <si>
    <t>41.20.020</t>
  </si>
  <si>
    <t>Recolocação de aparelhos de iluminação ou projetores fixos em teto, piso ou parede</t>
  </si>
  <si>
    <t>41.20.080</t>
  </si>
  <si>
    <t>41.31</t>
  </si>
  <si>
    <t>41.31.040</t>
  </si>
  <si>
    <t>41.31.070</t>
  </si>
  <si>
    <t>41.31.080</t>
  </si>
  <si>
    <t>41.31.087</t>
  </si>
  <si>
    <t>42</t>
  </si>
  <si>
    <t>42.01</t>
  </si>
  <si>
    <t>Complementos para para-raios</t>
  </si>
  <si>
    <t>42.01.020</t>
  </si>
  <si>
    <t>Captor tipo Franklin, h= 300 mm, 4 pontos, 1 descida, acabamento cromado</t>
  </si>
  <si>
    <t>42.01.040</t>
  </si>
  <si>
    <t>Captor tipo Franklin, h= 300 mm, 4 pontos, 2 descidas, acabamento cromado</t>
  </si>
  <si>
    <t>42.01.060</t>
  </si>
  <si>
    <t>Luva de redução galvanizada de 2´ x 3/4´</t>
  </si>
  <si>
    <t>42.01.080</t>
  </si>
  <si>
    <t>Niple duplo galvanizado de 2´</t>
  </si>
  <si>
    <t>42.01.086</t>
  </si>
  <si>
    <t>Captor tipo terminal aéreo, h= 300 mm em alumínio</t>
  </si>
  <si>
    <t>42.01.090</t>
  </si>
  <si>
    <t>Captor tipo terminal aéreo, h= 300 mm, diâmetro de 1/4´ em cobre</t>
  </si>
  <si>
    <t>42.01.096</t>
  </si>
  <si>
    <t>Captor tipo terminal aéreo, h= 250 mm, diâmetro de 3/8´ galvanizado a fogo</t>
  </si>
  <si>
    <t>42.01.098</t>
  </si>
  <si>
    <t>Captor tipo terminal aéreo, h= 600 mm, diâmetro de 3/8´ galvanizado a fogo</t>
  </si>
  <si>
    <t>42.02</t>
  </si>
  <si>
    <t>Isolador galvanizado uso geral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</si>
  <si>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</si>
  <si>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</si>
  <si>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</si>
  <si>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</si>
  <si>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42.02.040</t>
  </si>
  <si>
    <t>Isolador galvanizado uso geral, simples com chapa de encosto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</si>
  <si>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</si>
  <si>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</si>
  <si>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</si>
  <si>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</si>
  <si>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</si>
  <si>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</si>
  <si>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42.03</t>
  </si>
  <si>
    <t>Isolador galvanizado para mastro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</si>
  <si>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</si>
  <si>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</si>
  <si>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</si>
  <si>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</si>
  <si>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</si>
  <si>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</si>
  <si>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</si>
  <si>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</si>
  <si>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</si>
  <si>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</si>
  <si>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</si>
  <si>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</si>
  <si>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</si>
  <si>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</si>
  <si>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</si>
  <si>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</si>
  <si>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</si>
  <si>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</si>
  <si>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</si>
  <si>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</si>
  <si>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</si>
  <si>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</si>
  <si>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</si>
  <si>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</si>
  <si>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Componentes para cabo de descida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</si>
  <si>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</si>
  <si>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</si>
  <si>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</si>
  <si>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</si>
  <si>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</si>
  <si>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</si>
  <si>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</si>
  <si>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</si>
  <si>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</si>
  <si>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</si>
  <si>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</si>
  <si>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</si>
  <si>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</si>
  <si>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</si>
  <si>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</si>
  <si>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</si>
  <si>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</si>
  <si>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</si>
  <si>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</si>
  <si>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</si>
  <si>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</si>
  <si>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</si>
  <si>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</si>
  <si>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</si>
  <si>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</si>
  <si>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42.05.200</t>
  </si>
  <si>
    <t>42.05.210</t>
  </si>
  <si>
    <t>42.05.220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</si>
  <si>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</si>
  <si>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</si>
  <si>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</si>
  <si>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</si>
  <si>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</si>
  <si>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Barra condutora chata em alumínio de 3/4´ x 1/4´, inclusive acessórios de fixação</t>
  </si>
  <si>
    <t>42.05.260</t>
  </si>
  <si>
    <t>Suporte para tubo de proteção com grapa para chumbar, diâmetro 2´</t>
  </si>
  <si>
    <t>42.05.270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</si>
  <si>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</si>
  <si>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</si>
  <si>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</si>
  <si>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</si>
  <si>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42.05.310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</si>
  <si>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</si>
  <si>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</si>
  <si>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</si>
  <si>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</si>
  <si>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</si>
  <si>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</si>
  <si>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Barra condutora chata em cobre de 3/4´ x 3/16´, inclusive acessórios de fixação</t>
  </si>
  <si>
    <t>42.05.370</t>
  </si>
  <si>
    <t>Caixa de equalização, de embutir, em aço com barramento, de 400 x 400 mm e tampa</t>
  </si>
  <si>
    <t>42.05.380</t>
  </si>
  <si>
    <t>Caixa de equalização, de embutir, em aço com barramento, de 200 x 200 mm e tampa</t>
  </si>
  <si>
    <t>42.05.390</t>
  </si>
  <si>
    <t>Presilha em latão para cabos de 16 até 50 mm²</t>
  </si>
  <si>
    <t>42.05.410</t>
  </si>
  <si>
    <t>Suporte para fixação de terminal aéreo e/ou de cabo de cobre nu, com base ondulada</t>
  </si>
  <si>
    <t>42.05.440</t>
  </si>
  <si>
    <t>Barra condutora chata em alumínio de 7/8´ x 1/8´, inclusive acessórios de fixação</t>
  </si>
  <si>
    <t>42.05.450</t>
  </si>
  <si>
    <t>Conector com rabicho e porca em latão para cabo de 16 a 35 mm²</t>
  </si>
  <si>
    <t>42.05.510</t>
  </si>
  <si>
    <t>42.05.520</t>
  </si>
  <si>
    <t>42.05.542</t>
  </si>
  <si>
    <t>Tela equipotencial em aço inoxidável, largura de 200 mm, espessura de 1,4 mm</t>
  </si>
  <si>
    <t>42.05.550</t>
  </si>
  <si>
    <t>Cordoalha flexível "Jumpers" de 25 x 235 mm, com 4 furos de 11 mm</t>
  </si>
  <si>
    <t>42.05.560</t>
  </si>
  <si>
    <t>Cordoalha flexível "Jumpers"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</si>
  <si>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</si>
  <si>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</si>
  <si>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</si>
  <si>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</si>
  <si>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</si>
  <si>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</si>
  <si>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42.05.620</t>
  </si>
  <si>
    <t>Terminal estanhado com 2 furos e 1 compressão - 50 mm²</t>
  </si>
  <si>
    <t>42.05.630</t>
  </si>
  <si>
    <t>42.05.650</t>
  </si>
  <si>
    <t>Malha fechada pré-fabricada em fio de cobre de 16mm e mesch 30 x 30cm para aterramento</t>
  </si>
  <si>
    <t>42.20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</si>
  <si>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</si>
  <si>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</si>
  <si>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</si>
  <si>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</si>
  <si>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42.20.120</t>
  </si>
  <si>
    <t>42.20.130</t>
  </si>
  <si>
    <t>42.20.150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</si>
  <si>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</si>
  <si>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</si>
  <si>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</si>
  <si>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</si>
  <si>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42.20.190</t>
  </si>
  <si>
    <t>42.20.210</t>
  </si>
  <si>
    <t>42.20.220</t>
  </si>
  <si>
    <t>42.20.230</t>
  </si>
  <si>
    <t>42.20.240</t>
  </si>
  <si>
    <t>42.20.250</t>
  </si>
  <si>
    <t>42.20.260</t>
  </si>
  <si>
    <t>42.20.270</t>
  </si>
  <si>
    <t>42.20.280</t>
  </si>
  <si>
    <t>42.20.290</t>
  </si>
  <si>
    <t>42.20.300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</si>
  <si>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</si>
  <si>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</si>
  <si>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</si>
  <si>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</si>
  <si>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43</t>
  </si>
  <si>
    <t>43.01</t>
  </si>
  <si>
    <t>Bebedouros</t>
  </si>
  <si>
    <t>43.02</t>
  </si>
  <si>
    <t>Chuveiros</t>
  </si>
  <si>
    <t>43.02.010</t>
  </si>
  <si>
    <t>Chuveiro frio em PVC, diâmetro de 10 cm</t>
  </si>
  <si>
    <t>43.02.070</t>
  </si>
  <si>
    <t>Chuveiro com válvula de acionamento antivandalismo, DN= 3/4´</t>
  </si>
  <si>
    <t>43.02.080</t>
  </si>
  <si>
    <t>Chuveiro elétrico de 6.500W / 220V com resistência blindada</t>
  </si>
  <si>
    <t>43.02.100</t>
  </si>
  <si>
    <t>Chuveiro com jato regulável em metal com acabamento cromado</t>
  </si>
  <si>
    <t>43.02.140</t>
  </si>
  <si>
    <t>Chuveiro elétrico de 5.500 W / 220 V em PVC</t>
  </si>
  <si>
    <t>43.02.160</t>
  </si>
  <si>
    <t>43.02.170</t>
  </si>
  <si>
    <t>Chuveiro elétrico de 7.500W / 220 V, com resistência blindada</t>
  </si>
  <si>
    <t>43.02.180</t>
  </si>
  <si>
    <t>43.03</t>
  </si>
  <si>
    <t>Aquecedores</t>
  </si>
  <si>
    <t>43.03.050</t>
  </si>
  <si>
    <t>Aquecedor a gás de acumulação, capacidade 300 l</t>
  </si>
  <si>
    <t>43.03.130</t>
  </si>
  <si>
    <t>Aquecedor a gás de acumulação, capacidade 500 l</t>
  </si>
  <si>
    <t>43.03.220</t>
  </si>
  <si>
    <t>43.03.230</t>
  </si>
  <si>
    <t>43.03.240</t>
  </si>
  <si>
    <t>43.03.500</t>
  </si>
  <si>
    <t>Coletor em alumínio para sistema de aquecimento solar com área coletora até 1,60 m²</t>
  </si>
  <si>
    <t>43.03.510</t>
  </si>
  <si>
    <t>Coletor em alumínio para sistema de aquecimento solar com área coletora até 2,00 m²</t>
  </si>
  <si>
    <t>43.03.550</t>
  </si>
  <si>
    <t>Reservatório térmico horizontal em aço inoxidável AISI 304, capacidade de 500 litros</t>
  </si>
  <si>
    <t>43.04</t>
  </si>
  <si>
    <t>43.04.020</t>
  </si>
  <si>
    <t>Torneira elétrica</t>
  </si>
  <si>
    <t>43.05</t>
  </si>
  <si>
    <t>Exaustor, ventilador e circulador de ar</t>
  </si>
  <si>
    <t>43.05.030</t>
  </si>
  <si>
    <t>Exaustor elétrico em plástico, vazão de 150 a 190m³/h</t>
  </si>
  <si>
    <t>43.06</t>
  </si>
  <si>
    <t>Emissores de som</t>
  </si>
  <si>
    <t>43.06.010</t>
  </si>
  <si>
    <t>Cigarra de embutir 50/60HZ até 127V, com placa</t>
  </si>
  <si>
    <t>43.07</t>
  </si>
  <si>
    <t>Aparelho condicionador de ar</t>
  </si>
  <si>
    <t>43.07.300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</si>
  <si>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</si>
  <si>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</si>
  <si>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</si>
  <si>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</si>
  <si>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</si>
  <si>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</si>
  <si>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</si>
  <si>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</si>
  <si>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</si>
  <si>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</si>
  <si>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</si>
  <si>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43.07.360</t>
  </si>
  <si>
    <t>Ar condicionado a frio, tipo split parede com capacidade de 30.000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</si>
  <si>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</si>
  <si>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</si>
  <si>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</si>
  <si>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</si>
  <si>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43.08</t>
  </si>
  <si>
    <t>Equipamentos para sistema VRF ar condicionado</t>
  </si>
  <si>
    <t>43.08.001</t>
  </si>
  <si>
    <t>43.08.002</t>
  </si>
  <si>
    <t>43.08.003</t>
  </si>
  <si>
    <t>43.08.004</t>
  </si>
  <si>
    <t>43.08.020</t>
  </si>
  <si>
    <t>43.08.021</t>
  </si>
  <si>
    <t>43.08.022</t>
  </si>
  <si>
    <t>43.08.030</t>
  </si>
  <si>
    <t>43.08.031</t>
  </si>
  <si>
    <t>43.08.032</t>
  </si>
  <si>
    <t>43.08.033</t>
  </si>
  <si>
    <t>43.08.040</t>
  </si>
  <si>
    <t>43.08.041</t>
  </si>
  <si>
    <t>43.08.042</t>
  </si>
  <si>
    <t>43.08.043</t>
  </si>
  <si>
    <t>43.10</t>
  </si>
  <si>
    <t>43.10.050</t>
  </si>
  <si>
    <t>Conjunto motor-bomba (centrífuga) 10 cv, monoestágio, Hman= 24 a 36 mca, Q= 53 a 45 m³/h</t>
  </si>
  <si>
    <t>43.10.090</t>
  </si>
  <si>
    <t>Conjunto motor-bomba (centrífuga) 20 cv, monoestágio, Hman= 40 a 70 mca, Q= 76 a 28 m³/h</t>
  </si>
  <si>
    <t>43.10.110</t>
  </si>
  <si>
    <t>Conjunto motor-bomba (centrífuga) 5 cv, monoestágio, Hmam= 14 a 26 mca, Q= 56 a 30 m³/h</t>
  </si>
  <si>
    <t>43.10.130</t>
  </si>
  <si>
    <t>Conjunto motor-bomba (centrífuga) 3/4 cv, monoestágio, Hman= 10 a 16 mca, Q= 12,7 a 8 m³/h</t>
  </si>
  <si>
    <t>43.10.210</t>
  </si>
  <si>
    <t>Conjunto motor-bomba (centrífuga) 60 cv, monoestágio, Hman= 90 a 125 mca, Q= 115 a 50 m³/h</t>
  </si>
  <si>
    <t>43.10.230</t>
  </si>
  <si>
    <t>Conjunto motor-bomba (centrífuga) 2 cv, monoestágio, Hman= 12 a 27 mca, Q= 25 a 8 m³/h</t>
  </si>
  <si>
    <t>43.10.250</t>
  </si>
  <si>
    <t>Conjunto motor-bomba (centrífuga) 15 cv, monoestágio, Hman= 30 a 60 mca, Q= 82 a 20 m³/h</t>
  </si>
  <si>
    <t>43.10.290</t>
  </si>
  <si>
    <t>43.10.450</t>
  </si>
  <si>
    <t>Conjunto motor-bomba (centrífuga) 30 cv, monoestágio, Hman= 20 a 50 mca, Q= 197 a 112 m³/h</t>
  </si>
  <si>
    <t>43.10.452</t>
  </si>
  <si>
    <t>43.10.454</t>
  </si>
  <si>
    <t>43.10.456</t>
  </si>
  <si>
    <t>Conjunto motor-bomba (centrífuga) 3 cv, multiestágio, Hman= 35 a 60 mca, Q= 7,8 a 5,8 m³/h</t>
  </si>
  <si>
    <t>43.10.480</t>
  </si>
  <si>
    <t>43.10.490</t>
  </si>
  <si>
    <t>43.10.620</t>
  </si>
  <si>
    <t>43.10.670</t>
  </si>
  <si>
    <t>43.10.730</t>
  </si>
  <si>
    <t>43.10.740</t>
  </si>
  <si>
    <t>43.10.750</t>
  </si>
  <si>
    <t>43.10.770</t>
  </si>
  <si>
    <t>43.10.780</t>
  </si>
  <si>
    <t>43.10.790</t>
  </si>
  <si>
    <t>43.10.794</t>
  </si>
  <si>
    <t>43.11</t>
  </si>
  <si>
    <t>43.11.050</t>
  </si>
  <si>
    <t>43.11.060</t>
  </si>
  <si>
    <t>43.11.100</t>
  </si>
  <si>
    <t>43.11.110</t>
  </si>
  <si>
    <t>43.11.130</t>
  </si>
  <si>
    <t>43.11.150</t>
  </si>
  <si>
    <t>43.11.320</t>
  </si>
  <si>
    <t>43.11.330</t>
  </si>
  <si>
    <t>43.11.360</t>
  </si>
  <si>
    <t>43.11.370</t>
  </si>
  <si>
    <t>43.11.380</t>
  </si>
  <si>
    <t>43.11.390</t>
  </si>
  <si>
    <t>43.11.400</t>
  </si>
  <si>
    <t>43.11.410</t>
  </si>
  <si>
    <t>43.11.420</t>
  </si>
  <si>
    <t>43.11.460</t>
  </si>
  <si>
    <t>43.12</t>
  </si>
  <si>
    <t>Bombas especiais, uso industrial</t>
  </si>
  <si>
    <t>43.12.500</t>
  </si>
  <si>
    <t>Filtro de areia com carga de areia filtrante, vazão de 16,9 m³/h</t>
  </si>
  <si>
    <t>43.20</t>
  </si>
  <si>
    <t>43.20.130</t>
  </si>
  <si>
    <t>43.20.140</t>
  </si>
  <si>
    <t>Bomba de remoção de condensados para condicionadores de ar</t>
  </si>
  <si>
    <t>43.20.200</t>
  </si>
  <si>
    <t>43.20.210</t>
  </si>
  <si>
    <t>Bomba de circulação para água quente</t>
  </si>
  <si>
    <t>44</t>
  </si>
  <si>
    <t>44.01</t>
  </si>
  <si>
    <t>44.01.030</t>
  </si>
  <si>
    <t>Bacia turca de louça - 6 litros</t>
  </si>
  <si>
    <t>44.01.050</t>
  </si>
  <si>
    <t>Bacia sifonada de louça sem tampa - 6 litros</t>
  </si>
  <si>
    <t>44.01.070</t>
  </si>
  <si>
    <t>Bacia sifonada de louça sem tampa com saída horizontal - 6 litros</t>
  </si>
  <si>
    <t>44.01.100</t>
  </si>
  <si>
    <t>Lavatório de louça sem coluna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</si>
  <si>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</si>
  <si>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</si>
  <si>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</si>
  <si>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</si>
  <si>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</si>
  <si>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</si>
  <si>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</si>
  <si>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</si>
  <si>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</si>
  <si>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</si>
  <si>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</si>
  <si>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</si>
  <si>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</si>
  <si>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</si>
  <si>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44.01.360</t>
  </si>
  <si>
    <t>Tanque de louça com coluna de 18 a 20 litros</t>
  </si>
  <si>
    <t>44.01.370</t>
  </si>
  <si>
    <t>Tanque em granito sintético, linha comercial - sem pertences</t>
  </si>
  <si>
    <t>44.01.610</t>
  </si>
  <si>
    <t>Lavatório de louça para canto, sem coluna - sem pertences</t>
  </si>
  <si>
    <t>44.01.680</t>
  </si>
  <si>
    <t>Caixa de descarga em plástico, de sobrepor, capacidade 9 litros com engate flexível</t>
  </si>
  <si>
    <t>44.01.690</t>
  </si>
  <si>
    <t>Tanque de louça sem coluna de 30 litros</t>
  </si>
  <si>
    <t>44.01.800</t>
  </si>
  <si>
    <t>Bacia sifonada com caixa de descarga acoplada sem tampa - 6 litros</t>
  </si>
  <si>
    <t>44.01.850</t>
  </si>
  <si>
    <t>Cuba de louça de embutir redonda</t>
  </si>
  <si>
    <t>44.02</t>
  </si>
  <si>
    <t>Bancadas e tampos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</si>
  <si>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</si>
  <si>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</si>
  <si>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</si>
  <si>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</si>
  <si>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44.02.300</t>
  </si>
  <si>
    <t>Superfície sólido mineral para bancadas, saias, frontões e/ou cubas</t>
  </si>
  <si>
    <t>44.03</t>
  </si>
  <si>
    <t>44.03.010</t>
  </si>
  <si>
    <t>Dispenser toalheiro em ABS e policarbonato para bobina de 20 cm x 200 m, com alavanca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</si>
  <si>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</si>
  <si>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</si>
  <si>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</si>
  <si>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</si>
  <si>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</si>
  <si>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</si>
  <si>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44.03.050</t>
  </si>
  <si>
    <t>Dispenser papel higiênico em ABS para rolão 300 / 600 m, com visor</t>
  </si>
  <si>
    <t>44.03.080</t>
  </si>
  <si>
    <t>Porta-papel de louça de embutir</t>
  </si>
  <si>
    <t>44.03.090</t>
  </si>
  <si>
    <t>Cabide cromado para banheiro</t>
  </si>
  <si>
    <t>44.03.130</t>
  </si>
  <si>
    <t>Saboneteira tipo dispenser, para refil de 800 ml</t>
  </si>
  <si>
    <t>44.03.180</t>
  </si>
  <si>
    <t>Dispenser toalheiro em ABS, para folhas</t>
  </si>
  <si>
    <t>44.03.210</t>
  </si>
  <si>
    <t>Ducha cromada simples</t>
  </si>
  <si>
    <t>44.03.260</t>
  </si>
  <si>
    <t>Armário de plástico de embutir, para lavatório</t>
  </si>
  <si>
    <t>44.03.300</t>
  </si>
  <si>
    <t>44.03.360</t>
  </si>
  <si>
    <t>Ducha higiênica cromada</t>
  </si>
  <si>
    <t>44.03.370</t>
  </si>
  <si>
    <t>Torneira curta com rosca para uso geral, em latão fundido sem acabamento, DN= 1/2´</t>
  </si>
  <si>
    <t>44.03.380</t>
  </si>
  <si>
    <t>Torneira curta com rosca para uso geral, em latão fundido sem acabamento, DN= 3/4´</t>
  </si>
  <si>
    <t>44.03.400</t>
  </si>
  <si>
    <t>Torneira curta com rosca para uso geral, em latão fundido cromado, DN= 3/4´</t>
  </si>
  <si>
    <t>44.03.420</t>
  </si>
  <si>
    <t>Torneira curta sem rosca para uso geral, em latão fundido sem acabamento, DN= 3/4´</t>
  </si>
  <si>
    <t>44.03.430</t>
  </si>
  <si>
    <t>44.03.440</t>
  </si>
  <si>
    <t>44.03.450</t>
  </si>
  <si>
    <t>Torneira longa sem rosca para uso geral, em latão fundido cromado</t>
  </si>
  <si>
    <t>44.03.470</t>
  </si>
  <si>
    <t>Torneira de parede para pia com bica móvel e arejador, em latão fundido cromado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</si>
  <si>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</si>
  <si>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</si>
  <si>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</si>
  <si>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</si>
  <si>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</si>
  <si>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</si>
  <si>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44.03.630</t>
  </si>
  <si>
    <t>44.03.640</t>
  </si>
  <si>
    <t>Torneira de parede acionamento hidromecânico, em latão cromado, DN= 1/2´ 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</si>
  <si>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</si>
  <si>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</si>
  <si>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</si>
  <si>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</si>
  <si>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</si>
  <si>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</si>
  <si>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44.03.720</t>
  </si>
  <si>
    <t>44.03.825</t>
  </si>
  <si>
    <t>Misturador termostato para chuveiro ou ducha, acabamento cromado</t>
  </si>
  <si>
    <t>44.03.900</t>
  </si>
  <si>
    <t>Secador de mãos em ABS</t>
  </si>
  <si>
    <t>44.03.920</t>
  </si>
  <si>
    <t>Ducha higiênica com registro</t>
  </si>
  <si>
    <t>44.03.931</t>
  </si>
  <si>
    <t>Desviador para duchas e chuveiros</t>
  </si>
  <si>
    <t>44.03.940</t>
  </si>
  <si>
    <t>44.03.950</t>
  </si>
  <si>
    <t>Válvula para cuba de laboratório, com nuca giratória e bico escalonado para mangueira</t>
  </si>
  <si>
    <t>44.04</t>
  </si>
  <si>
    <t>Prateleiras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</si>
  <si>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</si>
  <si>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</si>
  <si>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</si>
  <si>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</si>
  <si>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</si>
  <si>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</si>
  <si>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</si>
  <si>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</si>
  <si>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</si>
  <si>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</si>
  <si>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</si>
  <si>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</si>
  <si>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</si>
  <si>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</si>
  <si>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</si>
  <si>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</si>
  <si>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</si>
  <si>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</si>
  <si>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</si>
  <si>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</si>
  <si>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</si>
  <si>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44.06.330</t>
  </si>
  <si>
    <t>Cuba em aço inoxidável simples de 500x400x400mm</t>
  </si>
  <si>
    <t>44.06.360</t>
  </si>
  <si>
    <t>Cuba em aço inoxidável simples de 500x400x200mm</t>
  </si>
  <si>
    <t>44.06.370</t>
  </si>
  <si>
    <t>Cuba em aço inoxidável simples de 500x400x250mm</t>
  </si>
  <si>
    <t>44.06.400</t>
  </si>
  <si>
    <t>Cuba em aço inoxidável simples de 500x400x300mm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</si>
  <si>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</si>
  <si>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</si>
  <si>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</si>
  <si>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</si>
  <si>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</si>
  <si>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</si>
  <si>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</si>
  <si>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</si>
  <si>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</si>
  <si>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</si>
  <si>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</si>
  <si>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</si>
  <si>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</si>
  <si>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</si>
  <si>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</si>
  <si>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</si>
  <si>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</si>
  <si>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</si>
  <si>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</t>
  </si>
  <si>
    <t>44.20.010</t>
  </si>
  <si>
    <t>Sifão plástico sanfonado universal de 1´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</si>
  <si>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</si>
  <si>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</si>
  <si>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</si>
  <si>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</si>
  <si>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</si>
  <si>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</si>
  <si>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</si>
  <si>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</si>
  <si>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44.20.100</t>
  </si>
  <si>
    <t>Engate flexível metálico DN= 1/2´</t>
  </si>
  <si>
    <t>44.20.110</t>
  </si>
  <si>
    <t>Engate flexível de PVC DN= 1/2´</t>
  </si>
  <si>
    <t>44.20.120</t>
  </si>
  <si>
    <t>Canopla para válvula de descarga</t>
  </si>
  <si>
    <t>44.20.121</t>
  </si>
  <si>
    <t>Arejador com articulador em ABS cromado para torneira padrão, completo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</si>
  <si>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</si>
  <si>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</si>
  <si>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</si>
  <si>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</si>
  <si>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</si>
  <si>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</si>
  <si>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</si>
  <si>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</si>
  <si>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</si>
  <si>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</si>
  <si>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</si>
  <si>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</si>
  <si>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</si>
  <si>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</si>
  <si>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44.20.240</t>
  </si>
  <si>
    <t>Sifão plástico com copo, rígido, de 1´ x 1 1/2´</t>
  </si>
  <si>
    <t>44.20.260</t>
  </si>
  <si>
    <t>Sifão plástico com copo, rígido, de 1 1/4´ x 2´</t>
  </si>
  <si>
    <t>44.20.280</t>
  </si>
  <si>
    <t>Tampa de plástico para bacia sanitária</t>
  </si>
  <si>
    <t>44.20.300</t>
  </si>
  <si>
    <t>Bolsa para bacia sanitária</t>
  </si>
  <si>
    <t>44.20.310</t>
  </si>
  <si>
    <t>Filtro de pressão em ABS, para 360 l/h</t>
  </si>
  <si>
    <t>44.20.390</t>
  </si>
  <si>
    <t>Válvula de PVC para lavatório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</si>
  <si>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</si>
  <si>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</si>
  <si>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</si>
  <si>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</si>
  <si>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</si>
  <si>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</si>
  <si>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45</t>
  </si>
  <si>
    <t>45.01</t>
  </si>
  <si>
    <t>45.01.020</t>
  </si>
  <si>
    <t>Entrada completa de água com abrigo e registro de gaveta, DN= 3/4´</t>
  </si>
  <si>
    <t>45.01.040</t>
  </si>
  <si>
    <t>Entrada completa de água com abrigo e registro de gaveta, DN= 1´</t>
  </si>
  <si>
    <t>45.01.060</t>
  </si>
  <si>
    <t>Entrada completa de água com abrigo e registro de gaveta, DN= 1 1/2´</t>
  </si>
  <si>
    <t>45.01.066</t>
  </si>
  <si>
    <t>Entrada completa de água com abrigo e registro de gaveta, DN= 2´</t>
  </si>
  <si>
    <t>45.01.080</t>
  </si>
  <si>
    <t>Entrada completa de água com abrigo e registro de gaveta, DN= 2 1/2´</t>
  </si>
  <si>
    <t>45.01.082</t>
  </si>
  <si>
    <t>Entrada completa de água com abrigo e registro de gaveta, DN= 3´</t>
  </si>
  <si>
    <t>45.02</t>
  </si>
  <si>
    <t>45.02.020</t>
  </si>
  <si>
    <t>Entrada completa de gás GLP domiciliar com 2 bujões de 13 kg</t>
  </si>
  <si>
    <t>45.02.040</t>
  </si>
  <si>
    <t>Entrada completa de gás GLP com 2 cilindros de 45 kg</t>
  </si>
  <si>
    <t>45.02.060</t>
  </si>
  <si>
    <t>Entrada completa de gás GLP com 4 cilindros de 45 kg</t>
  </si>
  <si>
    <t>45.02.080</t>
  </si>
  <si>
    <t>Entrada completa de gás GLP com 6 cilindros de 45 kg</t>
  </si>
  <si>
    <t>45.02.200</t>
  </si>
  <si>
    <t>Abrigo padronizado de gás GLP encanado</t>
  </si>
  <si>
    <t>45.03</t>
  </si>
  <si>
    <t>Hidrômetro</t>
  </si>
  <si>
    <t>45.03.010</t>
  </si>
  <si>
    <t>Hidrômetro em ferro fundido, diâmetro 50 mm (2´)</t>
  </si>
  <si>
    <t>45.03.030</t>
  </si>
  <si>
    <t>Hidrômetro em ferro fundido, diâmetro 100 mm (4´)</t>
  </si>
  <si>
    <t>45.03.100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</si>
  <si>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</si>
  <si>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</si>
  <si>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</si>
  <si>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</si>
  <si>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</si>
  <si>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45.20</t>
  </si>
  <si>
    <t>45.20.020</t>
  </si>
  <si>
    <t>Cilindro de gás (GLP) de 45 kg, com carga</t>
  </si>
  <si>
    <t>46</t>
  </si>
  <si>
    <t>46.01</t>
  </si>
  <si>
    <t>46.01.010</t>
  </si>
  <si>
    <t>Tubo de PVC rígido soldável marrom, DN= 20 mm, (1/2´), inclusive conexões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</si>
  <si>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</si>
  <si>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</si>
  <si>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</si>
  <si>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</si>
  <si>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</si>
  <si>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</si>
  <si>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</si>
  <si>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</si>
  <si>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</si>
  <si>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</si>
  <si>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</si>
  <si>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</si>
  <si>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</si>
  <si>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</si>
  <si>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</si>
  <si>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</si>
  <si>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</si>
  <si>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46.02.010</t>
  </si>
  <si>
    <t>46.02.050</t>
  </si>
  <si>
    <t>46.02.060</t>
  </si>
  <si>
    <t>46.02.070</t>
  </si>
  <si>
    <t>46.03</t>
  </si>
  <si>
    <t>46.03.038</t>
  </si>
  <si>
    <t>46.03.040</t>
  </si>
  <si>
    <t>46.03.050</t>
  </si>
  <si>
    <t>46.03.060</t>
  </si>
  <si>
    <t>46.03.080</t>
  </si>
  <si>
    <t>46.04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</si>
  <si>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</si>
  <si>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</si>
  <si>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</si>
  <si>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</si>
  <si>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</si>
  <si>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</si>
  <si>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</si>
  <si>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</si>
  <si>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</si>
  <si>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</si>
  <si>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</si>
  <si>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</si>
  <si>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</si>
  <si>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</si>
  <si>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</si>
  <si>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</si>
  <si>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</si>
  <si>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46.05.020</t>
  </si>
  <si>
    <t>Tubo PVC rígido, tipo Coletor Esgoto, junta elástica, DN= 100 mm, inclusive conexões</t>
  </si>
  <si>
    <t>46.05.040</t>
  </si>
  <si>
    <t>Tubo PVC rígido, tipo Coletor Esgoto, junta elástica, DN= 150 mm, inclusive conexões</t>
  </si>
  <si>
    <t>46.05.050</t>
  </si>
  <si>
    <t>Tubo PVC rígido, tipo Coletor Esgoto, junta elástica, DN= 200 mm, inclusive conexões</t>
  </si>
  <si>
    <t>46.05.060</t>
  </si>
  <si>
    <t>Tubo PVC rígido, tipo Coletor Esgoto, junta elástica, DN= 250 mm, inclusive conexões</t>
  </si>
  <si>
    <t>46.05.070</t>
  </si>
  <si>
    <t>Tubo PVC rígido, tipo Coletor Esgoto, junta elástica, DN= 300 mm, inclusive conexões</t>
  </si>
  <si>
    <t>46.05.090</t>
  </si>
  <si>
    <t>Tubo PVC rígido, tipo Coletor Esgoto, junta elástica, DN= 400 mm, inclusive conexões</t>
  </si>
  <si>
    <t>46.07</t>
  </si>
  <si>
    <t>46.07.010</t>
  </si>
  <si>
    <t>Tubo galvanizado DN= 1/2´, inclusive conexões</t>
  </si>
  <si>
    <t>46.07.020</t>
  </si>
  <si>
    <t>Tubo galvanizado DN= 3/4´, inclusive conexões</t>
  </si>
  <si>
    <t>46.07.030</t>
  </si>
  <si>
    <t>Tubo galvanizado DN= 1´, inclusive conexões</t>
  </si>
  <si>
    <t>46.07.040</t>
  </si>
  <si>
    <t>Tubo galvanizado DN= 1 1/4´, inclusive conexões</t>
  </si>
  <si>
    <t>46.07.050</t>
  </si>
  <si>
    <t>Tubo galvanizado DN= 1 1/2´,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</si>
  <si>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</si>
  <si>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</si>
  <si>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</si>
  <si>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</si>
  <si>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</si>
  <si>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</si>
  <si>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</si>
  <si>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</si>
  <si>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46.07.100</t>
  </si>
  <si>
    <t>Tubo galvanizado DN= 6´, inclusive conexões</t>
  </si>
  <si>
    <t>46.08</t>
  </si>
  <si>
    <t>46.08.006</t>
  </si>
  <si>
    <t>Tubo galvanizado sem costura schedule 40, DN= 1/2´, inclusive conexões</t>
  </si>
  <si>
    <t>46.08.010</t>
  </si>
  <si>
    <t>Tubo galvanizado sem costura schedule 40, DN= 3/4´, inclusive conexões</t>
  </si>
  <si>
    <t>46.08.020</t>
  </si>
  <si>
    <t>Tubo galvanizado sem costura schedule 40, DN= 1´, inclusive conexões</t>
  </si>
  <si>
    <t>46.08.030</t>
  </si>
  <si>
    <t>Tubo galvanizado sem costura schedule 40, DN= 1 1/4´, inclusive conexões</t>
  </si>
  <si>
    <t>46.08.040</t>
  </si>
  <si>
    <t>Tubo galvanizado sem costura schedule 40, DN= 1 1/2´, inclusive conexões</t>
  </si>
  <si>
    <t>46.08.050</t>
  </si>
  <si>
    <t>Tubo galvanizado sem costura schedule 40, DN= 2´, inclusive conexões</t>
  </si>
  <si>
    <t>46.08.070</t>
  </si>
  <si>
    <t>Tubo galvanizado sem costura schedule 40, DN= 2 1/2´, inclusive conexões</t>
  </si>
  <si>
    <t>46.08.080</t>
  </si>
  <si>
    <t>Tubo galvanizado sem costura schedule 40, DN= 3´, inclusive conexões</t>
  </si>
  <si>
    <t>46.08.100</t>
  </si>
  <si>
    <t>Tubo galvanizado sem costura schedule 40, DN= 4´, inclusive conexões</t>
  </si>
  <si>
    <t>46.08.110</t>
  </si>
  <si>
    <t>Tubo galvanizado sem costura schedule 40, DN= 6´, inclusive conexões</t>
  </si>
  <si>
    <t>46.09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</si>
  <si>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</si>
  <si>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</si>
  <si>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</si>
  <si>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</si>
  <si>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</si>
  <si>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</si>
  <si>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</si>
  <si>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</si>
  <si>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</si>
  <si>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</si>
  <si>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</si>
  <si>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</si>
  <si>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</si>
  <si>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</si>
  <si>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</si>
  <si>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</si>
  <si>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</si>
  <si>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</si>
  <si>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</si>
  <si>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</si>
  <si>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</si>
  <si>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</si>
  <si>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</si>
  <si>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</si>
  <si>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</si>
  <si>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</si>
  <si>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</si>
  <si>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</si>
  <si>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</si>
  <si>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</si>
  <si>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</si>
  <si>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</si>
  <si>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</si>
  <si>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</si>
  <si>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</si>
  <si>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</si>
  <si>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</si>
  <si>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</si>
  <si>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</si>
  <si>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</si>
  <si>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</si>
  <si>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</si>
  <si>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</si>
  <si>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</si>
  <si>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</si>
  <si>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</si>
  <si>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</si>
  <si>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</si>
  <si>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</si>
  <si>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</si>
  <si>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</si>
  <si>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</si>
  <si>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</si>
  <si>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</si>
  <si>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</si>
  <si>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</si>
  <si>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</si>
  <si>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</si>
  <si>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</si>
  <si>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</si>
  <si>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</si>
  <si>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</si>
  <si>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</si>
  <si>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</si>
  <si>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</si>
  <si>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</si>
  <si>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</si>
  <si>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</si>
  <si>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</si>
  <si>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</si>
  <si>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</si>
  <si>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</si>
  <si>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</si>
  <si>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</si>
  <si>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</si>
  <si>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</si>
  <si>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</si>
  <si>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</si>
  <si>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</si>
  <si>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</si>
  <si>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</si>
  <si>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</si>
  <si>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</si>
  <si>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</si>
  <si>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</si>
  <si>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</si>
  <si>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</si>
  <si>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</si>
  <si>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</si>
  <si>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</si>
  <si>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</si>
  <si>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</si>
  <si>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</si>
  <si>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</t>
  </si>
  <si>
    <t>46.12.010</t>
  </si>
  <si>
    <t>Tubo de concreto (PS-1), DN= 300mm</t>
  </si>
  <si>
    <t>46.12.020</t>
  </si>
  <si>
    <t>Tubo de concreto (PS-1), DN= 400mm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</si>
  <si>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</si>
  <si>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</si>
  <si>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</si>
  <si>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</si>
  <si>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</si>
  <si>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</si>
  <si>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</si>
  <si>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</si>
  <si>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46.12.100</t>
  </si>
  <si>
    <t>Tubo de concreto (PA-1), DN= 800mm</t>
  </si>
  <si>
    <t>46.12.120</t>
  </si>
  <si>
    <t>Tubo de concreto (PA-1), DN= 1000mm</t>
  </si>
  <si>
    <t>46.12.140</t>
  </si>
  <si>
    <t>Tubo de concreto (PA-1), DN= 1200mm</t>
  </si>
  <si>
    <t>46.12.150</t>
  </si>
  <si>
    <t>Tubo de concreto (PA-2), DN= 600mm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</si>
  <si>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</si>
  <si>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</si>
  <si>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</si>
  <si>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</si>
  <si>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</si>
  <si>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</si>
  <si>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</si>
  <si>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</si>
  <si>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</si>
  <si>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</si>
  <si>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</si>
  <si>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</si>
  <si>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</si>
  <si>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</si>
  <si>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</si>
  <si>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</si>
  <si>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</si>
  <si>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</si>
  <si>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</si>
  <si>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</si>
  <si>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</si>
  <si>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</si>
  <si>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</si>
  <si>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</si>
  <si>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</si>
  <si>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</si>
  <si>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</si>
  <si>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</si>
  <si>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</si>
  <si>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</si>
  <si>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</si>
  <si>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</si>
  <si>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</si>
  <si>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</si>
  <si>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</si>
  <si>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</si>
  <si>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</si>
  <si>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46.13.006</t>
  </si>
  <si>
    <t>Tubo em polietileno de alta densidade corrugado perfurado, DN= 2 1/2´, inclusive conexões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</si>
  <si>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</si>
  <si>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</si>
  <si>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</si>
  <si>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</si>
  <si>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46.13.026</t>
  </si>
  <si>
    <t>Tubo em polietileno de alta densidade corrugado perfurado, DN= 6´, inclusive conexões</t>
  </si>
  <si>
    <t>46.13.030</t>
  </si>
  <si>
    <t>Tubo em polietileno de alta densidade corrugado perfurado, DN= 8´, inclusive conexões</t>
  </si>
  <si>
    <t>46.14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</si>
  <si>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</si>
  <si>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</si>
  <si>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</si>
  <si>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</si>
  <si>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</si>
  <si>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</si>
  <si>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</si>
  <si>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</si>
  <si>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</si>
  <si>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</si>
  <si>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</si>
  <si>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</si>
  <si>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</si>
  <si>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</si>
  <si>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</si>
  <si>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Tubo de ferro fundido classe K-9 com junta elástica, DN= 150mm, inclusive conexões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</si>
  <si>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</si>
  <si>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</si>
  <si>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</si>
  <si>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</si>
  <si>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</si>
  <si>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</si>
  <si>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</si>
  <si>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</si>
  <si>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46.15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</si>
  <si>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</si>
  <si>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</si>
  <si>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</si>
  <si>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</si>
  <si>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</si>
  <si>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</si>
  <si>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</si>
  <si>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</si>
  <si>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</si>
  <si>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</si>
  <si>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</si>
  <si>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</si>
  <si>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</si>
  <si>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</si>
  <si>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</si>
  <si>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</si>
  <si>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</si>
  <si>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</si>
  <si>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</si>
  <si>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46.18.089</t>
  </si>
  <si>
    <t>Flange avulso em ferro fundido, classe PN-10, DN= 50mm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</si>
  <si>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</si>
  <si>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</si>
  <si>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</si>
  <si>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</si>
  <si>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</si>
  <si>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</si>
  <si>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</si>
  <si>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</si>
  <si>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</si>
  <si>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</si>
  <si>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</si>
  <si>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</si>
  <si>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46.18.168</t>
  </si>
  <si>
    <t>Curva de 90° em ferro fundido com flanges, classe PN-10, DN= 50mm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</si>
  <si>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</si>
  <si>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</si>
  <si>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</si>
  <si>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</si>
  <si>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</si>
  <si>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</si>
  <si>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</si>
  <si>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</si>
  <si>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</si>
  <si>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</si>
  <si>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</si>
  <si>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</si>
  <si>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</si>
  <si>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</si>
  <si>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</si>
  <si>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</si>
  <si>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</si>
  <si>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</si>
  <si>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</si>
  <si>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</si>
  <si>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</si>
  <si>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</si>
  <si>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</si>
  <si>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</si>
  <si>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</si>
  <si>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46.19.590</t>
  </si>
  <si>
    <t>Redução concêntrica em ferro fundido, com flanges, classe PN-10, DN= 80 x 50mm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</si>
  <si>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</si>
  <si>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</si>
  <si>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</si>
  <si>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</si>
  <si>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</si>
  <si>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</si>
  <si>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</si>
  <si>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</si>
  <si>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46.20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</si>
  <si>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</si>
  <si>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</si>
  <si>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</si>
  <si>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</si>
  <si>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</si>
  <si>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46.21.012</t>
  </si>
  <si>
    <t>Tubo de aço carbono preto sem costura Schedule 40, DN= 1´ - inclusive conexões</t>
  </si>
  <si>
    <t>46.21.036</t>
  </si>
  <si>
    <t>Tubo de aço carbono preto sem costura Schedule 40, DN= 1 1/4´ - inclusive conexões</t>
  </si>
  <si>
    <t>46.21.040</t>
  </si>
  <si>
    <t>Tubo de aço carbono preto sem costura Schedule 40, DN= 1 1/2´ - inclusive conexões</t>
  </si>
  <si>
    <t>46.21.046</t>
  </si>
  <si>
    <t>Tubo de aço carbono preto sem costura Schedule 40, DN= 2´ - inclusive conexões</t>
  </si>
  <si>
    <t>46.21.056</t>
  </si>
  <si>
    <t>Tubo de aço carbono preto sem costura Schedule 40, DN= 2 1/2´ - inclusive conexões</t>
  </si>
  <si>
    <t>46.21.060</t>
  </si>
  <si>
    <t>Tubo de aço carbono preto sem costura Schedule 40, DN= 3´ - inclusive conexões</t>
  </si>
  <si>
    <t>46.21.066</t>
  </si>
  <si>
    <t>Tubo de aço carbono preto sem costura Schedule 40, DN= 3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</si>
  <si>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</si>
  <si>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</si>
  <si>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</si>
  <si>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</si>
  <si>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</si>
  <si>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</si>
  <si>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</si>
  <si>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</si>
  <si>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46.21.140</t>
  </si>
  <si>
    <t>Tubo de aço carbono preto com costura Schedule 40, DN= 10´ - inclusive conexões</t>
  </si>
  <si>
    <t>46.21.150</t>
  </si>
  <si>
    <t>Tubo de aço carbono preto com costura Schedule 40, DN= 12´ - inclusive conexões</t>
  </si>
  <si>
    <t>46.23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</si>
  <si>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</si>
  <si>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</si>
  <si>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</si>
  <si>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</si>
  <si>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</si>
  <si>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</si>
  <si>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</si>
  <si>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</si>
  <si>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</si>
  <si>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</si>
  <si>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</si>
  <si>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</si>
  <si>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</si>
  <si>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</si>
  <si>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</si>
  <si>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</si>
  <si>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46.26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</si>
  <si>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</si>
  <si>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</si>
  <si>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</si>
  <si>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</si>
  <si>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</si>
  <si>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</si>
  <si>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</si>
  <si>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</si>
  <si>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</si>
  <si>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</si>
  <si>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</si>
  <si>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46.26.070</t>
  </si>
  <si>
    <t>46.26.080</t>
  </si>
  <si>
    <t>46.26.090</t>
  </si>
  <si>
    <t>46.26.100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</si>
  <si>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</si>
  <si>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</si>
  <si>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</si>
  <si>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</si>
  <si>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</si>
  <si>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</si>
  <si>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46.26.136</t>
  </si>
  <si>
    <t>Conjunto de ancoragem para tubo em ferro fundido predial SMU, DN= 125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</si>
  <si>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</si>
  <si>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</si>
  <si>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</si>
  <si>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</si>
  <si>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</si>
  <si>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</si>
  <si>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</si>
  <si>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</si>
  <si>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</si>
  <si>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</si>
  <si>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</si>
  <si>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</si>
  <si>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</si>
  <si>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</si>
  <si>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46.26.426</t>
  </si>
  <si>
    <t>Joelho 45° em ferro fundido, predial SMU, DN= 125 mm</t>
  </si>
  <si>
    <t>46.26.430</t>
  </si>
  <si>
    <t>Joelho 45° em ferro fundido, predial SMU, DN= 150 mm</t>
  </si>
  <si>
    <t>46.26.440</t>
  </si>
  <si>
    <t>Joelho 45° em ferro fundido, predial SMU, DN= 200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</si>
  <si>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</si>
  <si>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</si>
  <si>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</si>
  <si>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</si>
  <si>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</si>
  <si>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</si>
  <si>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</si>
  <si>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</si>
  <si>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</si>
  <si>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</si>
  <si>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</si>
  <si>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</si>
  <si>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46.26.516</t>
  </si>
  <si>
    <t>Junção 45° em ferro fundido, predial SMU, DN= 75 x 50 mm</t>
  </si>
  <si>
    <t>46.26.520</t>
  </si>
  <si>
    <t>Junção 45° em ferro fundido, predial SMU, DN= 75 x 75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</si>
  <si>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</si>
  <si>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</si>
  <si>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</si>
  <si>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</si>
  <si>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</si>
  <si>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</si>
  <si>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</si>
  <si>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46.26.590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</si>
  <si>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</si>
  <si>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</si>
  <si>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</si>
  <si>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</si>
  <si>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46.26.612</t>
  </si>
  <si>
    <t>Redução excêntrica em ferro fundido, predial SMU, DN= 125 x 75 mm</t>
  </si>
  <si>
    <t>46.26.614</t>
  </si>
  <si>
    <t>Redução excêntrica em ferro fundido, predial SMU, DN= 125 x 100 mm</t>
  </si>
  <si>
    <t>46.26.616</t>
  </si>
  <si>
    <t>Redução excêntrica em ferro fundido, predial SMU, DN= 150 x 75 mm</t>
  </si>
  <si>
    <t>46.26.632</t>
  </si>
  <si>
    <t>Redução excêntrica em ferro fundido, predial SMU, DN= 150 x 100 mm</t>
  </si>
  <si>
    <t>46.26.636</t>
  </si>
  <si>
    <t>Redução excêntrica em ferro fundido, predial SMU, DN= 200 x 125 mm</t>
  </si>
  <si>
    <t>46.26.640</t>
  </si>
  <si>
    <t>Redução excêntrica em ferro fundido, predial SMU, DN= 200 x 150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</si>
  <si>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</si>
  <si>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</si>
  <si>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</si>
  <si>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</si>
  <si>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</si>
  <si>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Te de visita em ferro fundido, predial SMU, DN= 100 mm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</si>
  <si>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</si>
  <si>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</si>
  <si>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</si>
  <si>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</si>
  <si>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</si>
  <si>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</si>
  <si>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</si>
  <si>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46.26.810</t>
  </si>
  <si>
    <t>46.26.820</t>
  </si>
  <si>
    <t>46.26.830</t>
  </si>
  <si>
    <t>46.26.840</t>
  </si>
  <si>
    <t>Tampão simples em ferro fundido, predial SMU, DN= 150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</si>
  <si>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</si>
  <si>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</si>
  <si>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</si>
  <si>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</si>
  <si>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</si>
  <si>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</si>
  <si>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</si>
  <si>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</si>
  <si>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</si>
  <si>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46.27.050</t>
  </si>
  <si>
    <t>Tubo de cobre flexível, espessura 1/32" - diâmetro 3/16", inclusive conexões</t>
  </si>
  <si>
    <t>46.27.060</t>
  </si>
  <si>
    <t>Tubo de cobre flexível, espessura 1/32" - diâmetro 1/4", inclusive conexões</t>
  </si>
  <si>
    <t>46.27.070</t>
  </si>
  <si>
    <t>Tubo de cobre flexível, espessura 1/32" - diâmetro 5/16",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</si>
  <si>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</si>
  <si>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</si>
  <si>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</si>
  <si>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</si>
  <si>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46.27.100</t>
  </si>
  <si>
    <t>Tubo de cobre flexível, espessura 1/32" - diâmetro 5/8", inclusive conexões</t>
  </si>
  <si>
    <t>46.27.110</t>
  </si>
  <si>
    <t>Tubo de cobre flexível, espessura 1/32" - diâmetro 3/4", inclusive conexões</t>
  </si>
  <si>
    <t>46.32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</si>
  <si>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</si>
  <si>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</si>
  <si>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</si>
  <si>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</si>
  <si>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</si>
  <si>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</si>
  <si>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</si>
  <si>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</si>
  <si>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</si>
  <si>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</si>
  <si>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</si>
  <si>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</si>
  <si>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</si>
  <si>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</si>
  <si>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</si>
  <si>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</si>
  <si>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</si>
  <si>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</si>
  <si>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</si>
  <si>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</si>
  <si>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</si>
  <si>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</si>
  <si>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46.33</t>
  </si>
  <si>
    <t>46.33.001</t>
  </si>
  <si>
    <t>46.33.002</t>
  </si>
  <si>
    <t>46.33.003</t>
  </si>
  <si>
    <t>46.33.004</t>
  </si>
  <si>
    <t>46.33.020</t>
  </si>
  <si>
    <t>Joelho 45° em polipropileno de alta resistência, preto, tipo PB, DN= 40mm</t>
  </si>
  <si>
    <t>46.33.021</t>
  </si>
  <si>
    <t>Joelho 45° em polipropileno de alta resistência - PP, preto, tipo PB, DN= 50mm</t>
  </si>
  <si>
    <t>46.33.022</t>
  </si>
  <si>
    <t>Joelho 45° em polipropileno de alta resistência - PP, preto, tipo PB, DN= 63mm</t>
  </si>
  <si>
    <t>46.33.023</t>
  </si>
  <si>
    <t>Joelho 45° em polipropileno de alta resistência - PP, preto, tipo PB, DN= 110mm</t>
  </si>
  <si>
    <t>46.33.047</t>
  </si>
  <si>
    <t>Joelho 87°30' em polipropileno de alta resistência - PP, preto, tipo PB, DN= 40mm</t>
  </si>
  <si>
    <t>46.33.048</t>
  </si>
  <si>
    <t>Joelho 87°30' em polipropileno de alta resistência - PP, preto, tipo PB, DN= 50mm</t>
  </si>
  <si>
    <t>46.33.049</t>
  </si>
  <si>
    <t>Joelho 87°30' em polipropileno de alta resistência - PP, preto, tipo PB, DN= 63mm</t>
  </si>
  <si>
    <t>46.33.074</t>
  </si>
  <si>
    <t>46.33.102</t>
  </si>
  <si>
    <t>Luva dupla em polipropileno de alta resistência - PP,  preto,  DN= 40mm</t>
  </si>
  <si>
    <t>46.33.103</t>
  </si>
  <si>
    <t>Luva dupla em polipropileno de alta resistência - PP,  preto,  DN= 50mm</t>
  </si>
  <si>
    <t>46.33.104</t>
  </si>
  <si>
    <t>Luva dupla em polipropileno de alta resistência - PP,  preto,  DN= 63mm</t>
  </si>
  <si>
    <t>46.33.105</t>
  </si>
  <si>
    <t>Luva dupla em polipropileno de alta resistência - PP,  preto,  DN= 110mm</t>
  </si>
  <si>
    <t>46.33.116</t>
  </si>
  <si>
    <t>Luva de Redução em polipropileno de alta resistência - PP, preto, tipo PB, DN= 50x40mm</t>
  </si>
  <si>
    <t>46.33.117</t>
  </si>
  <si>
    <t>Luva de Redução em polipropileno de alta resistência - PP, preto, tipo PB, DN= 63x50mm</t>
  </si>
  <si>
    <t>46.33.118</t>
  </si>
  <si>
    <t>Luva de Redução em polipropileno de alta resistência - PP, preto, tipo PB, DN= 110x63mm</t>
  </si>
  <si>
    <t>46.33.130</t>
  </si>
  <si>
    <t>Tê 87°30' simples em polipropileno de alta resistência - PP, preto, tipo PB, DN= 50x50mm</t>
  </si>
  <si>
    <t>46.33.131</t>
  </si>
  <si>
    <t>Tê 87°30' simples em polipropileno de alta resistência - PP, preto, tipo PB, DN= 63x63mm</t>
  </si>
  <si>
    <t>46.33.132</t>
  </si>
  <si>
    <t>Tê 87°30' simples em polipropileno de alta resistência - PP, preto, tipo PB, DN= 110x110mm</t>
  </si>
  <si>
    <t>46.33.137</t>
  </si>
  <si>
    <t>46.33.140</t>
  </si>
  <si>
    <t>46.33.149</t>
  </si>
  <si>
    <t>Junção 45° simples em polipropileno de alta resistência - PP, preto, tipo PB, DN= 50x50mm</t>
  </si>
  <si>
    <t>46.33.150</t>
  </si>
  <si>
    <t>Junção 45° simples em polipropileno de alta resistência - PP, preto, tipo PB, DN= 63x63mm</t>
  </si>
  <si>
    <t>46.33.151</t>
  </si>
  <si>
    <t>46.33.159</t>
  </si>
  <si>
    <t>46.33.160</t>
  </si>
  <si>
    <t>46.33.161</t>
  </si>
  <si>
    <t>46.33.170</t>
  </si>
  <si>
    <t>Curva 87°30' em polipropileno de alta resistência - PP, preto, tipo PB, DN= 110mm</t>
  </si>
  <si>
    <t>46.33.186</t>
  </si>
  <si>
    <t>46.33.197</t>
  </si>
  <si>
    <t>46.33.201</t>
  </si>
  <si>
    <t>46.33.206</t>
  </si>
  <si>
    <t>46.33.207</t>
  </si>
  <si>
    <t>46.33.210</t>
  </si>
  <si>
    <t>Porta marco para grelha de 12x12 cm, em prolipropileno de alta resistência PP,  preto</t>
  </si>
  <si>
    <t>46.33.211</t>
  </si>
  <si>
    <t>47</t>
  </si>
  <si>
    <t>47.01</t>
  </si>
  <si>
    <t>47.01.010</t>
  </si>
  <si>
    <t>Registro de gaveta em latão fundido sem acabamento, DN= 1/2´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</si>
  <si>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</si>
  <si>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</si>
  <si>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</si>
  <si>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</si>
  <si>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</si>
  <si>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</si>
  <si>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</si>
  <si>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</si>
  <si>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</si>
  <si>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</si>
  <si>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</si>
  <si>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</si>
  <si>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</si>
  <si>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</si>
  <si>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</si>
  <si>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</si>
  <si>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</si>
  <si>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</si>
  <si>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</si>
  <si>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47.01.180</t>
  </si>
  <si>
    <t>47.01.190</t>
  </si>
  <si>
    <t>47.01.210</t>
  </si>
  <si>
    <t>47.01.220</t>
  </si>
  <si>
    <t>47.02</t>
  </si>
  <si>
    <t>47.02.010</t>
  </si>
  <si>
    <t>Registro de gaveta em latão fundido cromado com canopla, DN= 1/2´ - linha especial</t>
  </si>
  <si>
    <t>47.02.020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</si>
  <si>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</si>
  <si>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</si>
  <si>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</si>
  <si>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</si>
  <si>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</si>
  <si>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</si>
  <si>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</si>
  <si>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</si>
  <si>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</si>
  <si>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47.02.110</t>
  </si>
  <si>
    <t>Registro de pressão em latão fundido cromado com canopla, DN= 3/4´ - linha especial</t>
  </si>
  <si>
    <t>47.02.200</t>
  </si>
  <si>
    <t>Registro regulador de vazão para chuveiro e ducha em latão cromado com canopla, DN= 1/2´</t>
  </si>
  <si>
    <t>47.02.210</t>
  </si>
  <si>
    <t>47.04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</si>
  <si>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</si>
  <si>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</si>
  <si>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</si>
  <si>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</si>
  <si>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</si>
  <si>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</si>
  <si>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47.04.050</t>
  </si>
  <si>
    <t>Válvula de descarga antivandalismo, DN= 1 1/2´</t>
  </si>
  <si>
    <t>47.04.080</t>
  </si>
  <si>
    <t>Válvula de descarga externa, tipo alavanca com registro próprio, DN= 1 1/4´ e DN= 1 1/2´</t>
  </si>
  <si>
    <t>47.04.090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</si>
  <si>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</si>
  <si>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</si>
  <si>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</si>
  <si>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</si>
  <si>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</si>
  <si>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</si>
  <si>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</si>
  <si>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</si>
  <si>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47.05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</si>
  <si>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</si>
  <si>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</si>
  <si>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</si>
  <si>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</si>
  <si>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</si>
  <si>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</si>
  <si>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</si>
  <si>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</si>
  <si>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</si>
  <si>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</si>
  <si>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47.05.060</t>
  </si>
  <si>
    <t>Válvula de retenção horizontal em bronze, DN= 2 1/2´</t>
  </si>
  <si>
    <t>47.05.070</t>
  </si>
  <si>
    <t>Válvula de retenção horizontal em bronze, DN= 3´</t>
  </si>
  <si>
    <t>47.05.080</t>
  </si>
  <si>
    <t>Válvula de retenção horizontal em bronze, DN= 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</si>
  <si>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</si>
  <si>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</si>
  <si>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</si>
  <si>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</si>
  <si>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</si>
  <si>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</si>
  <si>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</si>
  <si>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</si>
  <si>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</si>
  <si>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</si>
  <si>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</si>
  <si>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</si>
  <si>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</si>
  <si>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</si>
  <si>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47.05.170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</si>
  <si>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</si>
  <si>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</si>
  <si>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</si>
  <si>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</si>
  <si>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</si>
  <si>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</si>
  <si>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</si>
  <si>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</si>
  <si>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</si>
  <si>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</si>
  <si>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47.05.230</t>
  </si>
  <si>
    <t>47.05.240</t>
  </si>
  <si>
    <t>47.05.260</t>
  </si>
  <si>
    <t>Válvula de retenção de pé com crivo em bronze, DN= 3´</t>
  </si>
  <si>
    <t>47.05.270</t>
  </si>
  <si>
    <t>Válvula de retenção de pé com crivo em bronze, DN= 4´</t>
  </si>
  <si>
    <t>47.05.280</t>
  </si>
  <si>
    <t>Válvula globo angular de 45° em bronze, DN= 2 1/2´</t>
  </si>
  <si>
    <t>47.05.290</t>
  </si>
  <si>
    <t>47.05.296</t>
  </si>
  <si>
    <t>47.05.300</t>
  </si>
  <si>
    <t>47.05.310</t>
  </si>
  <si>
    <t>47.05.340</t>
  </si>
  <si>
    <t>47.05.350</t>
  </si>
  <si>
    <t>47.05.360</t>
  </si>
  <si>
    <t>47.05.370</t>
  </si>
  <si>
    <t>47.05.390</t>
  </si>
  <si>
    <t>47.05.392</t>
  </si>
  <si>
    <t>47.05.400</t>
  </si>
  <si>
    <t>47.05.410</t>
  </si>
  <si>
    <t>47.05.420</t>
  </si>
  <si>
    <t>47.05.430</t>
  </si>
  <si>
    <t>47.05.450</t>
  </si>
  <si>
    <t>47.05.460</t>
  </si>
  <si>
    <t>47.05.580</t>
  </si>
  <si>
    <t>Válvula de gaveta em bronze com fecho rápido, DN= 1 1/2´</t>
  </si>
  <si>
    <t>47.06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</si>
  <si>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</si>
  <si>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</si>
  <si>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</si>
  <si>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</si>
  <si>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47.06.050</t>
  </si>
  <si>
    <t>Válvula de retenção tipo portinhola dupla em ferro fundido, DN= 6´</t>
  </si>
  <si>
    <t>47.06.051</t>
  </si>
  <si>
    <t>Válvula de retenção tipo portinhola simples em ferro fundido, flangeada,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</si>
  <si>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</si>
  <si>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</si>
  <si>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</si>
  <si>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</si>
  <si>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</si>
  <si>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</si>
  <si>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</si>
  <si>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</si>
  <si>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</si>
  <si>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47.06.110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</si>
  <si>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</si>
  <si>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</si>
  <si>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</si>
  <si>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</si>
  <si>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</si>
  <si>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</si>
  <si>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</si>
  <si>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</si>
  <si>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</si>
  <si>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</si>
  <si>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</si>
  <si>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</si>
  <si>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47.07.010</t>
  </si>
  <si>
    <t>47.07.020</t>
  </si>
  <si>
    <t>47.07.030</t>
  </si>
  <si>
    <t>47.07.090</t>
  </si>
  <si>
    <t>47.09</t>
  </si>
  <si>
    <t>47.09.010</t>
  </si>
  <si>
    <t>47.09.020</t>
  </si>
  <si>
    <t>47.09.030</t>
  </si>
  <si>
    <t>47.09.040</t>
  </si>
  <si>
    <t>47.10</t>
  </si>
  <si>
    <t>47.10.010</t>
  </si>
  <si>
    <t>47.11</t>
  </si>
  <si>
    <t>47.11.021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</si>
  <si>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</si>
  <si>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</si>
  <si>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</si>
  <si>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</si>
  <si>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47.11.111</t>
  </si>
  <si>
    <t>47.12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</si>
  <si>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</si>
  <si>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</si>
  <si>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</si>
  <si>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</si>
  <si>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</si>
  <si>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</si>
  <si>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</si>
  <si>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47.12.300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</si>
  <si>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</si>
  <si>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</si>
  <si>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</si>
  <si>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</si>
  <si>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</si>
  <si>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</si>
  <si>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</si>
  <si>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</si>
  <si>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</si>
  <si>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</si>
  <si>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</si>
  <si>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</si>
  <si>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</si>
  <si>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</si>
  <si>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</si>
  <si>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</si>
  <si>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47.20.010</t>
  </si>
  <si>
    <t>Pigtail em latão para manômetro, DN= 1/2´</t>
  </si>
  <si>
    <t>47.20.020</t>
  </si>
  <si>
    <t>Filtro ´Y´ em bronze para gás combustível, DN= 2´</t>
  </si>
  <si>
    <t>47.20.030</t>
  </si>
  <si>
    <t>47.20.070</t>
  </si>
  <si>
    <t>47.20.080</t>
  </si>
  <si>
    <t>Regulador de primeiro estágio de alta pressão até 2 kgf/cm², vazão de 90 kg GLP/hora</t>
  </si>
  <si>
    <t>47.20.100</t>
  </si>
  <si>
    <t>Regulador de primeiro estágio de alta pressão até 1,3 kgf/cm², vazão de 50 kg GLP/hora</t>
  </si>
  <si>
    <t>47.20.120</t>
  </si>
  <si>
    <t>Regulador de segundo estágio para gás, uso industrial, vazão até 12 kg GLP/hora</t>
  </si>
  <si>
    <t>47.20.181</t>
  </si>
  <si>
    <t>47.20.190</t>
  </si>
  <si>
    <t>Chave de fluxo tipo palheta para tubulação de líquidos</t>
  </si>
  <si>
    <t>47.20.300</t>
  </si>
  <si>
    <t>47.20.320</t>
  </si>
  <si>
    <t>Filtro ´Y´ corpo em bronze, pressão de serviço até 20,7 bar (PN 20), DN= 1 1/2´</t>
  </si>
  <si>
    <t>47.20.330</t>
  </si>
  <si>
    <t>Filtro ´Y´ corpo em bronze, pressão de serviço até 20,7 bar (PN 20), DN= 2´</t>
  </si>
  <si>
    <t>48</t>
  </si>
  <si>
    <t>48.02</t>
  </si>
  <si>
    <t>48.02.008</t>
  </si>
  <si>
    <t>Reservatório de fibra de vidro - capacidade de 15.000 litros</t>
  </si>
  <si>
    <t>48.02.009</t>
  </si>
  <si>
    <t>Reservatório de fibra de vidro - capacidade de 20.000 litros</t>
  </si>
  <si>
    <t>48.02.300</t>
  </si>
  <si>
    <t>48.02.310</t>
  </si>
  <si>
    <t>48.02.400</t>
  </si>
  <si>
    <t>48.02.401</t>
  </si>
  <si>
    <t>48.03</t>
  </si>
  <si>
    <t>48.03.112</t>
  </si>
  <si>
    <t>Reservatório metálico cilíndrico horizontal - capacidade de 3.000 litros</t>
  </si>
  <si>
    <t>48.03.130</t>
  </si>
  <si>
    <t>Reservatório metálico cilíndrico horizontal - capacidade de 5.000 litros</t>
  </si>
  <si>
    <t>48.03.138</t>
  </si>
  <si>
    <t>Reservatório metálico cilíndrico horizontal - capacidade de 10.000 litros</t>
  </si>
  <si>
    <t>48.04</t>
  </si>
  <si>
    <t>48.04.381</t>
  </si>
  <si>
    <t>48.04.391</t>
  </si>
  <si>
    <t>48.05</t>
  </si>
  <si>
    <t>Torneira de boia</t>
  </si>
  <si>
    <t>48.05.010</t>
  </si>
  <si>
    <t>Torneira de boia, DN= 3/4´</t>
  </si>
  <si>
    <t>48.05.020</t>
  </si>
  <si>
    <t>Torneira de boia, DN= 1´</t>
  </si>
  <si>
    <t>48.05.030</t>
  </si>
  <si>
    <t>Torneira de boia, DN= 1 1/4´</t>
  </si>
  <si>
    <t>48.05.040</t>
  </si>
  <si>
    <t>Torneira de boia, DN= 1 1/2´</t>
  </si>
  <si>
    <t>48.05.050</t>
  </si>
  <si>
    <t>Torneira de boia, DN= 2´</t>
  </si>
  <si>
    <t>48.05.052</t>
  </si>
  <si>
    <t>Torneira de boia, DN= 2 1/2´</t>
  </si>
  <si>
    <t>48.05.070</t>
  </si>
  <si>
    <t>Torneira de boia, tipo registro automático de entrada, DN= 3´</t>
  </si>
  <si>
    <t>48.20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</si>
  <si>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</si>
  <si>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</si>
  <si>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</si>
  <si>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</si>
  <si>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</si>
  <si>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</si>
  <si>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49</t>
  </si>
  <si>
    <t>49.01</t>
  </si>
  <si>
    <t>49.01.016</t>
  </si>
  <si>
    <t>Caixa sifonada de PVC rígido de 100 x 100 x 50 mm, com grelha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</si>
  <si>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</si>
  <si>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</si>
  <si>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</si>
  <si>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</si>
  <si>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</si>
  <si>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</si>
  <si>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</si>
  <si>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</si>
  <si>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</si>
  <si>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</si>
  <si>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49.03</t>
  </si>
  <si>
    <t>Caixa de gordura</t>
  </si>
  <si>
    <t>49.03.020</t>
  </si>
  <si>
    <t>Caixa de gordura em alvenaria, 600 x 600 x 600 mm</t>
  </si>
  <si>
    <t>49.03.036</t>
  </si>
  <si>
    <t>Caixa de gordura em PVC com tampa reforçada - capacidade 19 litros</t>
  </si>
  <si>
    <t>49.04</t>
  </si>
  <si>
    <t>49.04.010</t>
  </si>
  <si>
    <t>Ralo seco em PVC rígido de 100 x 40 mm, com grelha</t>
  </si>
  <si>
    <t>49.05</t>
  </si>
  <si>
    <t>Ralo em ferro fundido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</si>
  <si>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</si>
  <si>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</si>
  <si>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</si>
  <si>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</si>
  <si>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</si>
  <si>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Grelhas e tampas</t>
  </si>
  <si>
    <t>49.06.010</t>
  </si>
  <si>
    <t>49.06.020</t>
  </si>
  <si>
    <t>Grelha em ferro fundido para caixas e canaletas</t>
  </si>
  <si>
    <t>49.06.030</t>
  </si>
  <si>
    <t>49.06.080</t>
  </si>
  <si>
    <t>49.06.110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</si>
  <si>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</si>
  <si>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</si>
  <si>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</si>
  <si>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</si>
  <si>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</si>
  <si>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</si>
  <si>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</si>
  <si>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49.06.210</t>
  </si>
  <si>
    <t>49.06.400</t>
  </si>
  <si>
    <t>Tampão em ferro fundido, diâmetro de 600 mm, classe B 125 (ruptura &gt; 125 kN)</t>
  </si>
  <si>
    <t>49.06.410</t>
  </si>
  <si>
    <t>49.06.420</t>
  </si>
  <si>
    <t>Tampão em ferro fundido, diâmetro de 600 mm, classe D 400 (ruptura&gt; 400 kN)</t>
  </si>
  <si>
    <t>49.06.430</t>
  </si>
  <si>
    <t>Tampão em ferro fundido de 300 x 300 mm, classe B 125 (ruptura &gt; 125 kN)</t>
  </si>
  <si>
    <t>49.06.440</t>
  </si>
  <si>
    <t>Tampão em ferro fundido de 400 x 400 mm, classe B 125 (ruptura &gt; 125 kN)</t>
  </si>
  <si>
    <t>49.06.450</t>
  </si>
  <si>
    <t>Tampão em ferro fundido de 500 x 500 mm, classe B 125 (ruptura &gt; 125 kN)</t>
  </si>
  <si>
    <t>49.06.460</t>
  </si>
  <si>
    <t>Tampão em ferro fundido de 600 x 600 mm, classe B 125 (ruptura &gt; 125 kN)</t>
  </si>
  <si>
    <t>49.06.480</t>
  </si>
  <si>
    <t>49.06.550</t>
  </si>
  <si>
    <t>Grelha com calha e cesto coletor para piso em aço inoxidável, largura de 15 cm</t>
  </si>
  <si>
    <t>49.06.560</t>
  </si>
  <si>
    <t>Grelha com calha e cesto coletor para piso em aço inoxidável, largura de 20 cm</t>
  </si>
  <si>
    <t>49.08</t>
  </si>
  <si>
    <t>49.08.250</t>
  </si>
  <si>
    <t>Caixa de areia em PVC, diâmetro nominal de 100 mm</t>
  </si>
  <si>
    <t>49.11</t>
  </si>
  <si>
    <t>Canaletas e afins</t>
  </si>
  <si>
    <t>49.11.130</t>
  </si>
  <si>
    <t>Canaleta com grelha em alumínio, largura de 80 mm</t>
  </si>
  <si>
    <t>49.11.140</t>
  </si>
  <si>
    <t>49.11.141</t>
  </si>
  <si>
    <t>49.12</t>
  </si>
  <si>
    <t>49.12.010</t>
  </si>
  <si>
    <t>Boca de lobo simples tipo PMSP com tampa de concreto</t>
  </si>
  <si>
    <t>49.12.030</t>
  </si>
  <si>
    <t>Boca de lobo dupla tipo PMSP com tampa de concreto</t>
  </si>
  <si>
    <t>49.12.050</t>
  </si>
  <si>
    <t>Boca de lobo tripla tipo PMSP com tampa de concreto</t>
  </si>
  <si>
    <t>49.12.058</t>
  </si>
  <si>
    <t>Boca de leão simples tipo PMSP com grelha</t>
  </si>
  <si>
    <t>49.12.110</t>
  </si>
  <si>
    <t>Poço de visita de 1,60 x 1,60 x 1,60 m - tipo PMSP</t>
  </si>
  <si>
    <t>49.12.120</t>
  </si>
  <si>
    <t>Chaminé para poço de visita tipo PMSP em alvenaria, diâmetro interno 70 cm - pescoço</t>
  </si>
  <si>
    <t>49.12.140</t>
  </si>
  <si>
    <t>Poço de visita em alvenaria tipo PMSP - balão</t>
  </si>
  <si>
    <t>49.13</t>
  </si>
  <si>
    <t>49.13.010</t>
  </si>
  <si>
    <t>49.13.020</t>
  </si>
  <si>
    <t>49.13.030</t>
  </si>
  <si>
    <t>49.13.040</t>
  </si>
  <si>
    <t>49.14</t>
  </si>
  <si>
    <t>49.14.010</t>
  </si>
  <si>
    <t>49.14.020</t>
  </si>
  <si>
    <t>49.14.030</t>
  </si>
  <si>
    <t>49.15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</si>
  <si>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</si>
  <si>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</si>
  <si>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</si>
  <si>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</si>
  <si>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</si>
  <si>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</si>
  <si>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</si>
  <si>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</si>
  <si>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</si>
  <si>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</si>
  <si>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</si>
  <si>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</si>
  <si>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49.16</t>
  </si>
  <si>
    <t>49.16.050</t>
  </si>
  <si>
    <t>49.16.051</t>
  </si>
  <si>
    <t>Sifão ladrão em polietileno para extravasão, diâmetro de 100mm</t>
  </si>
  <si>
    <t>50</t>
  </si>
  <si>
    <t>50.01</t>
  </si>
  <si>
    <t>50.01.030</t>
  </si>
  <si>
    <t>Abrigo duplo para hidrante/mangueira, com visor e suporte (embutir e externo)</t>
  </si>
  <si>
    <t>50.01.060</t>
  </si>
  <si>
    <t>Abrigo para hidrante/mangueira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</si>
  <si>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</si>
  <si>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</si>
  <si>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</si>
  <si>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</si>
  <si>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50.01.100</t>
  </si>
  <si>
    <t>Mangueira com união de engate rápido, DN= 2 1/2´ (63 mm)</t>
  </si>
  <si>
    <t>50.01.110</t>
  </si>
  <si>
    <t>Esguicho em latão com engate rápido, DN= 2 1/2´, jato regulável</t>
  </si>
  <si>
    <t>50.01.130</t>
  </si>
  <si>
    <t>50.01.160</t>
  </si>
  <si>
    <t>Adaptador de engate rápido em latão de 2 1/2´ x 1 1/2´</t>
  </si>
  <si>
    <t>50.01.170</t>
  </si>
  <si>
    <t>Adaptador de engate rápido em latão de 2 1/2´ x 2 1/2´</t>
  </si>
  <si>
    <t>50.01.180</t>
  </si>
  <si>
    <t>Hidrante de coluna com duas saídas, 4´x 2 1/2´ - simples</t>
  </si>
  <si>
    <t>50.01.190</t>
  </si>
  <si>
    <t>Tampão de engate rápido em latão, DN= 2 1/2´, com corrente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</si>
  <si>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</si>
  <si>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</si>
  <si>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</si>
  <si>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</si>
  <si>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</si>
  <si>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</si>
  <si>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</si>
  <si>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</si>
  <si>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50.01.330</t>
  </si>
  <si>
    <t>Abrigo de hidrante de 2 1/2´ completo - inclusive mangueira de 30 m (2 x 15 m)</t>
  </si>
  <si>
    <t>50.01.340</t>
  </si>
  <si>
    <t>Abrigo para registro de recalque tipo coluna, completo - inclusive tubulações e válvulas</t>
  </si>
  <si>
    <t>50.02</t>
  </si>
  <si>
    <t>50.02.020</t>
  </si>
  <si>
    <t>50.02.050</t>
  </si>
  <si>
    <t>Alarme hidráulico tipo gongo</t>
  </si>
  <si>
    <t>50.02.060</t>
  </si>
  <si>
    <t>50.02.080</t>
  </si>
  <si>
    <t>50.05</t>
  </si>
  <si>
    <t>50.05.022</t>
  </si>
  <si>
    <t>50.05.060</t>
  </si>
  <si>
    <t>Central de iluminação de emergência, completa, para até 6.000 W</t>
  </si>
  <si>
    <t>50.05.080</t>
  </si>
  <si>
    <t>50.05.160</t>
  </si>
  <si>
    <t>50.05.170</t>
  </si>
  <si>
    <t>Acionador manual tipo quebra vidro, em caixa plástica</t>
  </si>
  <si>
    <t>50.05.210</t>
  </si>
  <si>
    <t>Detector termovelocimétrico endereçável com base endereçável</t>
  </si>
  <si>
    <t>50.05.214</t>
  </si>
  <si>
    <t>Detector de gás liquefeito (GLP), gás natural (GN) ou derivados de metano</t>
  </si>
  <si>
    <t>50.05.230</t>
  </si>
  <si>
    <t>Sirene audiovisual tipo endereçável</t>
  </si>
  <si>
    <t>50.05.250</t>
  </si>
  <si>
    <t>Central de iluminação de emergência, completa, autonomia 1 hora, para até 240 W</t>
  </si>
  <si>
    <t>50.05.270</t>
  </si>
  <si>
    <t>50.05.280</t>
  </si>
  <si>
    <t>Sirene tipo corneta de 12 V</t>
  </si>
  <si>
    <t>50.05.400</t>
  </si>
  <si>
    <t>Sirene eletrônica em caixa metálica de 4 x 4</t>
  </si>
  <si>
    <t>50.05.430</t>
  </si>
  <si>
    <t>Detector óptico de fumaça com base endereçável</t>
  </si>
  <si>
    <t>50.05.440</t>
  </si>
  <si>
    <t>Painel repetidor de detecção e alarme de incêndio tipo endereçável</t>
  </si>
  <si>
    <t>50.05.450</t>
  </si>
  <si>
    <t>Acionador manual quebra-vidro endereçável</t>
  </si>
  <si>
    <t>50.05.470</t>
  </si>
  <si>
    <t>50.05.490</t>
  </si>
  <si>
    <t>Sinalizador audiovisual endereçável com LED</t>
  </si>
  <si>
    <t>50.05.491</t>
  </si>
  <si>
    <t>Sinalizador visual de advertência</t>
  </si>
  <si>
    <t>50.05.492</t>
  </si>
  <si>
    <t>Sinalizador audiovisual de advertência</t>
  </si>
  <si>
    <t>50.10</t>
  </si>
  <si>
    <t>Extintores</t>
  </si>
  <si>
    <t>50.10.030</t>
  </si>
  <si>
    <t>Extintor sobre rodas de gás carbônico - capacidade de 10 kg</t>
  </si>
  <si>
    <t>50.10.050</t>
  </si>
  <si>
    <t>Extintor sobre rodas de gás carbônico - capacidade de 25 kg</t>
  </si>
  <si>
    <t>50.10.058</t>
  </si>
  <si>
    <t>Extintor manual de pó químico seco BC - capacidade de 4 kg</t>
  </si>
  <si>
    <t>50.10.060</t>
  </si>
  <si>
    <t>Extintor manual de pó químico seco BC - capacidade de 8 kg</t>
  </si>
  <si>
    <t>50.10.084</t>
  </si>
  <si>
    <t>Extintor manual de pó químico seco 20 BC - capacidade de 12 kg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</si>
  <si>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</si>
  <si>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</si>
  <si>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</si>
  <si>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</si>
  <si>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50.10.120</t>
  </si>
  <si>
    <t>Extintor manual de pó químico seco ABC - capacidade de 6 kg</t>
  </si>
  <si>
    <t>50.10.140</t>
  </si>
  <si>
    <t>Extintor manual de gás carbônico 5 BC - capacidade de 6 kg</t>
  </si>
  <si>
    <t>50.10.210</t>
  </si>
  <si>
    <t>Suporte para extintor de piso em fibra de vidro</t>
  </si>
  <si>
    <t>50.10.220</t>
  </si>
  <si>
    <t>Suporte para extintor de piso em aço inoxidável</t>
  </si>
  <si>
    <t>50.20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</si>
  <si>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</si>
  <si>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</si>
  <si>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</si>
  <si>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</si>
  <si>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</si>
  <si>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</si>
  <si>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</si>
  <si>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50.20.170</t>
  </si>
  <si>
    <t>50.20.200</t>
  </si>
  <si>
    <t>Recolocação de bico de sprinkler</t>
  </si>
  <si>
    <t>54</t>
  </si>
  <si>
    <t>54.01</t>
  </si>
  <si>
    <t>54.01.010</t>
  </si>
  <si>
    <t>Regularização e compactação mecanizada de superfície, sem controle do proctor normal</t>
  </si>
  <si>
    <t>54.01.030</t>
  </si>
  <si>
    <t>54.01.050</t>
  </si>
  <si>
    <t>Compactação do subleito mínimo de 95% do PN</t>
  </si>
  <si>
    <t>54.01.200</t>
  </si>
  <si>
    <t>Base de macadame hidráulico</t>
  </si>
  <si>
    <t>54.01.210</t>
  </si>
  <si>
    <t>Base de brita graduada</t>
  </si>
  <si>
    <t>54.01.220</t>
  </si>
  <si>
    <t>Base de bica corrida</t>
  </si>
  <si>
    <t>54.01.230</t>
  </si>
  <si>
    <t>Base de macadame betuminoso</t>
  </si>
  <si>
    <t>54.01.300</t>
  </si>
  <si>
    <t>Pavimento de concreto rolado (concreto pobre) para base de pavimento rígido</t>
  </si>
  <si>
    <t>54.01.400</t>
  </si>
  <si>
    <t>54.01.410</t>
  </si>
  <si>
    <t>Varrição de pavimento para recapeamento</t>
  </si>
  <si>
    <t>54.02</t>
  </si>
  <si>
    <t>54.02.030</t>
  </si>
  <si>
    <t>Revestimento primário com pedra britada, compactação mínima de 95% do PN</t>
  </si>
  <si>
    <t>54.03</t>
  </si>
  <si>
    <t>54.03.200</t>
  </si>
  <si>
    <t>Concreto asfáltico usinado a quente - Binder</t>
  </si>
  <si>
    <t>54.03.210</t>
  </si>
  <si>
    <t>Camada de rolamento em concreto betuminoso usinado quente - CBUQ</t>
  </si>
  <si>
    <t>54.03.221</t>
  </si>
  <si>
    <t>Restauração de pavimento asfáltico com concreto betuminoso usinado quente - CBUQ</t>
  </si>
  <si>
    <t>54.03.230</t>
  </si>
  <si>
    <t>Imprimação betuminosa ligante</t>
  </si>
  <si>
    <t>54.03.240</t>
  </si>
  <si>
    <t>Imprimação betuminosa impermeabilizante</t>
  </si>
  <si>
    <t>54.03.250</t>
  </si>
  <si>
    <t>Revestimento de pré-misturado a quente</t>
  </si>
  <si>
    <t>54.03.260</t>
  </si>
  <si>
    <t>Revestimento de pré-misturado a frio</t>
  </si>
  <si>
    <t>54.04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</si>
  <si>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</si>
  <si>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</si>
  <si>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</si>
  <si>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</si>
  <si>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</si>
  <si>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</si>
  <si>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</si>
  <si>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</si>
  <si>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54.04.340</t>
  </si>
  <si>
    <t>54.04.350</t>
  </si>
  <si>
    <t>54.04.360</t>
  </si>
  <si>
    <t>Bloco diagonal em concreto tipo piso drenante para plantio de grama - 50 x 50 x 10 cm</t>
  </si>
  <si>
    <t>54.04.392</t>
  </si>
  <si>
    <t>54.06</t>
  </si>
  <si>
    <t>Guias e sarjetas</t>
  </si>
  <si>
    <t>54.06.020</t>
  </si>
  <si>
    <t>Guia pré-moldada curva tipo PMSP 100 - fck 25 MPa</t>
  </si>
  <si>
    <t>54.06.040</t>
  </si>
  <si>
    <t>Guia pré-moldada reta tipo PMSP 100 - fck 25 MPa</t>
  </si>
  <si>
    <t>54.06.100</t>
  </si>
  <si>
    <t>Base em concreto com fck de 20 MPa, para guias, sarjetas ou sarjetões</t>
  </si>
  <si>
    <t>54.06.110</t>
  </si>
  <si>
    <t>Base em concreto com fck de 25 MPa, para guias, sarjetas ou sarjetões</t>
  </si>
  <si>
    <t>54.06.160</t>
  </si>
  <si>
    <t>Sarjeta ou sarjetão moldado no local, tipo PMSP em concreto com fck 20 MPa</t>
  </si>
  <si>
    <t>54.06.170</t>
  </si>
  <si>
    <t>Sarjeta ou sarjetão moldado no local, tipo PMSP em concreto com fck 25 MPa</t>
  </si>
  <si>
    <t>54.07</t>
  </si>
  <si>
    <t>54.07.040</t>
  </si>
  <si>
    <t>Passeio em mosaico português</t>
  </si>
  <si>
    <t>54.07.110</t>
  </si>
  <si>
    <t>54.07.130</t>
  </si>
  <si>
    <t>54.07.210</t>
  </si>
  <si>
    <t>54.07.240</t>
  </si>
  <si>
    <t>54.07.260</t>
  </si>
  <si>
    <t>54.20</t>
  </si>
  <si>
    <t>54.20.040</t>
  </si>
  <si>
    <t>Bate-roda em concreto pré-moldado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</si>
  <si>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</si>
  <si>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</si>
  <si>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</si>
  <si>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</si>
  <si>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</si>
  <si>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</si>
  <si>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</si>
  <si>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</si>
  <si>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</si>
  <si>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55</t>
  </si>
  <si>
    <t>LIMPEZA E ARREMATE</t>
  </si>
  <si>
    <t>55.01</t>
  </si>
  <si>
    <t>Limpeza de obra</t>
  </si>
  <si>
    <t>55.01.020</t>
  </si>
  <si>
    <t>Limpeza final da obra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</si>
  <si>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</si>
  <si>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</si>
  <si>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</si>
  <si>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</si>
  <si>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</si>
  <si>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</si>
  <si>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</si>
  <si>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</si>
  <si>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</si>
  <si>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55.01.140</t>
  </si>
  <si>
    <t>Limpeza de superfície com hidrojateamento</t>
  </si>
  <si>
    <t>55.02</t>
  </si>
  <si>
    <t>55.02.010</t>
  </si>
  <si>
    <t>Limpeza de caixa de inspeção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</si>
  <si>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</si>
  <si>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</si>
  <si>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</si>
  <si>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</si>
  <si>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</si>
  <si>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</si>
  <si>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</si>
  <si>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</si>
  <si>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</si>
  <si>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55.10.030</t>
  </si>
  <si>
    <t>Locação de duto coletor de entulho</t>
  </si>
  <si>
    <t>61</t>
  </si>
  <si>
    <t>61.01</t>
  </si>
  <si>
    <t>Elevador</t>
  </si>
  <si>
    <t>61.01.670</t>
  </si>
  <si>
    <t>61.01.680</t>
  </si>
  <si>
    <t>61.01.690</t>
  </si>
  <si>
    <t>61.01.760</t>
  </si>
  <si>
    <t>61.01.770</t>
  </si>
  <si>
    <t>61.01.800</t>
  </si>
  <si>
    <t>Fechamento em vidro laminado para caixa de elevador</t>
  </si>
  <si>
    <t>61.10</t>
  </si>
  <si>
    <t>61.10.001</t>
  </si>
  <si>
    <t>61.10.007</t>
  </si>
  <si>
    <t>61.10.010</t>
  </si>
  <si>
    <t>61.10.012</t>
  </si>
  <si>
    <t>61.10.100</t>
  </si>
  <si>
    <t>61.10.110</t>
  </si>
  <si>
    <t>61.10.120</t>
  </si>
  <si>
    <t>61.10.200</t>
  </si>
  <si>
    <t>61.10.210</t>
  </si>
  <si>
    <t>61.10.220</t>
  </si>
  <si>
    <t>61.10.230</t>
  </si>
  <si>
    <t>61.10.250</t>
  </si>
  <si>
    <t>61.10.260</t>
  </si>
  <si>
    <t>61.10.270</t>
  </si>
  <si>
    <t>61.10.300</t>
  </si>
  <si>
    <t>61.10.310</t>
  </si>
  <si>
    <t>61.10.320</t>
  </si>
  <si>
    <t>61.10.400</t>
  </si>
  <si>
    <t>Damper corta fogo (DCF) tipo comporta, com elemento fusível e chave fim de curso.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</si>
  <si>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</si>
  <si>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</si>
  <si>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</si>
  <si>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</si>
  <si>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</si>
  <si>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</si>
  <si>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61.10.410</t>
  </si>
  <si>
    <t>Serviço de instalação de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</si>
  <si>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</si>
  <si>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</si>
  <si>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</si>
  <si>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</si>
  <si>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</si>
  <si>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</si>
  <si>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61.10.511</t>
  </si>
  <si>
    <t>Difusor para insuflamento de ar com plenum, multivias e colarinho</t>
  </si>
  <si>
    <t>61.10.512</t>
  </si>
  <si>
    <t>Difusor para insuflamento de ar com plenum, com 2 aberturas</t>
  </si>
  <si>
    <t>61.10.513</t>
  </si>
  <si>
    <t>61.10.514</t>
  </si>
  <si>
    <t>Difusor de plástico, diâmetro 20 cm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</si>
  <si>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</si>
  <si>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</si>
  <si>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</si>
  <si>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</si>
  <si>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61.10.564</t>
  </si>
  <si>
    <t>Grelha de insuflação de ar em alumínio anodizado, de dupla deflexão, tamanho: até 0,10 m²</t>
  </si>
  <si>
    <t>61.10.565</t>
  </si>
  <si>
    <t>61.10.566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</si>
  <si>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</si>
  <si>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</si>
  <si>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</si>
  <si>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</si>
  <si>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</si>
  <si>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</si>
  <si>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</si>
  <si>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</si>
  <si>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</si>
  <si>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</si>
  <si>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</si>
  <si>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</si>
  <si>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</si>
  <si>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</si>
  <si>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</si>
  <si>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</si>
  <si>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</si>
  <si>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</si>
  <si>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</si>
  <si>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</si>
  <si>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</si>
  <si>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61.10.584</t>
  </si>
  <si>
    <t>61.14</t>
  </si>
  <si>
    <t>61.14.005</t>
  </si>
  <si>
    <t>61.14.015</t>
  </si>
  <si>
    <t>61.14.050</t>
  </si>
  <si>
    <t>61.14.070</t>
  </si>
  <si>
    <t>61.14.080</t>
  </si>
  <si>
    <t>61.14.100</t>
  </si>
  <si>
    <t>61.15</t>
  </si>
  <si>
    <t>Controles para Fan-Coil e CAG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</si>
  <si>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</si>
  <si>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</si>
  <si>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</si>
  <si>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</si>
  <si>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</si>
  <si>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</si>
  <si>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61.15.040</t>
  </si>
  <si>
    <t>61.15.050</t>
  </si>
  <si>
    <t>61.15.060</t>
  </si>
  <si>
    <t>61.15.070</t>
  </si>
  <si>
    <t>61.15.080</t>
  </si>
  <si>
    <t>61.15.090</t>
  </si>
  <si>
    <t>61.15.100</t>
  </si>
  <si>
    <t>Atuador proporcional de 10 Nm, tensão de entrada AC/DC 24 V - IP 54</t>
  </si>
  <si>
    <t>61.15.110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</si>
  <si>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</si>
  <si>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</si>
  <si>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</si>
  <si>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</si>
  <si>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</si>
  <si>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</si>
  <si>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</si>
  <si>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</si>
  <si>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</si>
  <si>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</si>
  <si>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61.15.164</t>
  </si>
  <si>
    <t>61.15.170</t>
  </si>
  <si>
    <t>Transmissor de pressão diferencial, operação de 0 a 750 Pa</t>
  </si>
  <si>
    <t>61.15.172</t>
  </si>
  <si>
    <t>Transmissor de pressão compacto, escala de pressão 0 a 10 Bar, sinal de saída 4 - 20 mA</t>
  </si>
  <si>
    <t>61.15.174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</si>
  <si>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</si>
  <si>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</si>
  <si>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</si>
  <si>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</si>
  <si>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</si>
  <si>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Módulo de expansão para 8 canais de entrada analógica</t>
  </si>
  <si>
    <t>61.15.201</t>
  </si>
  <si>
    <t>Módulo de expansão para 8 canais de entrada e saída digitais</t>
  </si>
  <si>
    <t>61.20</t>
  </si>
  <si>
    <t>61.20.040</t>
  </si>
  <si>
    <t>Cortina de ar com duas velocidades, para vão de 1,20 m</t>
  </si>
  <si>
    <t>61.20.092</t>
  </si>
  <si>
    <t>Cortina de ar com duas velocidades, para vão de 1,50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</si>
  <si>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</si>
  <si>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</si>
  <si>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</si>
  <si>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</si>
  <si>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</si>
  <si>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</si>
  <si>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</si>
  <si>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</si>
  <si>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61.20.450</t>
  </si>
  <si>
    <t>Duto em chapa de aço galvanizado</t>
  </si>
  <si>
    <t>62</t>
  </si>
  <si>
    <t>62.04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</si>
  <si>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</si>
  <si>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</si>
  <si>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</si>
  <si>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</si>
  <si>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</si>
  <si>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</si>
  <si>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</si>
  <si>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</si>
  <si>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</si>
  <si>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</si>
  <si>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</si>
  <si>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</si>
  <si>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</si>
  <si>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65</t>
  </si>
  <si>
    <t>65.01</t>
  </si>
  <si>
    <t>65.01.210</t>
  </si>
  <si>
    <t>Câmara frigorífica para resfriados</t>
  </si>
  <si>
    <t>65.02</t>
  </si>
  <si>
    <t>65.02.100</t>
  </si>
  <si>
    <t>Câmara frigorífica para congelados</t>
  </si>
  <si>
    <t>66</t>
  </si>
  <si>
    <t>66.02</t>
  </si>
  <si>
    <t>Controle de acessos e alarme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</si>
  <si>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</si>
  <si>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</si>
  <si>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</si>
  <si>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</si>
  <si>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</si>
  <si>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</si>
  <si>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66.02.239</t>
  </si>
  <si>
    <t>Sistema eletrônico de automatização de portão deslizante, para esforços até 800 kg</t>
  </si>
  <si>
    <t>66.02.240</t>
  </si>
  <si>
    <t>66.02.460</t>
  </si>
  <si>
    <t>Vídeo porteiro eletrônico colorido, com um interfone</t>
  </si>
  <si>
    <t>66.02.500</t>
  </si>
  <si>
    <t>Central de alarme microprocessada, para até 125 zonas</t>
  </si>
  <si>
    <t>66.02.560</t>
  </si>
  <si>
    <t>66.08</t>
  </si>
  <si>
    <t>66.08.061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</si>
  <si>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</si>
  <si>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</si>
  <si>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</si>
  <si>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</si>
  <si>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</si>
  <si>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</si>
  <si>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</si>
  <si>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Rack fechado de piso padrão metálico, 19 x 44 Us x 770 mm</t>
  </si>
  <si>
    <t>66.08.131</t>
  </si>
  <si>
    <t>66.08.240</t>
  </si>
  <si>
    <t>Filtro passivo e misturador de sinais VHF / UHF / CATV</t>
  </si>
  <si>
    <t>66.08.260</t>
  </si>
  <si>
    <t>Modulador de canais VHF / UHF / CATV / CFTV</t>
  </si>
  <si>
    <t>66.08.270</t>
  </si>
  <si>
    <t>Amplificador de linha VHF / UHF com conector de F-50 dB</t>
  </si>
  <si>
    <t>66.08.340</t>
  </si>
  <si>
    <t>Unidade de disco rígido (HD) externo de 5 TB</t>
  </si>
  <si>
    <t>66.08.400</t>
  </si>
  <si>
    <t>66.08.401</t>
  </si>
  <si>
    <t>66.08.600</t>
  </si>
  <si>
    <t>66.08.610</t>
  </si>
  <si>
    <t>66.08.620</t>
  </si>
  <si>
    <t>66.20</t>
  </si>
  <si>
    <t>66.20.150</t>
  </si>
  <si>
    <t>Guia organizadora de cabos para rack, 19´ 1 U</t>
  </si>
  <si>
    <t>66.20.170</t>
  </si>
  <si>
    <t>Guia organizadora de cabos para rack, 19´ 2 U</t>
  </si>
  <si>
    <t>66.20.202</t>
  </si>
  <si>
    <t>Instalação de câmera fixa para CFTV</t>
  </si>
  <si>
    <t>66.20.212</t>
  </si>
  <si>
    <t>Instalação de câmera móvel para CFTV</t>
  </si>
  <si>
    <t>66.20.221</t>
  </si>
  <si>
    <t>66.20.225</t>
  </si>
  <si>
    <t>Switch Gigabit 24 portas com capacidade de 10/100/1000/Mbps</t>
  </si>
  <si>
    <t>67</t>
  </si>
  <si>
    <t>67.02</t>
  </si>
  <si>
    <t>Tratamento</t>
  </si>
  <si>
    <t>67.02.160</t>
  </si>
  <si>
    <t>Medidor de vazão tipo calha Parshall com garganta W= 3´</t>
  </si>
  <si>
    <t>67.02.210</t>
  </si>
  <si>
    <t>Tela galvanizada revestida em poliamida, malha de 10 mm</t>
  </si>
  <si>
    <t>67.02.240</t>
  </si>
  <si>
    <t>Grade média em aço carbono, espaçamento de 2 cm com barras chatas de 1´ x 3/8´</t>
  </si>
  <si>
    <t>67.02.280</t>
  </si>
  <si>
    <t>Cesto em chapa de aço inoxidável com espessura de 1,5 mm e furos de 1/2´</t>
  </si>
  <si>
    <t>67.02.301</t>
  </si>
  <si>
    <t>67.02.320</t>
  </si>
  <si>
    <t>Comporta em fibra de vidro (stop log) - espessura de 10 mm</t>
  </si>
  <si>
    <t>67.02.330</t>
  </si>
  <si>
    <t>67.02.400</t>
  </si>
  <si>
    <t>67.02.410</t>
  </si>
  <si>
    <t>67.02.502</t>
  </si>
  <si>
    <t>67.02.503</t>
  </si>
  <si>
    <t>68</t>
  </si>
  <si>
    <t>68.01</t>
  </si>
  <si>
    <t>Posteamento</t>
  </si>
  <si>
    <t>68.01.600</t>
  </si>
  <si>
    <t>Poste de concreto circular, 200 kg, H = 7,00 m</t>
  </si>
  <si>
    <t>68.01.620</t>
  </si>
  <si>
    <t>Poste de concreto circular, 200 kg, H = 9,00 m</t>
  </si>
  <si>
    <t>68.01.630</t>
  </si>
  <si>
    <t>Poste de concreto circular, 200 kg, H = 10,00 m</t>
  </si>
  <si>
    <t>68.01.650</t>
  </si>
  <si>
    <t>Poste de concreto circular, 200 kg, H = 12,00 m</t>
  </si>
  <si>
    <t>68.01.670</t>
  </si>
  <si>
    <t>Poste de concreto circular, 300 kg, H = 9,00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</si>
  <si>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</si>
  <si>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</si>
  <si>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</si>
  <si>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</si>
  <si>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</si>
  <si>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</si>
  <si>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</si>
  <si>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</si>
  <si>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</si>
  <si>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</si>
  <si>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</si>
  <si>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</si>
  <si>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</si>
  <si>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</si>
  <si>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</si>
  <si>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</si>
  <si>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</si>
  <si>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</si>
  <si>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</si>
  <si>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</si>
  <si>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</si>
  <si>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</si>
  <si>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</si>
  <si>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</si>
  <si>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</si>
  <si>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</si>
  <si>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</si>
  <si>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</si>
  <si>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</si>
  <si>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</si>
  <si>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</si>
  <si>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</si>
  <si>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</si>
  <si>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</si>
  <si>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</si>
  <si>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</si>
  <si>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</si>
  <si>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68.02.140</t>
  </si>
  <si>
    <t>Armação secundária tipo 4C - 6R</t>
  </si>
  <si>
    <t>68.20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</si>
  <si>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</si>
  <si>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</si>
  <si>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</si>
  <si>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</si>
  <si>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</si>
  <si>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</si>
  <si>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</si>
  <si>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</si>
  <si>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69</t>
  </si>
  <si>
    <t>69.03</t>
  </si>
  <si>
    <t>69.03.090</t>
  </si>
  <si>
    <t>Aparelho telefônico multifrequencial, com teclas ´FLASH´, ´HOOK´, ´PAUSE´, ´LND´, ´MODE´</t>
  </si>
  <si>
    <t>69.03.130</t>
  </si>
  <si>
    <t>69.03.140</t>
  </si>
  <si>
    <t>69.03.310</t>
  </si>
  <si>
    <t>69.03.340</t>
  </si>
  <si>
    <t>Conector RJ-45 fêmea - categoria 6</t>
  </si>
  <si>
    <t>69.03.360</t>
  </si>
  <si>
    <t>Conector RJ-45 fêmea - categoria 6A</t>
  </si>
  <si>
    <t>69.03.400</t>
  </si>
  <si>
    <t>69.03.410</t>
  </si>
  <si>
    <t>Central PABX híbrida de telefonia para 8 linhas tronco e 128 ramais digital e analógico</t>
  </si>
  <si>
    <t>69.03.420</t>
  </si>
  <si>
    <t>69.05</t>
  </si>
  <si>
    <t>69.05.010</t>
  </si>
  <si>
    <t>Estabilizador eletrônico de tensão, monofásico, com potência de 5 kVA</t>
  </si>
  <si>
    <t>69.05.040</t>
  </si>
  <si>
    <t>Estabilizador eletrônico de tensão, monofásico, com potência de 10 kVA</t>
  </si>
  <si>
    <t>69.05.230</t>
  </si>
  <si>
    <t>Estabilizador eletrônico de tensão, trifásico, com potência de 40 kVA</t>
  </si>
  <si>
    <t>69.06</t>
  </si>
  <si>
    <t>Sistemas ininterruptos de energia</t>
  </si>
  <si>
    <t>69.06.020</t>
  </si>
  <si>
    <t>69.06.030</t>
  </si>
  <si>
    <t>69.06.040</t>
  </si>
  <si>
    <t>69.06.050</t>
  </si>
  <si>
    <t>Sistema ininterrupto de energia, monofásico, com potência de 2 kVA</t>
  </si>
  <si>
    <t>69.06.080</t>
  </si>
  <si>
    <t>69.06.100</t>
  </si>
  <si>
    <t>Sistema ininterrupto de energia, monofásico, com potência entre 5 a 7,5 kVA</t>
  </si>
  <si>
    <t>69.06.110</t>
  </si>
  <si>
    <t>69.06.120</t>
  </si>
  <si>
    <t>69.06.200</t>
  </si>
  <si>
    <t>69.06.210</t>
  </si>
  <si>
    <t>69.06.220</t>
  </si>
  <si>
    <t>69.06.240</t>
  </si>
  <si>
    <t>69.06.280</t>
  </si>
  <si>
    <t>69.06.290</t>
  </si>
  <si>
    <t>69.06.300</t>
  </si>
  <si>
    <t>69.06.320</t>
  </si>
  <si>
    <t>69.08</t>
  </si>
  <si>
    <t>69.08.010</t>
  </si>
  <si>
    <t>Distribuidor interno óptico - 1 U para até 24 fibras</t>
  </si>
  <si>
    <t>69.09</t>
  </si>
  <si>
    <t>Sistema de rede</t>
  </si>
  <si>
    <t>69.09.250</t>
  </si>
  <si>
    <t>Patch cords de 1,50 ou 3,00 m - RJ-45 / RJ-45 - categoria 6A</t>
  </si>
  <si>
    <t>69.09.260</t>
  </si>
  <si>
    <t>Patch panel de 24 portas - categoria 6</t>
  </si>
  <si>
    <t>69.09.300</t>
  </si>
  <si>
    <t>Voice panel de 50 portas - categoria 3</t>
  </si>
  <si>
    <t>69.09.360</t>
  </si>
  <si>
    <t>Patch cords de 2,00 ou 3,00 m - RJ-45 / RJ-45 - categoria 6A</t>
  </si>
  <si>
    <t>69.09.370</t>
  </si>
  <si>
    <t>Transceptor Gigabit SX - LC conectável de formato pequeno (SFP)</t>
  </si>
  <si>
    <t>69.10</t>
  </si>
  <si>
    <t>69.10.130</t>
  </si>
  <si>
    <t>69.10.140</t>
  </si>
  <si>
    <t>Antena parabólica com captador de sinais e modulador de áudio e vídeo</t>
  </si>
  <si>
    <t>69.20</t>
  </si>
  <si>
    <t>69.20.010</t>
  </si>
  <si>
    <t>Arame de espinar em aço inoxidável nu, para TV a cabo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</si>
  <si>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</si>
  <si>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</si>
  <si>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</si>
  <si>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</si>
  <si>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</si>
  <si>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</si>
  <si>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</si>
  <si>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</si>
  <si>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</si>
  <si>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</si>
  <si>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</si>
  <si>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</si>
  <si>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</si>
  <si>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com engate rápido para 10 pares, BER-10</t>
  </si>
  <si>
    <t>69.20.170</t>
  </si>
  <si>
    <t>Calha de aço com 4 tomadas 2P+T - 250 V, com cabo</t>
  </si>
  <si>
    <t>69.20.180</t>
  </si>
  <si>
    <t>Cordão óptico duplex, multimodo com conector LC/LC - 2,5 m</t>
  </si>
  <si>
    <t>69.20.200</t>
  </si>
  <si>
    <t>69.20.210</t>
  </si>
  <si>
    <t>69.20.220</t>
  </si>
  <si>
    <t>69.20.230</t>
  </si>
  <si>
    <t>Calha de aço com 8 tomadas 2P+T - 250 V, com cabo</t>
  </si>
  <si>
    <t>69.20.240</t>
  </si>
  <si>
    <t>Calha de aço com 12 tomadas 2P+T - 250 V, com cabo</t>
  </si>
  <si>
    <t>69.20.248</t>
  </si>
  <si>
    <t>69.20.250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</si>
  <si>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</si>
  <si>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</si>
  <si>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</si>
  <si>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</si>
  <si>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</si>
  <si>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</si>
  <si>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</si>
  <si>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</si>
  <si>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</si>
  <si>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</si>
  <si>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</si>
  <si>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</si>
  <si>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</si>
  <si>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ventilada, em polipropileno, para até 200 pares</t>
  </si>
  <si>
    <t>97</t>
  </si>
  <si>
    <t>97.02</t>
  </si>
  <si>
    <t>97.02.030</t>
  </si>
  <si>
    <t>Placa comemorativa em aço inoxidável escovado</t>
  </si>
  <si>
    <t>97.02.036</t>
  </si>
  <si>
    <t>Placa de identificação em PVC com texto em vinil</t>
  </si>
  <si>
    <t>97.02.190</t>
  </si>
  <si>
    <t>Placa de identificação em acrílico com texto em vinil</t>
  </si>
  <si>
    <t>97.02.193</t>
  </si>
  <si>
    <t>97.02.194</t>
  </si>
  <si>
    <t>97.02.195</t>
  </si>
  <si>
    <t>97.02.196</t>
  </si>
  <si>
    <t>Placa de sinalização em PVC fotoluminescente, com identificação de pavimentos</t>
  </si>
  <si>
    <t>97.02.197</t>
  </si>
  <si>
    <t>Placa de sinalização em PVC, com indicação de alerta</t>
  </si>
  <si>
    <t>97.02.198</t>
  </si>
  <si>
    <t>Placa de sinalização em PVC, com indicação de proibição normativa</t>
  </si>
  <si>
    <t>97.02.210</t>
  </si>
  <si>
    <t>Placa de sinalização em PVC para ambientes</t>
  </si>
  <si>
    <t>97.03</t>
  </si>
  <si>
    <t>Pintura de letras e pictogramas</t>
  </si>
  <si>
    <t>97.03.010</t>
  </si>
  <si>
    <t>Sinalização com pictograma em tinta acrílica</t>
  </si>
  <si>
    <t>Sinalização horizontal com tinta vinílica ou acrílica</t>
  </si>
  <si>
    <t>97.05</t>
  </si>
  <si>
    <t>97.05.070</t>
  </si>
  <si>
    <t>97.05.080</t>
  </si>
  <si>
    <t>97.05.130</t>
  </si>
  <si>
    <t>Colocação de placa em suporte de madeira / metálico - solo</t>
  </si>
  <si>
    <t>97.05.140</t>
  </si>
  <si>
    <t>Suporte de perfil metálico galvanizado</t>
  </si>
  <si>
    <t>98</t>
  </si>
  <si>
    <t>ARQUITETURA DE INTERIORES</t>
  </si>
  <si>
    <t>98.02</t>
  </si>
  <si>
    <t>98.02.210</t>
  </si>
  <si>
    <t>Banco de madeira com encosto e pés em ferro fundido pintado</t>
  </si>
  <si>
    <t>BOLETIM REFERENCIAL DE CUSTOS - TABELA DE SERVIÇOS</t>
  </si>
  <si>
    <t>Referência</t>
  </si>
  <si>
    <t xml:space="preserve"> Descrição</t>
  </si>
  <si>
    <t>Un</t>
  </si>
  <si>
    <t>Material</t>
  </si>
  <si>
    <t>Mão de Obra</t>
  </si>
  <si>
    <t>Custo Total</t>
  </si>
  <si>
    <t>04.19.190</t>
  </si>
  <si>
    <t>Remoção de isolador galvanizado uso geral</t>
  </si>
  <si>
    <t>Escoramento com estacas pranchas metálicas - profundidade até 4 m</t>
  </si>
  <si>
    <t>Escoramento com estacas pranchas metálicas - profundidade até 6 m</t>
  </si>
  <si>
    <t>Escoramento com estacas pranchas metálicas - profundidade até 8 m</t>
  </si>
  <si>
    <t>Geomembrana em polietileno de alta densidade PEAD de 1 mm</t>
  </si>
  <si>
    <t>Ponteiras filtrantes, profundidade até 5 m</t>
  </si>
  <si>
    <t>Porta veneziana de abrir em alumínio - cor branca</t>
  </si>
  <si>
    <t>27.04.031</t>
  </si>
  <si>
    <t>Caixilho de correr em PVC com vidro e persiana</t>
  </si>
  <si>
    <t>33.07.303</t>
  </si>
  <si>
    <t>33.07.304</t>
  </si>
  <si>
    <t>Banco em concreto pré-moldado, comprimento 150 cm</t>
  </si>
  <si>
    <t>Banco em concreto pré-moldado com pés vazados, comprimento 200 cm</t>
  </si>
  <si>
    <t>Banco em concreto pré-moldado com 3 pés, comprimento 300 cm</t>
  </si>
  <si>
    <t>38.20</t>
  </si>
  <si>
    <t>38.20.010</t>
  </si>
  <si>
    <t>38.20.020</t>
  </si>
  <si>
    <t>Recolocação de vergalhão</t>
  </si>
  <si>
    <t>38.20.030</t>
  </si>
  <si>
    <t>Recolocação de caixa de tomada para perfilado</t>
  </si>
  <si>
    <t>38.20.040</t>
  </si>
  <si>
    <t>Recolocação de eletrodutos</t>
  </si>
  <si>
    <t>41.13.102</t>
  </si>
  <si>
    <t>Luminária blindada tipo arandela de 45º e 90º, para lâmpada LED</t>
  </si>
  <si>
    <t>41.20.120</t>
  </si>
  <si>
    <t>Recolocação de reator</t>
  </si>
  <si>
    <t>41.20.130</t>
  </si>
  <si>
    <t>Recolocação de lâmpada</t>
  </si>
  <si>
    <t>43.03.212</t>
  </si>
  <si>
    <t>Aquecedor de passagem elétrico individual, baixa pressão - 5.000 W / 6.400 W</t>
  </si>
  <si>
    <t>46.13.100</t>
  </si>
  <si>
    <t>46.13.101</t>
  </si>
  <si>
    <t>46.13.102</t>
  </si>
  <si>
    <t>46.13.103</t>
  </si>
  <si>
    <t>46.13.104</t>
  </si>
  <si>
    <t>46.13.105</t>
  </si>
  <si>
    <t>46.13.106</t>
  </si>
  <si>
    <t>46.13.107</t>
  </si>
  <si>
    <t>49.14.061</t>
  </si>
  <si>
    <t>SM01 Sumidouro - poço absorvente</t>
  </si>
  <si>
    <t>49.14.071</t>
  </si>
  <si>
    <t>Tampão pré-moldado de concreto armado para sumidouro com diâmetro externo de 2,00 m</t>
  </si>
  <si>
    <t>54.04.342</t>
  </si>
  <si>
    <t>61.10.380</t>
  </si>
  <si>
    <t>Duto em painel rígido de lã de vidro acústico, espessura 25 mm</t>
  </si>
  <si>
    <t>Difusor de plástico, diâmetro 15 cm</t>
  </si>
  <si>
    <t>Veneziana com tela, tamanho 38,5 x 33 cm</t>
  </si>
  <si>
    <t>Veneziana com tela, tamanho 78,5 x 33 cm</t>
  </si>
  <si>
    <t>69.06.390</t>
  </si>
  <si>
    <t>Furação para 12,5mm x 100mm em concreto armado, inclusive colagem de armadura (para 10mm)</t>
  </si>
  <si>
    <t>Furação para 16mm x 100mm em concreto armado, inclusive colagem de armadura (para 12,5mm)</t>
  </si>
  <si>
    <t>Furação para 12,5mm x 150mm em concreto armado, inclusive colagem de armadura (para 10mm)</t>
  </si>
  <si>
    <t>Furação para 16mm x 150mm em concreto armado, inclusive colagem de armadura (para 12,5mm)</t>
  </si>
  <si>
    <t>Furação para 20mm x 150mm em concreto armado, inclusive colagem de armadura (para 16mm)</t>
  </si>
  <si>
    <t>Furação para até 10mm x 200mm em concreto armado, inclusive colagem de armadura (para 8mm)</t>
  </si>
  <si>
    <t>Furação para 12,5mm x 200mm em concreto armado, inclusive colagem de armadura (para 10mm)</t>
  </si>
  <si>
    <t>Furação para 16mm x 200mm em concreto armado, inclusive colagem de armadura (para 12,5mm)</t>
  </si>
  <si>
    <t>Furação para 20mm x 200mm em concreto armado, inclusive colagem de armadura (para 16mm)</t>
  </si>
  <si>
    <t>Centralizador de coluna para poço profundo, diâmetro de 4" ou 6"</t>
  </si>
  <si>
    <t>Retirada de sistema de fixação ou tarugamento de forro</t>
  </si>
  <si>
    <t>Escavação manual em solo de 1ª e 2ª categoria em vala ou cava até 1,5 m</t>
  </si>
  <si>
    <t>Escavação manual em solo de 1ª e 2ª categoria em vala ou cava além de 1,5 m</t>
  </si>
  <si>
    <t>Carga e remoção de terra até a distância média de 1 km</t>
  </si>
  <si>
    <t>Escavação mecanizada de valas ou cavas com profundidade de até 2 m</t>
  </si>
  <si>
    <t>Escavação mecanizada de valas ou cavas com profundidade de até 3 m</t>
  </si>
  <si>
    <t>Escavação mecanizada de valas ou cavas com profundidade de até 4 m</t>
  </si>
  <si>
    <t>Concreto usinado, fck = 20 MPa</t>
  </si>
  <si>
    <t>Concreto usinado, fck = 25 MPa</t>
  </si>
  <si>
    <t>Concreto usinado, fck = 30 MPa</t>
  </si>
  <si>
    <t>Concreto usinado, fck = 35 MPa</t>
  </si>
  <si>
    <t>Concreto usinado, fck = 40 MPa</t>
  </si>
  <si>
    <t>Concreto usinado, fck = 20 MPa - para bombeamento</t>
  </si>
  <si>
    <t>Concreto usinado, fck = 25 MPa - para bombeamento</t>
  </si>
  <si>
    <t>Concreto usinado, fck = 30 MPa - para bombeamento</t>
  </si>
  <si>
    <t>Concreto usinado, fck = 35 MPa - para bombeamento</t>
  </si>
  <si>
    <t>Concreto usinado, fck = 40 MPa - para bombeamento</t>
  </si>
  <si>
    <t>Concreto usinado, fck = 25 MPa - para perfil extrudado</t>
  </si>
  <si>
    <t>Concreto preparado no local, fck = 20 MPa</t>
  </si>
  <si>
    <t>Guichê de segurança em grade de aço SAE 1045, diâmetro de 1´', com têmpera e revenimento</t>
  </si>
  <si>
    <t>Guichê de segurança em grade de aço SAE 1045, diâmetro de 1´', sem têmpera e revenimento</t>
  </si>
  <si>
    <t>Espelho em vidro cristal liso, espessura de 4 mm</t>
  </si>
  <si>
    <t>Recolocação de perfilado 38x38 mm</t>
  </si>
  <si>
    <t>Canaleta com grelha em alumínio, saída central / vertical, largura de 46 mm</t>
  </si>
  <si>
    <t>Transporte de referência de nível (RN) - classe IIN (mínimo de 2 km)</t>
  </si>
  <si>
    <t>Implantação de marcos através de levantamento com GPS (mínimo de 3 marcos)</t>
  </si>
  <si>
    <t>Fibra de carbono para reforço estrutural de alta resistência - 300 g/m²</t>
  </si>
  <si>
    <t>Projeto e implementação de controle ambiental de obra</t>
  </si>
  <si>
    <t>Corte e derrubada de eucalipto (1° corte) - idade até 4 anos</t>
  </si>
  <si>
    <t>Corte e derrubada de eucalipto (1° corte) - idade acima de 4 anos</t>
  </si>
  <si>
    <t>Remoção de chave automática da boia</t>
  </si>
  <si>
    <t>Taxa de destinação de resíduo sólido em aterro, tipo inerte</t>
  </si>
  <si>
    <t>17.02.160</t>
  </si>
  <si>
    <t>19.01.022</t>
  </si>
  <si>
    <t>Revestimento em granito, espessura de 2 cm, acabamento polido</t>
  </si>
  <si>
    <t>19.01.062</t>
  </si>
  <si>
    <t>Peitoril e/ou soleira em granito, espessura de 2 cm e largura até 20 cm, acabamento polido</t>
  </si>
  <si>
    <t>19.01.064</t>
  </si>
  <si>
    <t>19.01.122</t>
  </si>
  <si>
    <t>Degrau e espelho de granito, espessura de 2 cm, acabamento polido</t>
  </si>
  <si>
    <t>19.01.322</t>
  </si>
  <si>
    <t>Rodapé em granito, espessura de 2 cm e altura de 7 cm, acabamento polido</t>
  </si>
  <si>
    <t>19.01.324</t>
  </si>
  <si>
    <t>Rodapé em granito, espessura de 2 cm e altura de 7,1 cm até 10 cm, acabamento polido</t>
  </si>
  <si>
    <t>21.20.500</t>
  </si>
  <si>
    <t>Cantoneira em alumínio antiderrapante de 50 x 30 mm</t>
  </si>
  <si>
    <t>22.20.011</t>
  </si>
  <si>
    <t>Placa em lã de vidro revestida em PVC, auto extinguível</t>
  </si>
  <si>
    <t>Caixilho em madeira maxim-ar</t>
  </si>
  <si>
    <t>Guarda-corpo com vidro de 8 mm, em tubo de aço galvanizado, diâmetro 1 1/2´</t>
  </si>
  <si>
    <t>Caixilho em alumínio maxim-ar com vidro, linha comercial</t>
  </si>
  <si>
    <t>Caixilho em alumínio maxim-ar, sob medida</t>
  </si>
  <si>
    <t>Caixilho em alumínio anodizado maxim-ar</t>
  </si>
  <si>
    <t>Caixilho em alumínio maxim-ar, tipo fachada</t>
  </si>
  <si>
    <t>Caixilho em alumínio com pintura eletrostática, maxim-ar, sob medida - branco</t>
  </si>
  <si>
    <t>Caixilho em alumínio anodizado maxim-ar, sob medida - bronze/preto</t>
  </si>
  <si>
    <t>Vidro laminado temperado jateado de 8 mm</t>
  </si>
  <si>
    <t>28.20.860</t>
  </si>
  <si>
    <t>Veda porta/veda fresta com escova em alumínio branco</t>
  </si>
  <si>
    <t>Bacia sifonada de louça para pessoas com mobilidade reduzida - capacidade de 6 litros</t>
  </si>
  <si>
    <t>Manta termoacústica em fibra cerâmica aluminizada, espessura de 38 mm</t>
  </si>
  <si>
    <t>Reparo de trincas rasas até 5 mm de largura, na massa</t>
  </si>
  <si>
    <t>Hidrorepelente incolor para fachada à base de silano-siloxano oligomérico disperso em água</t>
  </si>
  <si>
    <t>33.09.021</t>
  </si>
  <si>
    <t>Tinta acrílica para faixas demarcatórias</t>
  </si>
  <si>
    <t>37.14.912</t>
  </si>
  <si>
    <t>Chave seccionadora tripolar, abertura sob carga seca até 160 A / 690 V</t>
  </si>
  <si>
    <t>37.24.042</t>
  </si>
  <si>
    <t>37.24.043</t>
  </si>
  <si>
    <t>37.24.044</t>
  </si>
  <si>
    <t>37.24.045</t>
  </si>
  <si>
    <t>Relé bimetálico de sobrecarga para acoplamento direto, faixas de ajuste de 9/12 A</t>
  </si>
  <si>
    <t>Chave comutadora/seletora com 1 polo e 2 posições para 25 A</t>
  </si>
  <si>
    <t>Chave de nível tipo boia pendular (pera), com contato micro switch</t>
  </si>
  <si>
    <t>Lâmpada halógena com refletor dicroico de 50 W - 12 V</t>
  </si>
  <si>
    <t>Transformador eletrônico para lâmpada halógena dicroica de 50 W - 220 V</t>
  </si>
  <si>
    <t>Ducha eletrônica de 6.800W até 7.900 W / 220 V</t>
  </si>
  <si>
    <t>Condensador para sistema VRF de ar condicionado, capacidade até 6 TR</t>
  </si>
  <si>
    <t>Condensador para sistema VRF de ar condicionado, capacidade de 8 TR a 10 TR</t>
  </si>
  <si>
    <t>Condensador para sistema VRF de ar condicionado, capacidade de 11 TR a 13 TR</t>
  </si>
  <si>
    <t>Condensador para sistema VRF de ar condicionado, capacidade de 14 TR a 16 TR</t>
  </si>
  <si>
    <t>Evaporador para sistema VRF de ar condicionado, tipo parede, capacidade de 1 TR</t>
  </si>
  <si>
    <t>Evaporador para sistema VRF de ar condicionado, tipo parede, capacidade de 2 TR</t>
  </si>
  <si>
    <t>Evaporador para sistema VRF de ar condicionado, tipo parede, capacidade de 3 TR</t>
  </si>
  <si>
    <t>Evaporador para sistema VRF de ar condicionado, tipo piso teto, capacidade de 1 TR</t>
  </si>
  <si>
    <t>Evaporador para sistema VRF de ar condicionado, tipo piso teto, capacidade de 2 TR</t>
  </si>
  <si>
    <t>Evaporador para sistema VRF de ar condicionado, tipo piso teto, capacidade de 3 TR</t>
  </si>
  <si>
    <t>Evaporador para sistema VRF de ar condicionado, tipo piso teto, capacidade de 4 TR</t>
  </si>
  <si>
    <t>Evaporador para sistema VRF de ar condicionado, tipo cassete, capacidade de 1 TR</t>
  </si>
  <si>
    <t>Evaporador para sistema VRF de ar condicionado, tipo cassete, capacidade de 2 TR</t>
  </si>
  <si>
    <t>Evaporador para sistema VRF de ar condicionado, tipo cassete, capacidade de 3 TR</t>
  </si>
  <si>
    <t>Evaporador para sistema VRF de ar condicionado, tipo cassete, capacidade de 4 TR</t>
  </si>
  <si>
    <t>44.02.062</t>
  </si>
  <si>
    <t>Tampo/bancada em granito, com frontão, espessura de 2 cm, acabamento polido</t>
  </si>
  <si>
    <t>Torneira de acionamento restrito em latão cromado, DN= 1/2´ com adaptador para 3/4´</t>
  </si>
  <si>
    <t>Junta de união em aço inoxidável para tubo em ferro fundido predial SMU, DN= 50 mm</t>
  </si>
  <si>
    <t>Junta de união em aço inoxidável para tubo em ferro fundido predial SMU, DN= 75 mm</t>
  </si>
  <si>
    <t>Junta de união em aço inoxidável para tubo em ferro fundido predial SMU, DN= 100 mm</t>
  </si>
  <si>
    <t>Junta de união em aço inoxidável para tubo em ferro fundido predial SMU, DN= 150 mm</t>
  </si>
  <si>
    <t>Junta de união em aço inoxidável para tubo em ferro fundido predial SMU, DN= 200 mm</t>
  </si>
  <si>
    <t>Junta de união em aço inoxidável para tubo em ferro fundido predial SMU, DN= 125 mm</t>
  </si>
  <si>
    <t>Junta de união em aço inoxidável para tubo em ferro fundido predial SMU, DN= 250 mm</t>
  </si>
  <si>
    <t>Tê 87°30' de inspeção em polipropileno de alta resistência - PP, preto (PxB), DN 110mm</t>
  </si>
  <si>
    <t>Tampa tê de inspeção oval, em polipropileno de alta resistência preto (PxB), DN=110mm</t>
  </si>
  <si>
    <t>Tampão em polipropileno de alta resistência PP, preto (PxB), DN=63mm</t>
  </si>
  <si>
    <t>Tampão em polipropileno de alta resistência PP, preto (PxB), DN=110mm</t>
  </si>
  <si>
    <t>Marco de bronze com grelha em aço inoxidável de 12x12cm</t>
  </si>
  <si>
    <t>Válvula de esfera monobloco em latão, passagem plena, acionamento com alavanca, DN= 1/2´</t>
  </si>
  <si>
    <t>Válvula de esfera monobloco em latão, passagem plena, acionamento com alavanca, DN= 3/4´</t>
  </si>
  <si>
    <t>Válvula de esfera monobloco em latão, passagem plena, acionamento com alavanca, DN= 1´</t>
  </si>
  <si>
    <t>Válvula de esfera monobloco em latão, passagem plena, acionamento com alavanca, DN= 2´</t>
  </si>
  <si>
    <t>Válvula de esfera monobloco em latão, passagem plena, acionamento com alavanca, DN= 4´</t>
  </si>
  <si>
    <t>48.02.206</t>
  </si>
  <si>
    <t>Reservatório em polietileno com tampa de encaixar - capacidade de 5.000 litros</t>
  </si>
  <si>
    <t>Reservatório em polietileno com tampa de rosca - capacidade de 1.000 litros</t>
  </si>
  <si>
    <t>Reservatório em polietileno com tampa de rosca - capacidade de 500 litros</t>
  </si>
  <si>
    <t>49.06.072</t>
  </si>
  <si>
    <t>Grelha articulada em ferro fundido tipo boca de leão</t>
  </si>
  <si>
    <t>Canaleta com grelha abre-fecha, em alumínio, saída central ou vertical, largura 46mm</t>
  </si>
  <si>
    <t>Destravador magnético (eletroímã) para porta corta-fogo de 24 Vcc</t>
  </si>
  <si>
    <t>50.05.312</t>
  </si>
  <si>
    <t>Módulo isolador, módulo endereçador para audiovisual</t>
  </si>
  <si>
    <t>50.10.096</t>
  </si>
  <si>
    <t>Extintor sobre rodas de pó químico seco BC - capacidade de 20 kg</t>
  </si>
  <si>
    <t>Resfriadora de líquidos (chiller), com compressor e condensação à ar, capacidade de 120 TR</t>
  </si>
  <si>
    <t>Resfriadora de líquidos (chiller), com compressor e condensação à ar, capacidade de 160 TR</t>
  </si>
  <si>
    <t>Resfriadora de líquidos (chiller), com compressor e condensação à ar, capacidade de 80 TR</t>
  </si>
  <si>
    <t>Termostato de segurança com temperatura ajustável de 90°C - 110°C</t>
  </si>
  <si>
    <t>66.08.324</t>
  </si>
  <si>
    <t>Câmera fixa colorida compacta com domo, para áreas internas e externas - 1,3 MP</t>
  </si>
  <si>
    <t>66.08.326</t>
  </si>
  <si>
    <t>Câmera fixa colorida tipo bullet, para áreas internas e externas - 1,3 MP</t>
  </si>
  <si>
    <t>66.08.328</t>
  </si>
  <si>
    <t>Câmera fixa colorida com domo, para áreas internas e externas - 5 MP</t>
  </si>
  <si>
    <t>03.16</t>
  </si>
  <si>
    <t>03.16.010</t>
  </si>
  <si>
    <t>Remoção de sinalização horizontal existente</t>
  </si>
  <si>
    <t>03.16.011</t>
  </si>
  <si>
    <t>Remoção de tacha/tachões</t>
  </si>
  <si>
    <t>Remoção de base de fusível tipo Diazed</t>
  </si>
  <si>
    <t>18.07.021</t>
  </si>
  <si>
    <t>25.02.042</t>
  </si>
  <si>
    <t>Porta de correr em alumínio tipo lambri branco, sob medida</t>
  </si>
  <si>
    <t>30.03.032</t>
  </si>
  <si>
    <t>30.03.042</t>
  </si>
  <si>
    <t>Fusível Diazed retardado de 2 A até 25 A</t>
  </si>
  <si>
    <t>Fusível Diazed retardado de 35 A até 63 A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</si>
  <si>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</si>
  <si>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</si>
  <si>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</si>
  <si>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</si>
  <si>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41.11.702</t>
  </si>
  <si>
    <t>41.12.210</t>
  </si>
  <si>
    <t>43.01.012</t>
  </si>
  <si>
    <t>43.01.032</t>
  </si>
  <si>
    <t>Tubo em polietileno de alta densidade corrugado, DN/DI= 250 mm</t>
  </si>
  <si>
    <t>Tubo em polietileno de alta densidade corrugado, DN/DI= 300 mm</t>
  </si>
  <si>
    <t>Tubo em polietileno de alta densidade corrugado, DN/DI= 400 mm</t>
  </si>
  <si>
    <t>Tubo em polietileno de alta densidade corrugado, DN/DI= 500 mm</t>
  </si>
  <si>
    <t>Tubo em polietileno de alta densidade corrugado, DN/DI= 600 mm</t>
  </si>
  <si>
    <t>Tubo em polietileno de alta densidade corrugado, DN/DI= 800 mm</t>
  </si>
  <si>
    <t>Tubo em polietileno de alta densidade corrugado, DN/DI= 1000 mm</t>
  </si>
  <si>
    <t>Tubo em polietileno de alta densidade corrugado, DN/DI= 1200 mm</t>
  </si>
  <si>
    <t>46.26.843</t>
  </si>
  <si>
    <t>Tampão simples em ferro fundido, predial SMU, DN= 200 mm</t>
  </si>
  <si>
    <t>47.01.191</t>
  </si>
  <si>
    <t>Válvula de esfera monobloco em latão, passagem plena, acionamento com alavanca, DN= 1.1/4´</t>
  </si>
  <si>
    <t>47.05.394</t>
  </si>
  <si>
    <t>47.05.398</t>
  </si>
  <si>
    <t>47.05.406</t>
  </si>
  <si>
    <t>47.07.031</t>
  </si>
  <si>
    <t>48.02.204</t>
  </si>
  <si>
    <t>Reservatório em polietileno com tampa de encaixar - capacidade de 2.000 litros</t>
  </si>
  <si>
    <t>48.02.205</t>
  </si>
  <si>
    <t>Reservatório em polietileno com tampa de encaixar - capacidade de 3.000 litros</t>
  </si>
  <si>
    <t>48.02.207</t>
  </si>
  <si>
    <t>Reservatório em polietileno com tampa de encaixar - capacidade de 10.000 litros</t>
  </si>
  <si>
    <t>55.02.012</t>
  </si>
  <si>
    <t>Limpeza de caixa de passagem, poço de visita ou bueiro</t>
  </si>
  <si>
    <t>61.10.014</t>
  </si>
  <si>
    <t>Resfriadora de líquidos (chiller), com compressor e condensação à ar, capacidade de 20 TR</t>
  </si>
  <si>
    <t>66.08.258</t>
  </si>
  <si>
    <t>Ponto de acesso de dados (Access Point), uso interno, compatível com PoE 802.3af</t>
  </si>
  <si>
    <t>Estação de monitoramento "WorkStation" para até 3 monitores - memória RAM de 8 GB</t>
  </si>
  <si>
    <t>Estação de monitoramento "WorkStation" para até 3 monitores - memória RAM de 16 GB</t>
  </si>
  <si>
    <t>Sinalização horizontal em tinta a base de resina acrílica emulsionada em água</t>
  </si>
  <si>
    <t>Sinalização horizontal em termoplástico de alto relevo</t>
  </si>
  <si>
    <t>Sinalização horizontal em plástico a frio manual, para faixas</t>
  </si>
  <si>
    <t>Botoeira convencional para pedestre</t>
  </si>
  <si>
    <t>Botoeira sonora para deficientes visuais</t>
  </si>
  <si>
    <t>Tacha tipo I monodirecional refletiva</t>
  </si>
  <si>
    <t>Tacha tipo II monodirecional refletiva</t>
  </si>
  <si>
    <t>Tacha tipo I bidirecional refletiva</t>
  </si>
  <si>
    <t>Tacha tipo II bidirecional refletiva</t>
  </si>
  <si>
    <t>Tachão tipo I monodirecional refletivo</t>
  </si>
  <si>
    <t>Tachão tipo I bidirecional refletivo</t>
  </si>
  <si>
    <t>Enchimento de nichos com poliestireno expandido do tipo EPS-5F</t>
  </si>
  <si>
    <t>11.18.220</t>
  </si>
  <si>
    <t>26.01.460</t>
  </si>
  <si>
    <t>PLANILHA ORÇAMENTÁRIA</t>
  </si>
  <si>
    <t>OBJETO:</t>
  </si>
  <si>
    <t>FONTE:</t>
  </si>
  <si>
    <t>ITEM</t>
  </si>
  <si>
    <t>UNIDADE</t>
  </si>
  <si>
    <t>QUANTIDADE</t>
  </si>
  <si>
    <t>Prefeito Municipal</t>
  </si>
  <si>
    <t>BDI</t>
  </si>
  <si>
    <t>CRONOGRAMA FÍSICO FINANCEIRO</t>
  </si>
  <si>
    <t>TOTAL</t>
  </si>
  <si>
    <t>FONTE</t>
  </si>
  <si>
    <t>CÓDIGO</t>
  </si>
  <si>
    <t>DESCRIÇÃO</t>
  </si>
  <si>
    <t>SERVIÇOS</t>
  </si>
  <si>
    <t>04.41</t>
  </si>
  <si>
    <t>04.41.001</t>
  </si>
  <si>
    <t>Retirada de placa de solo</t>
  </si>
  <si>
    <t>12.01.021</t>
  </si>
  <si>
    <t>12.01.041</t>
  </si>
  <si>
    <t>12.01.061</t>
  </si>
  <si>
    <t>14.28.096</t>
  </si>
  <si>
    <t>16.33.412</t>
  </si>
  <si>
    <t>Rufo pré-moldado em concreto, largura 24 cm</t>
  </si>
  <si>
    <t>20.20.202</t>
  </si>
  <si>
    <t>Raspagem com calafetação e aplicação de verniz</t>
  </si>
  <si>
    <t>36.20.282</t>
  </si>
  <si>
    <t>Placa de advertência em chapa de aço, com pintura refletiva "Perigo Alta Tensão"</t>
  </si>
  <si>
    <t>36.20.284</t>
  </si>
  <si>
    <t>Placa de advertência em chapa de alumínio, com pintura refletiva "Perigo Alta Tensão"</t>
  </si>
  <si>
    <t>37.06.014</t>
  </si>
  <si>
    <t>Painel autoportante em chapa de aço, com proteção mínima IP 54 - sem componentes</t>
  </si>
  <si>
    <t>37.20.156</t>
  </si>
  <si>
    <t>Placa de montagem para quadros em geral, em chapa de aço</t>
  </si>
  <si>
    <t>39.04.040</t>
  </si>
  <si>
    <t>Cabo de cobre nu, têmpera mole, classe 2, de 10 mm²</t>
  </si>
  <si>
    <t>43.02.122</t>
  </si>
  <si>
    <t>Chuveiro frio em PVC, com registro e tubo de ligação acoplados</t>
  </si>
  <si>
    <t>43.07.070</t>
  </si>
  <si>
    <t>44.03.315</t>
  </si>
  <si>
    <t>Torneira de mesa com bica móvel e alavanca</t>
  </si>
  <si>
    <t>Bico de sprinkler tipo pendente com rompimento da ampola a 68°C</t>
  </si>
  <si>
    <t>Bico de sprinkler tipo upright com rompimento da ampola a 68ºC</t>
  </si>
  <si>
    <t>70</t>
  </si>
  <si>
    <t>70.01</t>
  </si>
  <si>
    <t>70.01.050</t>
  </si>
  <si>
    <t>Defensa semimaleavel simples</t>
  </si>
  <si>
    <t>70.02</t>
  </si>
  <si>
    <t>70.02.001</t>
  </si>
  <si>
    <t>Limpeza, pré marcação e pré pintura de solo</t>
  </si>
  <si>
    <t>70.02.010</t>
  </si>
  <si>
    <t>70.02.012</t>
  </si>
  <si>
    <t>70.02.013</t>
  </si>
  <si>
    <t>70.02.014</t>
  </si>
  <si>
    <t>70.02.016</t>
  </si>
  <si>
    <t>70.02.017</t>
  </si>
  <si>
    <t>70.02.020</t>
  </si>
  <si>
    <t>70.02.021</t>
  </si>
  <si>
    <t>70.02.022</t>
  </si>
  <si>
    <t>70.03</t>
  </si>
  <si>
    <t>70.03.001</t>
  </si>
  <si>
    <t>70.03.003</t>
  </si>
  <si>
    <t>70.03.006</t>
  </si>
  <si>
    <t>70.03.008</t>
  </si>
  <si>
    <t>70.03.009</t>
  </si>
  <si>
    <t>70.03.010</t>
  </si>
  <si>
    <t>70.03.012</t>
  </si>
  <si>
    <t>70.03.013</t>
  </si>
  <si>
    <t>70.04</t>
  </si>
  <si>
    <t>Coluna cônica</t>
  </si>
  <si>
    <t>70.04.001</t>
  </si>
  <si>
    <t>70.04.002</t>
  </si>
  <si>
    <t>Coluna simples (P-51), para fixação de placa de orientação</t>
  </si>
  <si>
    <t>70.04.003</t>
  </si>
  <si>
    <t>Coluna dupla (P-53) para fixação de placa de orientação</t>
  </si>
  <si>
    <t>70.04.004</t>
  </si>
  <si>
    <t>Coluna (P-57) para fixação de placa de orientação, com braço projetado</t>
  </si>
  <si>
    <t>70.04.005</t>
  </si>
  <si>
    <t>Braço (P-55) para fixação em poste de concreto</t>
  </si>
  <si>
    <t>70.04.006</t>
  </si>
  <si>
    <t>70.04.007</t>
  </si>
  <si>
    <t>Coluna semafórica simples 101 mm x 6 m</t>
  </si>
  <si>
    <t>70.05</t>
  </si>
  <si>
    <t>70.05.001</t>
  </si>
  <si>
    <t>70.05.002</t>
  </si>
  <si>
    <t>70.05.006</t>
  </si>
  <si>
    <t>Luminária LED 20W com braço, para travessia de pedestre</t>
  </si>
  <si>
    <t>70.05.011</t>
  </si>
  <si>
    <t>Grupo focal para pedestre com lâmpada LED e contador regressivo</t>
  </si>
  <si>
    <t>70.05.020</t>
  </si>
  <si>
    <t>Grupo focal veicular com lâmpada LED, com anteparo e suportes de fixação</t>
  </si>
  <si>
    <t>70.06</t>
  </si>
  <si>
    <t>70.06.001</t>
  </si>
  <si>
    <t>70.06.010</t>
  </si>
  <si>
    <t>70.06.011</t>
  </si>
  <si>
    <t>70.06.012</t>
  </si>
  <si>
    <t>70.06.013</t>
  </si>
  <si>
    <t>70.06.014</t>
  </si>
  <si>
    <t>70.06.020</t>
  </si>
  <si>
    <t>70.06.021</t>
  </si>
  <si>
    <t>MATERIAL</t>
  </si>
  <si>
    <t>MÃO DE OBRA</t>
  </si>
  <si>
    <t>CDHU</t>
  </si>
  <si>
    <t>COMPANHIA DE DESENVOLVIMENTO HABITACIONAL E URBANO</t>
  </si>
  <si>
    <t>DO ESTADO DE SÃO PAULO</t>
  </si>
  <si>
    <t>SEM DESONERAÇÃO</t>
  </si>
  <si>
    <t>BDI :</t>
  </si>
  <si>
    <t>L.S.:</t>
  </si>
  <si>
    <t>SERVICO TECNICO ESPECIALIZADO</t>
  </si>
  <si>
    <t>UN</t>
  </si>
  <si>
    <t>TX</t>
  </si>
  <si>
    <t>M2</t>
  </si>
  <si>
    <t>KM</t>
  </si>
  <si>
    <t>Estudo geotecnico (sondagem)</t>
  </si>
  <si>
    <t>M</t>
  </si>
  <si>
    <t>M3</t>
  </si>
  <si>
    <t>H</t>
  </si>
  <si>
    <t>CJ</t>
  </si>
  <si>
    <t>INICIO, APOIO E ADMINISTRACAO DA OBRA</t>
  </si>
  <si>
    <t>UNMES</t>
  </si>
  <si>
    <t>M2MES</t>
  </si>
  <si>
    <t>MXMES</t>
  </si>
  <si>
    <t>DEMOLICAO SEM REAPROVEITAMENTO</t>
  </si>
  <si>
    <t>RETIRADA COM PROVAVEL REAPROVEITAMENTO</t>
  </si>
  <si>
    <t>KG</t>
  </si>
  <si>
    <t>L</t>
  </si>
  <si>
    <t>Retirada diversa de pecas pre-moldadas</t>
  </si>
  <si>
    <t>TRANSPORTE E MOVIMENTACAO, DENTRO E FORA DA OBRA</t>
  </si>
  <si>
    <t>M3XKM</t>
  </si>
  <si>
    <t>T</t>
  </si>
  <si>
    <t>SERVICO EM SOLO E ROCHA, MANUAL</t>
  </si>
  <si>
    <t>SERVICO EM SOLO E ROCHA, MECANIZADO</t>
  </si>
  <si>
    <t>ESCORAMENTO, CONTENCAO E DRENAGEM</t>
  </si>
  <si>
    <t>M3MES</t>
  </si>
  <si>
    <t>Barbaca</t>
  </si>
  <si>
    <t>CJxDI</t>
  </si>
  <si>
    <t>HPXh</t>
  </si>
  <si>
    <t>Forma em tabua</t>
  </si>
  <si>
    <t>FUNDACAO PROFUNDA</t>
  </si>
  <si>
    <t>Estaca pre-moldada de concreto</t>
  </si>
  <si>
    <t>LAJE E PAINEL DE FECHAMENTO PRE-FABRICADOS</t>
  </si>
  <si>
    <t>Laje pre-fabricada mista em vigotas protendidas e lajotas</t>
  </si>
  <si>
    <t>Pre-laje</t>
  </si>
  <si>
    <t>Pecas moldadas no local (vergas, pilaretes, etc.)</t>
  </si>
  <si>
    <t>ESTRUTURA EM MADEIRA, FERRO, ALUMINIO E CONCRETO</t>
  </si>
  <si>
    <t>Estrutura pre-fabricada de concreto</t>
  </si>
  <si>
    <t>REVESTIMENTO CERAMICO</t>
  </si>
  <si>
    <t>Placa ceramica nao esmaltada extrudada</t>
  </si>
  <si>
    <t>Revestimento em placa ceramica esmaltada</t>
  </si>
  <si>
    <t>Revestimento ceramico nao esmaltado extrudado</t>
  </si>
  <si>
    <t>Marmore</t>
  </si>
  <si>
    <t>Reparos, conservacoes e complementos - GRUPO 19</t>
  </si>
  <si>
    <t>Rodape de madeira</t>
  </si>
  <si>
    <t>Reparos, conservacoes e complementos - GRUPO 20</t>
  </si>
  <si>
    <t>REVESTIMENTO SINTETICO E METALICO</t>
  </si>
  <si>
    <t>Revestimento vinilico</t>
  </si>
  <si>
    <t>Revestimento metalico</t>
  </si>
  <si>
    <t>Forracao e carpete</t>
  </si>
  <si>
    <t>Revestimento em cimento reforcado com fio sintetico (CRFS)</t>
  </si>
  <si>
    <t>Revestimento sintetico</t>
  </si>
  <si>
    <t>Rodape sintetico</t>
  </si>
  <si>
    <t>Degrau sintetico</t>
  </si>
  <si>
    <t>Reparos, conservacoes e complementos - GRUPO 21</t>
  </si>
  <si>
    <t>Forro sintetico</t>
  </si>
  <si>
    <t>Forro metalico</t>
  </si>
  <si>
    <t>Reparos, conservacoes e complementos - GRUPO 22</t>
  </si>
  <si>
    <t>Porta macho / femea montada com batente</t>
  </si>
  <si>
    <t>Porta comum completa - uso coletivo (padrao dimensional medio)</t>
  </si>
  <si>
    <t>Porta comum completa - uso publico (padrao dimensional medio/pesado)</t>
  </si>
  <si>
    <t>Reparos, conservacoes e complementos - GRUPO 23</t>
  </si>
  <si>
    <t>Portas, portoes e gradis</t>
  </si>
  <si>
    <t>Esquadria, serralheria de seguranca</t>
  </si>
  <si>
    <t>Portas, portoes e gradis.</t>
  </si>
  <si>
    <t>Esquadria, serralheria e elemento em aco inoxidavel</t>
  </si>
  <si>
    <t>Reparos, conservacoes e complementos - GRUPO 24</t>
  </si>
  <si>
    <t>ESQUADRIA, SERRALHERIA E ELEMENTO EM ALUMINIO</t>
  </si>
  <si>
    <t>Caixilho em aluminio</t>
  </si>
  <si>
    <t>Porta em aluminio</t>
  </si>
  <si>
    <t>Reparos, conservacoes e complementos - GRUPO 25</t>
  </si>
  <si>
    <t>Reparos, conservacoes e complementos - GRUPO 26</t>
  </si>
  <si>
    <t>Reparos, conservacoes e complementos - GRUPO 28</t>
  </si>
  <si>
    <t>INSERTE METALICO</t>
  </si>
  <si>
    <t>Reparos, conservacoes e complementos - GRUPO 29</t>
  </si>
  <si>
    <t>Aparelhos eletricos, hidraulicos e a gas</t>
  </si>
  <si>
    <t>Comunicacao visual e sonora</t>
  </si>
  <si>
    <t>Aparelhos sanitarios</t>
  </si>
  <si>
    <t>IMPERMEABILIZACAO, PROTECAO E JUNTA</t>
  </si>
  <si>
    <t>Isolamentos termicos / acusticos</t>
  </si>
  <si>
    <t>Junta de dilatacao</t>
  </si>
  <si>
    <t>CM3</t>
  </si>
  <si>
    <t>Junta de dilatacao estrutural</t>
  </si>
  <si>
    <t>DM3</t>
  </si>
  <si>
    <t>Envelope de concreto e protecao de tubos</t>
  </si>
  <si>
    <t>Isolante termico para tubos e dutos</t>
  </si>
  <si>
    <t>Impermeabilizacao flexivel com manta</t>
  </si>
  <si>
    <t>Impermeabilizacao flexivel com membranas</t>
  </si>
  <si>
    <t>Impermeabilizacao rigida</t>
  </si>
  <si>
    <t>Reparos, conservacoes e complementos - GRUPO 32</t>
  </si>
  <si>
    <t>Pintura em superficies de concreto / massa / gesso / pedras</t>
  </si>
  <si>
    <t>Pintura em superficies de madeira</t>
  </si>
  <si>
    <t>Pintura em estruturas metalicas</t>
  </si>
  <si>
    <t>Pintura de sinalizacao</t>
  </si>
  <si>
    <t>Pintura em superficie de concreto/massa/gesso/pedras, inclusive preparo</t>
  </si>
  <si>
    <t>Pintura em superficie metalica, inclusive preparo</t>
  </si>
  <si>
    <t>Pintura em superficie de madeira, inclusive preparo</t>
  </si>
  <si>
    <t>Preparacao de solo</t>
  </si>
  <si>
    <t>Vegetacao rasteira</t>
  </si>
  <si>
    <t>Vegetacao arbustiva</t>
  </si>
  <si>
    <t>arvores</t>
  </si>
  <si>
    <t>Corte, recorte e remocao</t>
  </si>
  <si>
    <t>Reparos, conservacoes e complementos - GRUPO 34</t>
  </si>
  <si>
    <t>Cancela automática metálica com barreira de alumínio de 3,50 até 4,00 m</t>
  </si>
  <si>
    <t>Reparos, conservacoes e complementos - GRUPO 35</t>
  </si>
  <si>
    <t>ENTRADA DE ENERGIA ELETRICA E TELEFONIA</t>
  </si>
  <si>
    <t>Caixas de entrada / medicao</t>
  </si>
  <si>
    <t>Para-raios de media tensao</t>
  </si>
  <si>
    <t>Reparos, conservacoes e complementos - GRUPO 36</t>
  </si>
  <si>
    <t>PAR</t>
  </si>
  <si>
    <t>QUADRO E PAINEL PARA ENERGIA ELETRICA E TELEFONIA</t>
  </si>
  <si>
    <t>Quadro para telefonia embutir, protecao IP40 chapa nº 16msg</t>
  </si>
  <si>
    <t>Quadro para telefonia de sobrepor, protecao IP40 chapa nº 16msg</t>
  </si>
  <si>
    <t>Quadro distribuicao de luz e forca de embutir universal</t>
  </si>
  <si>
    <t>Quadro distribuicao de luz e forca de sobrepor universal</t>
  </si>
  <si>
    <t>Fusiveis</t>
  </si>
  <si>
    <t>Chave de baixa tensao</t>
  </si>
  <si>
    <t>Chave de media tensao</t>
  </si>
  <si>
    <t>Reparos, conservacoes e complementos - GRUPO 37</t>
  </si>
  <si>
    <t>Capacitor de potencia</t>
  </si>
  <si>
    <t>TUBULACAO E CONDUTOR PARA ENERGIA ELETRICA E TELEFONIA BASICA</t>
  </si>
  <si>
    <t>Eletroduto em PVC rigido roscavel</t>
  </si>
  <si>
    <t>Eletroduto rígido em aço carbono galvanizado com acessórios - NBR 13057</t>
  </si>
  <si>
    <t>Eletroduto galvanizado conforme NBR13057 -  1 1/4´ com acessórios</t>
  </si>
  <si>
    <t>Eletroduto galvanizado conforme NBR13057 -  1 1/2´ com acessórios</t>
  </si>
  <si>
    <t>Eletroduto galvanizado conforme NBR13057 -  2´ com acessórios</t>
  </si>
  <si>
    <t>Eletroduto galvanizado conforme NBR13057 -  2 1/2´ com acessórios</t>
  </si>
  <si>
    <t>Eletroduto galvanizado conforme NBR13057 -  3´ com acessórios</t>
  </si>
  <si>
    <t>Eletroduto galvanizado conforme NBR13057 -  4´ com acessórios</t>
  </si>
  <si>
    <t>Eletroduto rígido em aço carbono galvanizado com acessórios - NBR 6323</t>
  </si>
  <si>
    <t>Eletroduto galvanizado a quente conforme NBR6323 - 1 1/4´ com acessórios</t>
  </si>
  <si>
    <t>Eletroduto galvanizado a quente conforme NBR6323 - 1 1/2´ com acessórios</t>
  </si>
  <si>
    <t>Eletroduto galvanizado a quente conforme NBR6323 - 2´ com acessórios</t>
  </si>
  <si>
    <t>Eletroduto galvanizado a quente conforme NBR6323 - 2 1/2´ com acessórios</t>
  </si>
  <si>
    <t>Eletroduto galvanizado a quente conforme NBR6323 - 3´ com acessórios</t>
  </si>
  <si>
    <t>Eletroduto galvanizado a quente conforme NBR6323 - 4´ com acessórios</t>
  </si>
  <si>
    <t>Eletroduto galvanizado a quente conforme NBR5598 - 1/2´ com acessórios</t>
  </si>
  <si>
    <t>Eletroduto galvanizado a quente conforme NBR5598 - 3/4´ com acessórios</t>
  </si>
  <si>
    <t>Eletroduto galvanizado a quente conforme NBR5598 - 1´ com acessórios</t>
  </si>
  <si>
    <t>Eletroduto galvanizado a quente conforme NBR5598 - 1 1/4´ com acessórios</t>
  </si>
  <si>
    <t>Eletroduto galvanizado a quente conforme NBR5598 - 1 1/2´ com acessórios</t>
  </si>
  <si>
    <t>Eletroduto galvanizado a quente conforme NBR5598 - 2´ com acessórios</t>
  </si>
  <si>
    <t>Eletroduto galvanizado a quente conforme NBR5598 - 3´ com acessórios</t>
  </si>
  <si>
    <t>Eletroduto galvanizado a quente conforme NBR5598 - 4´ com acessórios</t>
  </si>
  <si>
    <t>Canaleta, perfilado e acessorios</t>
  </si>
  <si>
    <t>Duto fechado de piso e acessorios</t>
  </si>
  <si>
    <t>Leitos e acessorios</t>
  </si>
  <si>
    <t>Eletroduto metalico flexivel</t>
  </si>
  <si>
    <t>Rodape tecnico e acessorios</t>
  </si>
  <si>
    <t>Eletroduto em PVC corrugado flexivel</t>
  </si>
  <si>
    <t>Reparos, conservacoes e complementos - GRUPO 38</t>
  </si>
  <si>
    <t>Eletrocalha e acessorios</t>
  </si>
  <si>
    <t>Eletrocalha e acessorios.</t>
  </si>
  <si>
    <t>Eletrocalha e acessorios..</t>
  </si>
  <si>
    <t>CONDUTOR E ENFIACAO DE ENERGIA ELETRICA E TELEFONIA</t>
  </si>
  <si>
    <t>Cabo de cobre, isolamento 450V / 750 V, isolacao em PVC 70°C</t>
  </si>
  <si>
    <t>Cabo de cobre, isolamento 0,6/1kV, isolacao em PVC 70°C</t>
  </si>
  <si>
    <t>Cabo de cobre nu, tempera mole, classe 2</t>
  </si>
  <si>
    <t>Cabo de cobre tripolar, isolamento 8,7/15 kV, isolacao EPR 90°C</t>
  </si>
  <si>
    <t>Cabo de cobre unipolar, isolamento 8,7/15 kV, isolacao EPR 90°C</t>
  </si>
  <si>
    <t>Terminais de pressao e compressao</t>
  </si>
  <si>
    <t>Cabo de cobre flexivel, isolamento 600 V, isolacao em VC/E 105°C</t>
  </si>
  <si>
    <t>Cabo de aluminio nu com alma de aco</t>
  </si>
  <si>
    <t>Cabo de aluminio nu sem alma de aco</t>
  </si>
  <si>
    <t>Cabo para transmissao de dados</t>
  </si>
  <si>
    <t>Reparos, conservacoes e complementos - GRUPO 39</t>
  </si>
  <si>
    <t>Cabo de cobre flexivel, isolamento 0,6/1 kV, isolacao em HEPR 90°C</t>
  </si>
  <si>
    <t>Cabo de cobre flexivel, isolamento 500 V, isolacao PP 70°C</t>
  </si>
  <si>
    <t>Cabo de cobre unipolar, isolamento 15/25 kV, isolacao EPR 90 °C / 105 °C</t>
  </si>
  <si>
    <t>Cabo de cobre flexivel, isolamento 0,6/1kV - isolacao HEPR 90° C - baixa emissao fumaca e gases</t>
  </si>
  <si>
    <t>Cabo optico</t>
  </si>
  <si>
    <t>Cabo de cobre flexivel, isolamento 750 V - isolacao 70°C, baixa emissao de fumaca e gases</t>
  </si>
  <si>
    <t>Fios e cabos - audio e video</t>
  </si>
  <si>
    <t>DISTRIBUICAO DE FORCA E COMANDO DE ENERGIA ELETRICA E TELEFONIA</t>
  </si>
  <si>
    <t>Rele</t>
  </si>
  <si>
    <t>Amperimetro</t>
  </si>
  <si>
    <t>Voltimetro</t>
  </si>
  <si>
    <t>Reparos, conservacoes e complementos - GRUPO 40</t>
  </si>
  <si>
    <t>ILUMINACAO</t>
  </si>
  <si>
    <t>Lampadas</t>
  </si>
  <si>
    <t>Acessorios para iluminacao</t>
  </si>
  <si>
    <t>Lampada de descarga de alta potencia</t>
  </si>
  <si>
    <t>Lampada halogena</t>
  </si>
  <si>
    <t>Lampada fluorescente</t>
  </si>
  <si>
    <t>Reator e equipamentos para lampada de descarga de alta potencia</t>
  </si>
  <si>
    <t>Reator e equipamentos para lampada fluorescente</t>
  </si>
  <si>
    <t>Postes e acessorios</t>
  </si>
  <si>
    <t>Aparelho de iluminacao publica e decorativa</t>
  </si>
  <si>
    <t>Aparelho de iluminacao de longo alcance e especifica</t>
  </si>
  <si>
    <t>Aparelho de iluminacao a prova de tempo, gases e vapores</t>
  </si>
  <si>
    <t>Aparelho de iluminacao comercial e industrial</t>
  </si>
  <si>
    <t>Aparelho de iluminacao interna decorativa</t>
  </si>
  <si>
    <t>Reparos, conservacoes e complementos - GRUPO 41</t>
  </si>
  <si>
    <t>PARA-RAIOS PARA EDIFICACAO</t>
  </si>
  <si>
    <t>Componentes de sustentacao para mastro galvanizado</t>
  </si>
  <si>
    <t>Reparos, conservacoes e complementos - GRUPO 42</t>
  </si>
  <si>
    <t>APARELHOS ELETRICOS, HIDRAULICOS E A GAS.</t>
  </si>
  <si>
    <t>Torneiras eletricas</t>
  </si>
  <si>
    <t>Bombas centrifugas, uso geral</t>
  </si>
  <si>
    <t>Bombas submersiveis</t>
  </si>
  <si>
    <t>Reparos, conservacoes e complementos - GRUPO 43</t>
  </si>
  <si>
    <t>APARELHOS E METAIS HIDRAULICOS</t>
  </si>
  <si>
    <t>Aparelhos e loucas</t>
  </si>
  <si>
    <t>Acessorios e metais</t>
  </si>
  <si>
    <t>Aparelhos de aco inoxidavel</t>
  </si>
  <si>
    <t>Reparos, conservacoes e complementos - GRUPO 44</t>
  </si>
  <si>
    <t>ENTRADA DE AGUA, INCÊNDIO E GAS</t>
  </si>
  <si>
    <t>Entrada de agua</t>
  </si>
  <si>
    <t>Entrada de gas</t>
  </si>
  <si>
    <t>Reparos, conservacoes e complementos - GRUPO 45</t>
  </si>
  <si>
    <t>TUBULACAO E CONDUTORES PARA LIQUIDOS E GASES.</t>
  </si>
  <si>
    <t>Tubulacao em PVC rigido marrom para sistemas prediais de agua fria</t>
  </si>
  <si>
    <t>Tubulacao em PVC rigido branco para esgoto domiciliar</t>
  </si>
  <si>
    <t>Tubulacao em PVC rigido branco serie R - A.P e esgoto domiciliar</t>
  </si>
  <si>
    <t>Tubulacao em PVC rigido com junta elastica - aducao e distribuicao de agua</t>
  </si>
  <si>
    <t>Tubulacao em PVC rigido com junta elastica - rede de esgoto</t>
  </si>
  <si>
    <t>Tubulacao galvanizado</t>
  </si>
  <si>
    <t>Tubulacao em aco carbono galvanizado classe schedule</t>
  </si>
  <si>
    <t>Conexoes e acessorios em ferro fundido, predial e tradicional, esgoto e pluvial</t>
  </si>
  <si>
    <t>Tubulacao em cobre para agua quente, gas e vapor</t>
  </si>
  <si>
    <t>Tubulacao em concreto para rede de aguas pluviais</t>
  </si>
  <si>
    <t>Tubulacao em PEAD corrugado perfurado para rede drenagem</t>
  </si>
  <si>
    <t>Tubulacao em ferro ductil para redes de saneamento</t>
  </si>
  <si>
    <t>Tubulacao em PEAD - recalque de tratamento de esgoto</t>
  </si>
  <si>
    <t>Tubulacao flangeada em ferro ductil para redes de saneamento</t>
  </si>
  <si>
    <t>Tubulacao flangeada em ferro ductil para redes de saneamento.</t>
  </si>
  <si>
    <t>Reparos, conservacoes e complementos - GRUPO 46</t>
  </si>
  <si>
    <t>Tubulacao em aco preto schedule</t>
  </si>
  <si>
    <t>Tubulacao em concreto para rede de esgoto sanitario</t>
  </si>
  <si>
    <t>Tubulacao em ferro fundido predial SMU - esgoto e pluvial</t>
  </si>
  <si>
    <t>Tubulacao em cobre, para sistema de ar condicionado</t>
  </si>
  <si>
    <t>Tubulacao em cobre rigido, para sistema VRF de ar condicionado</t>
  </si>
  <si>
    <t>Tubulacao em PP - aguas pluviais / esgoto</t>
  </si>
  <si>
    <t>VALVULAS E APARELHOS DE MEDICAO E CONTROLE PARA LIQUIDOS E GASES</t>
  </si>
  <si>
    <t>Registro e / ou valvula em latao fundido sem acabamento</t>
  </si>
  <si>
    <t>Registro e / ou valvula em latao fundido com acabamento cromado</t>
  </si>
  <si>
    <t>Valvula de descarga ou para acionamento de metais sanitarios</t>
  </si>
  <si>
    <t>Registro e / ou valvula em bronze</t>
  </si>
  <si>
    <t>Registro e / ou valvula em ferro fundido</t>
  </si>
  <si>
    <t>Registro e / ou valvula em aco carbono fundido</t>
  </si>
  <si>
    <t>Registro e / ou valvula em aco carbono forjado</t>
  </si>
  <si>
    <t>Registro e / ou valvula em aco inoxidavel forjado</t>
  </si>
  <si>
    <t>Aparelho de medicao e controle</t>
  </si>
  <si>
    <t>Registro e / ou valvula em ferro ductil</t>
  </si>
  <si>
    <t>Registro e / ou valvula em PVC rigido ou ABS</t>
  </si>
  <si>
    <t>Reparos, conservacoes e complementos - GRUPO 47</t>
  </si>
  <si>
    <t>RESERVATORIO E TANQUE PARA LIQUIDOS E GASES</t>
  </si>
  <si>
    <t>Reservatorio em material sintetico</t>
  </si>
  <si>
    <t>Reservatorio metalico</t>
  </si>
  <si>
    <t>Reservatorio em concreto</t>
  </si>
  <si>
    <t>Reparos, conservacoes e complementos - GRUPO 48</t>
  </si>
  <si>
    <t>CAIXA, RALO, GRELHA E ACESSORIO HIDRAULICO</t>
  </si>
  <si>
    <t>Caixas sifonadas de PVC rigido</t>
  </si>
  <si>
    <t>Ralo em PVC rigido</t>
  </si>
  <si>
    <t>Caixa de passagem e inspecao</t>
  </si>
  <si>
    <t>Poco de visita, boca de lobo, caixa de passagem e afins</t>
  </si>
  <si>
    <t>Filtro anaerobio</t>
  </si>
  <si>
    <t>Fossa septica</t>
  </si>
  <si>
    <t>Anel e aduela pre-moldados</t>
  </si>
  <si>
    <t>Acessorios hidraulicos para agua de reuso</t>
  </si>
  <si>
    <t>DETECCAO, COMBATE E PREVENCAO A INCÊNDIO</t>
  </si>
  <si>
    <t>Hidrantes e acessorios</t>
  </si>
  <si>
    <t>Registro e valvula controladora</t>
  </si>
  <si>
    <t>Iluminacao e sinalizacao de emergencia</t>
  </si>
  <si>
    <t>Reparos, conservacoes e complementos - GRUPO 50</t>
  </si>
  <si>
    <t>PAVIMENTACAO E PASSEIO</t>
  </si>
  <si>
    <t>Pavimentacao preparo de base</t>
  </si>
  <si>
    <t>Pavimentacao com pedrisco e revestimento primario</t>
  </si>
  <si>
    <t>Pavimentacao flexivel</t>
  </si>
  <si>
    <t>Pavimentacao em paralelepipedos e blocos de concreto</t>
  </si>
  <si>
    <t>Calcadas e passeios.</t>
  </si>
  <si>
    <t>Reparos, conservacoes e complementos - GRUPO 54</t>
  </si>
  <si>
    <t>Limpeza e desinfeccao sanitaria</t>
  </si>
  <si>
    <t>Remocao de entulho</t>
  </si>
  <si>
    <t>CONFORTO MECANICO, EQUIPAMENTO E SISTEMA</t>
  </si>
  <si>
    <t>Climatizacao</t>
  </si>
  <si>
    <t>Ventilacao</t>
  </si>
  <si>
    <t>Reparos, conservacoes e complementos - GRUPO 61</t>
  </si>
  <si>
    <t>COZINHA, REFEITORIO, LAVANDERIA INDUSTRIAL E EQUIPAMENTOS</t>
  </si>
  <si>
    <t>Mobiliario e acessorios</t>
  </si>
  <si>
    <t>Reparos, conservacoes e complementos - GRUPO 62</t>
  </si>
  <si>
    <t>RESFRIAMENTO E CONSERVACAO DE MATERIAL PERECIVEL</t>
  </si>
  <si>
    <t>Camara frigorifica para resfriado</t>
  </si>
  <si>
    <t>Camara frigorifica para congelado</t>
  </si>
  <si>
    <t>SEGURANCA, VIGILANCIA E CONTROLE, EQUIPAMENTO E SISTEMA</t>
  </si>
  <si>
    <t>Equipamentos para sistema de seguranca, vigilancia e controle</t>
  </si>
  <si>
    <t>Reparos, conservacoes e complementos - GRUPO 66</t>
  </si>
  <si>
    <t>CAPTACAO, ADUCAO E TRATAMENTO DE AGUA E ESGOTO, EQUIPAMENTOS E SISTEMA</t>
  </si>
  <si>
    <t>ELETRIFICACAO, EQUIPAMENTOS E SISTEMA</t>
  </si>
  <si>
    <t>Estrutura especifica</t>
  </si>
  <si>
    <t>Reparos, conservacoes e complementos - GRUPO 68</t>
  </si>
  <si>
    <t>TELEFONIA, LOGICA E TRANSMISSAO DE DADOS, EQUIPAMENTOS E SISTEMA</t>
  </si>
  <si>
    <t>Distribuicao e comando, caixas e equipamentos especificos</t>
  </si>
  <si>
    <t>Estabilizacao de tensao</t>
  </si>
  <si>
    <t>Equipamentos para informatica</t>
  </si>
  <si>
    <t>Telecomunicacoes</t>
  </si>
  <si>
    <t>Reparos, conservacoes e complementos - GRUPO 69</t>
  </si>
  <si>
    <t>SINALIZACAO VIARIA</t>
  </si>
  <si>
    <t>Dispositivo viario</t>
  </si>
  <si>
    <t>Sinalizacao horizontal</t>
  </si>
  <si>
    <t>Sinalizacao vertical</t>
  </si>
  <si>
    <t>Sinalizacao semaforica e complementar</t>
  </si>
  <si>
    <t>Tachas e tachoes</t>
  </si>
  <si>
    <t>SINALIZACAO E COMUNICACAO VISUAL</t>
  </si>
  <si>
    <t>Placas, porticos e obeliscos arquitetônicos</t>
  </si>
  <si>
    <t>Placas, porticos e sinalizacao viaria</t>
  </si>
  <si>
    <t>Mobiliario</t>
  </si>
  <si>
    <t>Responsável Técnico</t>
  </si>
  <si>
    <t>Tela em polietileno, malha 10 x 10 cm, fio 2 mm</t>
  </si>
  <si>
    <t>Eletroduto galvanizado conforme NBR13057 -  3/4´ com acessórios</t>
  </si>
  <si>
    <t>Eletroduto galvanizado conforme NBR13057 -  1´ com acessórios</t>
  </si>
  <si>
    <t>Eletroduto galvanizado a quente conforme NBR6323 - 3/4´ - com acessórios</t>
  </si>
  <si>
    <t>Eletroduto galvanizado a quente conforme NBR6323 - 1´ - com acessórios</t>
  </si>
  <si>
    <t>Eletroduto galvanizado a quente conforme NBR5598 - 2 1/2´ com acessórios</t>
  </si>
  <si>
    <t>44.01.040</t>
  </si>
  <si>
    <t xml:space="preserve">Bacia sifonada com caixa de descarga acoplada e tampa - infantil	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</si>
  <si>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</si>
  <si>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Parecer técnico</t>
  </si>
  <si>
    <t>Projeto de instalações elétricas</t>
  </si>
  <si>
    <t>Levantamento topográfico e geofísico</t>
  </si>
  <si>
    <t>Tratamento, recuperação e trabalhos especiais em concreto</t>
  </si>
  <si>
    <t>Poço profundo</t>
  </si>
  <si>
    <t>Construção provisória</t>
  </si>
  <si>
    <t>Tapume, vedação e proteções diversas</t>
  </si>
  <si>
    <t>Alocação de equipe, equipamento e ferramental</t>
  </si>
  <si>
    <t>Sinalização de obra</t>
  </si>
  <si>
    <t>Locação de obra</t>
  </si>
  <si>
    <t>Demolição de concreto, lastro, mistura e afins</t>
  </si>
  <si>
    <t>Demolição de alvenaria</t>
  </si>
  <si>
    <t>Demolição de revestimento em massa</t>
  </si>
  <si>
    <t>Demolição de revestimento cerâmico e ladrilho hidráulico</t>
  </si>
  <si>
    <t>Demolição de revestimento sintético</t>
  </si>
  <si>
    <t>Demolição de revestimento em pedra e blocos maciços</t>
  </si>
  <si>
    <t>Demolição de revestimento asfáltico</t>
  </si>
  <si>
    <t>Demolição de forro / divisórias</t>
  </si>
  <si>
    <t>Demolição de impermeabilização e afins</t>
  </si>
  <si>
    <t>Remoção de pintura</t>
  </si>
  <si>
    <t>Remoção de sinalização horizontal</t>
  </si>
  <si>
    <t>Retirada de elementos de estrutura (concreto, ferro, alumínio e madeira)</t>
  </si>
  <si>
    <t>Retirada de telhamento e proteção</t>
  </si>
  <si>
    <t>Retirada de revestimento em pedra e blocos maciços</t>
  </si>
  <si>
    <t>Retirada de revestimentos sintéticos e metálicos</t>
  </si>
  <si>
    <t>Retirada de esquadria e elementos metálicos</t>
  </si>
  <si>
    <t>Retirada de ferragens e acessórios para esquadrias</t>
  </si>
  <si>
    <t>Retirada de aparelhos, metais sanitários e registro</t>
  </si>
  <si>
    <t>Retirada de aparelhos elétricos e hidráulicos</t>
  </si>
  <si>
    <t>Retirada de impermeabilização e afins</t>
  </si>
  <si>
    <t>Retirada em instalação elétrica - letra A ate B</t>
  </si>
  <si>
    <t>Retirada em instalação elétrica - letra C</t>
  </si>
  <si>
    <t>Retirada em instalação elétrica - letra D ate I</t>
  </si>
  <si>
    <t>Retirada em instalação elétrica - letra J ate N</t>
  </si>
  <si>
    <t>Retirada em instalação elétrica - letra O ate S</t>
  </si>
  <si>
    <t>Retirada em instalação elétrica - letra T ate o final</t>
  </si>
  <si>
    <t>Retirada em instalação hidráulica</t>
  </si>
  <si>
    <t>Retirada em instalação de combate a incêndio</t>
  </si>
  <si>
    <t>Retirada de sistema e equipamento de conforto mecânico</t>
  </si>
  <si>
    <t>Retirada de dispositivos viários</t>
  </si>
  <si>
    <t>Escavação manual em campo aberto de solo, exceto rocha</t>
  </si>
  <si>
    <t>Escavação manual em valas e buracos de solo, exceto rocha</t>
  </si>
  <si>
    <t>Escavação ou corte mecanizados em campo aberto de solo, exceto rocha</t>
  </si>
  <si>
    <t>Escavação mecanizada de valas e buracos em solo, exceto rocha</t>
  </si>
  <si>
    <t>Escavação mecanizada em solo brejoso ou turfa</t>
  </si>
  <si>
    <t>Escavação ou carga mecanizada em campo aberto</t>
  </si>
  <si>
    <t>Contenção</t>
  </si>
  <si>
    <t>Forma em papelão</t>
  </si>
  <si>
    <t>11.01.520</t>
  </si>
  <si>
    <t>Concreto usinado, fck = 30 MPa - para bombeamento em estaca hélice contínua</t>
  </si>
  <si>
    <t>Concreto usinado não estrutural - fornecimento do material</t>
  </si>
  <si>
    <t>Concreto não estrutural executado no local - fornecimento do material</t>
  </si>
  <si>
    <t>11.11</t>
  </si>
  <si>
    <t>Argamassas especiais</t>
  </si>
  <si>
    <t>11.11.030</t>
  </si>
  <si>
    <t>Lançamento e aplicação</t>
  </si>
  <si>
    <t>Reparos, conservações e complementos - GRUPO 11</t>
  </si>
  <si>
    <t>12.07.274</t>
  </si>
  <si>
    <t>Estaca tipo Raiz, diâmetro de 15 cm para 25 t, sem armação e sem argamassa, em rocha</t>
  </si>
  <si>
    <t>12.07.511</t>
  </si>
  <si>
    <t>Injeção de argamassa de cimento e areia em estaca raiz - sobreconsumo</t>
  </si>
  <si>
    <t>Tubulão</t>
  </si>
  <si>
    <t>Estaca hélice continua</t>
  </si>
  <si>
    <t>Estaca escavada com injeção ou micro estaca</t>
  </si>
  <si>
    <t>Laje pre-fabricada mista em vigotas treplicadas e lajotas</t>
  </si>
  <si>
    <t>Alvenaria de fundação (embasamento)</t>
  </si>
  <si>
    <t>Alvenaria com tijolo maciço comum ou especial</t>
  </si>
  <si>
    <t>Alvenaria com bloco cerâmico de vedação</t>
  </si>
  <si>
    <t>Alvenaria com bloco cerâmico estrutural</t>
  </si>
  <si>
    <t>Alvenaria com bloco de concreto de vedação</t>
  </si>
  <si>
    <t>Alvenaria de concreto celular ou silico calcário</t>
  </si>
  <si>
    <t>Elementos vazados (concreto, cerâmica e vidros)</t>
  </si>
  <si>
    <t>Divisória e fechamento</t>
  </si>
  <si>
    <t>Divisória e fechamento.</t>
  </si>
  <si>
    <t>Reparos, conservações e complementos - GRUPO 14</t>
  </si>
  <si>
    <t>Estrutura em aço</t>
  </si>
  <si>
    <t>Reparos, conservações e complementos - GRUPO 15</t>
  </si>
  <si>
    <t>Telhamento em cimento reforçado com fio sintético (CRFS)</t>
  </si>
  <si>
    <t>Telhamento metálico comum</t>
  </si>
  <si>
    <t>Telhamento metálico especial</t>
  </si>
  <si>
    <t>Telhamento em material sintético</t>
  </si>
  <si>
    <t>Reparos, conservações e complementos - GRUPO 16</t>
  </si>
  <si>
    <t>Regularização de base</t>
  </si>
  <si>
    <t>Reparos e conservações em massa e concreto - GRUPO 17</t>
  </si>
  <si>
    <t>Placa cerâmica esmaltada prensada</t>
  </si>
  <si>
    <t>24.02.811</t>
  </si>
  <si>
    <t>Eletroduto rígido em aço carbono galvanizado por imersão a quente com acessórios – NBR 5598</t>
  </si>
  <si>
    <t>41.11.712</t>
  </si>
  <si>
    <t>41.31.100</t>
  </si>
  <si>
    <t>43.05.100</t>
  </si>
  <si>
    <t>Insuflador de ar compacto, para renovação de ar em ambientes, vazão máxima 93 m³/h</t>
  </si>
  <si>
    <t>Ar condicionado a frio, tipo split piso teto com capacidade de 48.000 BTU/h</t>
  </si>
  <si>
    <t>43.20.250</t>
  </si>
  <si>
    <t>Poço termométrico em alumínio, com haste de 30mm e rosca 1/2" npt</t>
  </si>
  <si>
    <t>44.03.316</t>
  </si>
  <si>
    <t>Torneira misturador clínica de mesa com arejador articulado, acionamento cotovelo</t>
  </si>
  <si>
    <t>44.03.810</t>
  </si>
  <si>
    <t>Aparelho misturador de mesa para pia com bica móvel, acabamento cromado</t>
  </si>
  <si>
    <t>49.03.022</t>
  </si>
  <si>
    <t>61.10.101</t>
  </si>
  <si>
    <t>61.14.051</t>
  </si>
  <si>
    <t>RECURSOS ESTADUAIS</t>
  </si>
  <si>
    <t>Parecer técnico de fundações, contenções e recomendações gerais, para empreendimentos com área construída até 1.000 m²</t>
  </si>
  <si>
    <t>Parecer técnico de fundações, contenções e recomendações gerais, para empreendimentos com área construída de 1.001 a 2.000 m²</t>
  </si>
  <si>
    <t>Parecer técnico de fundações, contenções e recomendações gerais, para empreendimentos com área construída de 2.001 a 5.000 m²</t>
  </si>
  <si>
    <t>Parecer técnico de fundações, contenções e recomendações gerais, para empreendimentos com área construída de 5.001 a 10.000 m²</t>
  </si>
  <si>
    <t>Parecer técnico de fundações, contenções e recomendações gerais, para empreendimentos com área construída acima de 10.000 m²</t>
  </si>
  <si>
    <t>Elaboração de projeto de adequação de entrada de energia elétrica junto a concessionária, com medição em baixa tensão e demanda até 75 kVA</t>
  </si>
  <si>
    <t>Elaboração de projeto de adequação de entrada de energia elétrica junto a concessionária, com medição em média tensão, subestação simplificada e demanda de 75 kVA a 300 kVA</t>
  </si>
  <si>
    <t>Elaboração de projeto de adequação de entrada de energia elétrica junto a concessionária, com medição em média tensão e demanda de 75 kVA a 300 kVA</t>
  </si>
  <si>
    <t>Elaboração de projeto de adequação de entrada de energia elétrica junto a concessionária, com medição em média tensão e demanda acima de 300 kVA a 2 MVA</t>
  </si>
  <si>
    <t>Taxa de mobilização e desmobilização de equipamentos para execução de levantamento topográfico</t>
  </si>
  <si>
    <t>Levantamento planimétrico cadastral com áreas ocupadas predominantemente por comunidades - área até 20.000 m² (mínimo de 3.500 m²)</t>
  </si>
  <si>
    <t>Levantamento planimétrico cadastral com áreas ocupadas predominantemente por comunidades - área acima de 20.000 m² até 200.000 m²</t>
  </si>
  <si>
    <t>Levantamento planimétrico cadastral com áreas ocupadas predominantemente por comunidades - área acima de 200.000 m²</t>
  </si>
  <si>
    <t>Levantamento planimétrico cadastral com áreas até 50% de ocupação - área até 20.000 m² (mínimo de 3.500 m²)</t>
  </si>
  <si>
    <t>Levantamento planimétrico cadastral com áreas até 50% de ocupação - área acima de 20.000 m² até 200.000 m²</t>
  </si>
  <si>
    <t>Levantamento planimétrico cadastral com áreas até 50% de ocupação - área acima de 200.000 m²</t>
  </si>
  <si>
    <t>Levantamento planimétrico cadastral com áreas acima de 50% de ocupação - área até 20.000 m² (mínimo de 4.000 m²)</t>
  </si>
  <si>
    <t>Levantamento planimétrico cadastral com áreas acima de 50% de ocupação - área acima de 20.000 m² até 200.000 m²</t>
  </si>
  <si>
    <t>Levantamento planimétrico cadastral com áreas acima de 50% de ocupação - área acima de 200.000 m²</t>
  </si>
  <si>
    <t>Levantamento planialtimétrico cadastral com áreas ocupadas predominantemente por comunidades - área até 20.000 m² (mínimo de 3.500 m²)</t>
  </si>
  <si>
    <t>Levantamento planialtimétrico cadastral com áreas ocupadas predominantemente por comunidades - área acima de 20.000 m² até 200.000 m²</t>
  </si>
  <si>
    <t>Levantamento planialtimétrico cadastral com áreas ocupadas predominantemente por comunidades - área acima de 200.000 m²</t>
  </si>
  <si>
    <t>Levantamento planialtimétrico cadastral com áreas até 50% de ocupação - área até 20.000 m² (mínimo de 4.000 m²)</t>
  </si>
  <si>
    <t>Levantamento planialtimétrico cadastral com áreas até 50% de ocupação - área acima de 20.000 m² até 200.000 m²</t>
  </si>
  <si>
    <t>Levantamento planialtimétrico cadastral com áreas até 50% de ocupação - área acima de 200.000 m²</t>
  </si>
  <si>
    <t>Levantamento planialtimétrico cadastral com áreas acima de 50% de ocupação - área até 20.000 m² (mínimo de 3.500 m²)</t>
  </si>
  <si>
    <t>Levantamento planialtimétrico cadastral com áreas acima de 50% de ocupação - área acima de 20.000 m² até 200.000 m²</t>
  </si>
  <si>
    <t>Levantamento planialtimétrico cadastral com áreas acima de 50% de ocupação - área acima de 200.000 m²</t>
  </si>
  <si>
    <t>Levantamento planialtimétrico cadastral em área rural até 2 alqueires (mínimo de 10.000 m²)</t>
  </si>
  <si>
    <t>Taxa de mobilização e desmobilização de equipamentos para execução de corte em concreto armado</t>
  </si>
  <si>
    <t>01.23.056</t>
  </si>
  <si>
    <t>Demolição de concreto armado com preservação de armadura, para reforço e recuperação estrutural</t>
  </si>
  <si>
    <t>Taxa de mobilização e desmobilização de equipamentos para execução de perfuração em concreto</t>
  </si>
  <si>
    <t>Furação para até 10mm x 100mm em concreto armado, inclusive colagem de armadura (para até 8mm)</t>
  </si>
  <si>
    <t>Furação para até 10mm x 150mm em concreto armado, inclusive colagem de armadura (para até 8mm)</t>
  </si>
  <si>
    <t>Preparação de substrato para colagem de fibra de carbono, mediante lixamento e/ou apicoamento e escovação</t>
  </si>
  <si>
    <t>Taxa de mobilização e desmobilização de equipamentos para execução de perfuração para poço profundo - profundidade até 200 m</t>
  </si>
  <si>
    <t>Taxa de mobilização e desmobilização de equipamentos para execução de perfuração para poço profundo - profundidade acima de 200 m e até 300 m</t>
  </si>
  <si>
    <t>Taxa de mobilização e desmobilização de equipamentos para execução de perfuração para poço profundo - profundidade acima de 300 m</t>
  </si>
  <si>
    <t>Perfuração rotativa para poço profundo em camadas de solos sedimentares, diâmetro de 8 1/2" (215,90 mm)</t>
  </si>
  <si>
    <t>Perfuração rotativa para poço profundo em aluvião, arenito, ou solos sedimentados em geral, diâmetro de 10" (250 mm)</t>
  </si>
  <si>
    <t>Perfuração rotativa para poço profundo em aluvião, arenito, ou solos sedimentados em geral, diâmetro de 12" (300 mm)</t>
  </si>
  <si>
    <t>Perfuração rotativa para poço profundo em aluvião, arenito, ou solos sedimentados em geral, diâmetro de 14" (350 mm)</t>
  </si>
  <si>
    <t>Perfuração rotativa para poço profundo em aluvião, arenito, ou solos sedimentados em geral, diâmetro de 16" (400 mm)</t>
  </si>
  <si>
    <t>Perfuração rotativa para poço profundo em aluvião, arenito, ou solos sedimentados em geral, diâmetro de 18" (450 mm)</t>
  </si>
  <si>
    <t>Perfuração rotativa para poço profundo em aluvião, arenito, ou solos sedimentados em geral, diâmetro de 20" (500 mm)</t>
  </si>
  <si>
    <t>Perfuração rotativa para poço profundo em aluvião, arenito, ou solos sedimentados em geral, diâmetro de 22" (550 mm)</t>
  </si>
  <si>
    <t>Perfuração rotativa para poço profundo em aluvião, arenito, ou solos sedimentados em geral, diâmetro de 26" (650 mm)</t>
  </si>
  <si>
    <t>Perfuração rotativa para poço profundo em solos e/ou rocha metassedimentar alterada em geral, diâmetro de 20" (508 mm)</t>
  </si>
  <si>
    <t>Perfuração roto-pneumática para poço profundo em rocha metassedimentar em geral, diâmetro de 12 1/4" (311,15 mm)</t>
  </si>
  <si>
    <t>Perfuração rotativa para poço profundo em rocha alterada (basalto alterado), diâmetro de 8" (200 mm)</t>
  </si>
  <si>
    <t>Perfuração rotativa para poço profundo em rocha alterada (basalto alterado), diâmetro de 10" (250 mm)</t>
  </si>
  <si>
    <t>Perfuração rotativa para poço profundo em rocha alterada (basalto alterado), diâmetro de 12" (300 mm)</t>
  </si>
  <si>
    <t>Perfuração roto-pneumática para poço profundo em rocha sã (basalto), diâmetro de 6" (150 mm)</t>
  </si>
  <si>
    <t>Perfuração roto-pneumática para poço profundo em rocha sã (basalto), diâmetro de 8" (200 mm)</t>
  </si>
  <si>
    <t>Perfuração roto-pneumática para poço profundo em rocha sã (basalto), diâmetro de 10" (250 mm)</t>
  </si>
  <si>
    <t>Perfuração roto-pneumática para poço profundo em rocha sã (basalto), diâmetro de 12" (300 mm)</t>
  </si>
  <si>
    <t>Perfuração roto-pneumática para poço profundo em rocha sã (basalto), diâmetro de 14" (350 mm)</t>
  </si>
  <si>
    <t>Perfuração roto-pneumática para poço profundo em rocha sã (basalto), diâmetro de 18" (450 mm)</t>
  </si>
  <si>
    <t>Revestimento interno de poço profundo tubo liso em aço galvanizado, diâmetro de 6" (152,40 mm) - união solda</t>
  </si>
  <si>
    <t>Revestimento interno de poço profundo tubo PVC geomecânico nervurado standard, diâmetro de 6" (150 mm)</t>
  </si>
  <si>
    <t>Revestimento interno de poço profundo tubo PVC geomecânico nervurado reforçado, diâmetro de 8" (200 mm)</t>
  </si>
  <si>
    <t>Revestimento interno de poço profundo tubo de aço preto liso calandrado, diâmetro de 16" (406,40 mm)</t>
  </si>
  <si>
    <t>Filtro PVC geomecânico nervurado tipo reforçado para poço profundo, diâmetro de 8" (200 mm)</t>
  </si>
  <si>
    <t>Filtro espiralado galvanizado simples (standard) para poço profundo, diâmetro de 6" (152,40 mm)</t>
  </si>
  <si>
    <t>Filtro espiralado em aço inoxidável reforçado para poço profundo, diâmetro de 6" (152,40 mm)</t>
  </si>
  <si>
    <t>Taxa de mobilização e desmobilização de equipamentos para execução de bombeamento, limpeza, desenvolvimento e teste de vazão</t>
  </si>
  <si>
    <t>Cimentação de boca do poço profundo, entre perfuração de maior diâmetro (cimentação do espaço anular)</t>
  </si>
  <si>
    <t>Locação de container tipo escritório com 1 vaso sanitário, 1 lavatório e 1 ponto para chuveiro - área mínima de 13,80 m²</t>
  </si>
  <si>
    <t>Locação de container tipo sanitário com 2 vasos sanitários, 2 lavatórios, 2 mictórios e 4 pontos para chuveiro - área mínima de 13,80 m²</t>
  </si>
  <si>
    <t>Proteção em madeira e lona plástica para equipamento mecânico ou informática - para obras de reforma</t>
  </si>
  <si>
    <t>Locação de plataforma elevatória articulada, com altura aproximada de 12,5m, capacidade de carga de 227 kg, elétrica</t>
  </si>
  <si>
    <t>Locação de plataforma elevatória articulada, com altura aproximada de 20 m, capacidade de carga de 227 kg, diesel</t>
  </si>
  <si>
    <t>Limpeza manual do terreno, inclusive troncos até 5 cm de diâmetro, com caminhão à disposição dentro da obra, até o raio de 1 km</t>
  </si>
  <si>
    <t>Limpeza mecanizada do terreno, inclusive troncos até 15 cm de diâmetro, com caminhão à disposição dentro e fora da obra, com transporte no raio de até 1 km</t>
  </si>
  <si>
    <t>Limpeza mecanizada do terreno, inclusive troncos com diâmetro acima de 15 cm até 50 cm, com caminhão à disposição dentro da obra, até o raio de 1 km</t>
  </si>
  <si>
    <t>Demolição mecanizada de concreto armado, inclusive fragmentação, carregamento, transporte até 1 quilômetro e descarregamento</t>
  </si>
  <si>
    <t>Demolição mecanizada de concreto simples, inclusive fragmentação, carregamento, transporte até 1 quilômetro e descarregamento</t>
  </si>
  <si>
    <t>Demolição mecanizada de pavimento ou piso em concreto, inclusive fragmentação, carregamento, transporte até 1 quilômetro e descarregamento</t>
  </si>
  <si>
    <t>Demolição mecanizada de pavimento ou piso em concreto, inclusive fragmentação e acomodação do material</t>
  </si>
  <si>
    <t>Demolição mecanizada de sarjeta ou sarjetão, inclusive fragmentação, carregamento, transporte até 1 quilômetro e descarregamento</t>
  </si>
  <si>
    <t>Demolição mecanizada de sarjeta ou sarjetão, inclusive fragmentação e acomodação do material</t>
  </si>
  <si>
    <t>Demolição manual de rodapé, soleira ou peitoril, em material cerâmico e/ou ladrilho hidráulico, incluindo a base</t>
  </si>
  <si>
    <t>Desmonte (levantamento) mecanizado de pavimento em paralelepípedo ou lajota de concreto, inclusive carregamento, transporte até 1 quilômetro e descarregamento</t>
  </si>
  <si>
    <t>Desmonte (levantamento) mecanizado de pavimento em paralelepípedo ou lajota de concreto, inclusive acomodação do material</t>
  </si>
  <si>
    <t>Demolição (levantamento) mecanizada de pavimento asfáltico, inclusive carregamento, transporte até 1 quilômetro e descarregamento</t>
  </si>
  <si>
    <t>Demolição (levantamento) mecanizada de pavimento asfáltico, inclusive fragmentação e acomodação do material</t>
  </si>
  <si>
    <t>Fresagem de pavimento asfáltico com espessura até 5 cm, inclusive carregamento, transporte até 1 quilômetro e descarregamento</t>
  </si>
  <si>
    <t>Fresagem de pavimento asfáltico com espessura até 5 cm, inclusive remoção do material fresado até 10 quilômetros e varrição</t>
  </si>
  <si>
    <t>Retirada manual de guia pré-moldada, inclusive limpeza, carregamento, transporte até 1 quilômetro e descarregamento</t>
  </si>
  <si>
    <t>Retirada manual de paralelepípedo ou lajota de concreto, inclusive limpeza, carregamento, transporte até 1 quilômetro e descarregamento</t>
  </si>
  <si>
    <t>Remoção de entulho separado de obra com caçamba metálica - terra, alvenaria, concreto, argamassa, madeira, papel, plástico ou metal</t>
  </si>
  <si>
    <t>Remoção de entulho de obra com caçamba metálica - material volumoso e misturado por alvenaria, terra, madeira, papel, plástico e metal</t>
  </si>
  <si>
    <t>Remoção de entulho de obra com caçamba metálica - material rejeitado e misturado por vegetação, isopor, manta asfáltica e lã de vidro</t>
  </si>
  <si>
    <t>Carregamento mecanizado de entulho fragmentado, com caminhão à disposição dentro da obra, até o raio de 1 km</t>
  </si>
  <si>
    <t>Transporte de solo de 1ª e 2ª categoria por caminhão para distâncias superiores ao 2° km até o 3° km</t>
  </si>
  <si>
    <t>Transporte de solo de 1ª e 2ª categoria por caminhão para distâncias superiores ao 3° km até o 5° km</t>
  </si>
  <si>
    <t>Transporte de solo de 1ª e 2ª categoria por caminhão para distâncias superiores ao 5° km até o 10° km</t>
  </si>
  <si>
    <t>Transporte de solo de 1ª e 2ª categoria por caminhão para distâncias superiores ao 10° km até o 15° km</t>
  </si>
  <si>
    <t>Transporte de solo de 1ª e 2ª categoria por caminhão para distâncias superiores ao 15° km até o 20° km</t>
  </si>
  <si>
    <t>Escavação mecanizada de valas ou cavas com profundidade acima de 4 m, com escavadeira hidráulica</t>
  </si>
  <si>
    <t>Compactação de aterro mecanizado mínimo de 95% PN, sem fornecimento de solo em áreas fechadas</t>
  </si>
  <si>
    <t>Compactação de aterro mecanizado mínimo de 95% PN, sem fornecimento de solo em campo aberto</t>
  </si>
  <si>
    <t>Aterro mecanizado por compensação, solo de 1ª categoria em campo aberto, sem compactação do aterro</t>
  </si>
  <si>
    <t>Taxa de mobilização e desmobilização de equipamentos para execução de rebaixamento de lençol freático</t>
  </si>
  <si>
    <t>Locação de conjunto de bombeamento a vácuo para rebaixamento de lençol freático, com até 50 ponteiras e potência até 15 HP, mínimo 30 dias</t>
  </si>
  <si>
    <t>Gabião tipo caixa em tela metálica, altura de 0,5 m, com revestimento liga zinco/alumínio, malha hexagonal 8/10 cm, fio diâmetro 2,7 mm, independente do formato ou utilização</t>
  </si>
  <si>
    <t>Gabião tipo caixa em tela metálica, altura de 1 m, com revestimento liga zinco/alumínio, malha hexagonal 8/10 cm, fio diâmetro 2,7 mm, independente do formato ou utilização</t>
  </si>
  <si>
    <t>Forma em polipropileno (cubeta) e acessórios para laje nervurada com dimensões variáveis - locação</t>
  </si>
  <si>
    <t>Concreto ciclópico - fornecimento e aplicação (com 30% de pedra rachão), concreto fck 15 Mpa</t>
  </si>
  <si>
    <t>Argamassa de cimento e areia, fck = 20 MPa, consumo de cimento 600 kg/m³ - material para injeção em estaca raiz</t>
  </si>
  <si>
    <t>Taxa de mobilização e desmobilização de equipamentos para execução de estaca tipo Raiz em solo</t>
  </si>
  <si>
    <t>Taxa de mobilização e desmobilização de equipamentos para execução de estaca tipo Raiz em rocha</t>
  </si>
  <si>
    <t>Taxa de mobilização e desmobilização de equipamentos para execução de tubulão escavado mecanicamente</t>
  </si>
  <si>
    <t>Taxa de mobilização e desmobilização de equipamentos para execução de estaca tipo hélice contínua em solo</t>
  </si>
  <si>
    <t>Taxa de mobilização e desmobilização de equipamentos para execução de estacas escavadas com injeção ou microestaca</t>
  </si>
  <si>
    <t>Laje pré-fabricada mista vigota treliçada/lajota cerâmica - LT 12 (8+4) e capa com concreto de 25 MPa</t>
  </si>
  <si>
    <t>Laje pré-fabricada mista vigota treliçada/lajota cerâmica - LT 16 (12+4) e capa com concreto de 25 MPa</t>
  </si>
  <si>
    <t>Laje pré-fabricada mista vigota treliçada/lajota cerâmica - LT 20 (16+4) e capa com concreto de 25 MPa</t>
  </si>
  <si>
    <t>Laje pré-fabricada mista vigota treliçada/lajota cerâmica - LT 24 (20+4) e capa com concreto de 25 MPa</t>
  </si>
  <si>
    <t>Laje pré-fabricada mista vigota treliçada/lajota cerâmica - LT 30 (24+6) e capa com concreto de 25 MPa</t>
  </si>
  <si>
    <t>Laje pré-fabricada unidirecional em viga treliçada/lajota em EPS LT 12 (8 + 4), com capa de concreto de 25 MPa</t>
  </si>
  <si>
    <t>Laje pré-fabricada unidirecional em viga treliçada/lajota em EPS LT 16 (12 + 4), com capa de concreto de 25 MPa</t>
  </si>
  <si>
    <t>Laje pré-fabricada unidirecional em viga treliçada/lajota em EPS LT 20 (16 + 4), com capa de concreto de 25 MPa</t>
  </si>
  <si>
    <t>Laje pré-fabricada unidirecional em viga treliçada/lajota em EPS LT 25 (20 + 5), com capa de concreto de 25 MPa</t>
  </si>
  <si>
    <t>Laje pré-fabricada unidirecional em viga treliçada/lajota em EPS LT 30 (25 + 5), com capa de concreto de 25 MPa</t>
  </si>
  <si>
    <t>Laje pré-fabricada mista vigota protendida/lajota cerâmica - LP 12 (8+4) e capa com concreto de 25 MPa</t>
  </si>
  <si>
    <t>Laje pré-fabricada mista vigota protendida/lajota cerâmica - LP 16 (12+4) e capa com concreto de 25 MPa</t>
  </si>
  <si>
    <t>Laje pré-fabricada mista vigota protendida/lajota cerâmica - LP 20 (16+4) e capa com concreto de 25 MPa</t>
  </si>
  <si>
    <t>Laje pré-fabricada mista vigota protendida/lajota cerâmica - LP 25 (20+5) e capa com concreto de 25 MPa</t>
  </si>
  <si>
    <t>Divisória sanitária em painel laminado melamínico estrutural com perfis em alumínio, inclusive ferragem completa para vão de porta</t>
  </si>
  <si>
    <t>Divisória cega tipo naval, acabamento em laminado fenólico melamínico, com espessura de 3,5 cm</t>
  </si>
  <si>
    <t>Divisória em placas de gesso acartonado, resistência ao fogo 60 minutos, espessura 120/90mm - 1RF / 1RF LM</t>
  </si>
  <si>
    <t>Divisória cega tipo naval com miolo mineral, acabamento em laminado melamínico, com espessura de 3,5 cm</t>
  </si>
  <si>
    <t>Divisória painel/vidro/vidro tipo naval, acabamento em laminado fenólico melamínico, com espessura de 3,5 cm</t>
  </si>
  <si>
    <t>Divisória em placas de gesso acartonado, resistência ao fogo 30 minutos, espessura 73/48mm - 1ST / 1ST</t>
  </si>
  <si>
    <t>Divisória em placas de gesso acartonado, resistência ao fogo 30 minutos, espessura 73/48mm - 1ST / 1ST LM</t>
  </si>
  <si>
    <t>Divisória em placas de gesso acartonado, resistência ao fogo 30 minutos, espessura 100/70mm - 1ST / 1ST LM</t>
  </si>
  <si>
    <t>Divisória em placas de gesso acartonado, resistência ao fogo 30 minutos, espessura 100/70mm - 1ST / 1ST</t>
  </si>
  <si>
    <t>Divisória em placas de gesso acartonado, resistência ao fogo 30 minutos, espessura 100/70mm - 1RU / 1RU</t>
  </si>
  <si>
    <t>Divisória em placas duplas de gesso acartonado, resistência ao fogo 60 minutos, espessura 120/70mm - 2ST / 2ST LM</t>
  </si>
  <si>
    <t>Divisória cega tipo piso/teto em laminado melamínico de baixa pressão, com coluna estrutural em alumínio extrudado</t>
  </si>
  <si>
    <t>Divisória tipo piso/teto em vidro temperado simples, com coluna estrutural em alumínio extrudado</t>
  </si>
  <si>
    <t>Divisória tipo piso/teto em vidro temperado duplo e micro persianas, com coluna estrutural em alumínio extrudado</t>
  </si>
  <si>
    <t>Divisória em placas duplas de gesso acartonado, resistência ao fogo 120 minutos, espessura 130/70mm - 2RF / 2RF</t>
  </si>
  <si>
    <t>Divisória em placas duplas de gesso acartonado, resistência ao fogo 60 minutos, espessura 120/70mm - 2ST / 2RU</t>
  </si>
  <si>
    <t>Divisória em placas duplas de gesso acartonado, resistência ao fogo 60 minutos, espessura 120/70mm - 2RU / 2RU</t>
  </si>
  <si>
    <t>Divisória em placas duplas de gesso acartonado, resistência ao fogo 60 minutos, espessura 98/48mm - 2ST / 2ST LM</t>
  </si>
  <si>
    <t>Divisória em placas duplas de gesso acartonado, resistência ao fogo 60 minutos, espessura 98/48mm - 2RU / 2RU LM</t>
  </si>
  <si>
    <t>Divisória em placas duplas de gesso acartonado, resistência ao fogo 60 minutos, espessura 98/48mm - 2ST / 2RU LM</t>
  </si>
  <si>
    <t>Telhamento em chapa de aço pré-pintada com epóxi e poliéster, perfil ondulado, com espessura de 0,50 mm</t>
  </si>
  <si>
    <t>Telhamento em chapa de aço pré-pintada com epóxi e poliéster, perfil ondulado calandrado, com espessura de 0,80 mm</t>
  </si>
  <si>
    <t>Telhamento em chapa de aço pré-pintada com epóxi e poliéster, perfil trapezoidal, com espessura de 0,80 mm e altura de 100 mm</t>
  </si>
  <si>
    <t>Telhamento em chapa de aço pré-pintada com epóxi e poliéster, perfil trapezoidal, com espessura de 0,50 mm e altura de 40 mm</t>
  </si>
  <si>
    <t>Cumeeira em chapa de aço pré-pintada com epóxi e poliéster, perfil trapezoidal, com espessura de 0,50 mm</t>
  </si>
  <si>
    <t>Cumeeira em chapa de aço pré-pintada com epóxi e poliéster, perfil ondulado, com espessura de 0,50 mm</t>
  </si>
  <si>
    <t>Telhamento em chapa de aço pré-pintada com epóxi e poliéster, tipo sanduíche, espessura de 0,50 mm, com lã de rocha</t>
  </si>
  <si>
    <t>Telhamento em chapa de aço pré-pintada com epóxi e poliéster, tipo sanduíche, espessura de 0,50 mm, com poliuretano</t>
  </si>
  <si>
    <t>Telhamento em chapa de aço com pintura poliéster, tipo sanduíche, espessura de 0,50 mm, com poliestireno expandido</t>
  </si>
  <si>
    <t>Telhamento em chapa de aço galvanizado autoportante, perfil trapezoidal, com espessura de 0,80 mm e altura de 120 mm</t>
  </si>
  <si>
    <t>17.12.241</t>
  </si>
  <si>
    <t>Placa cerâmica esmaltada PEI-5 para área interna, grupo de absorção BIIb, resistência química B, assentado com argamassa colante industrializada</t>
  </si>
  <si>
    <t>Rodapé em placa cerâmica esmaltada PEI-5 para área interna, grupo de absorção BIIb, resistência química B, assentado com argamassa colante industrializada</t>
  </si>
  <si>
    <t>Placa cerâmica esmaltada antiderrapante PEI-5 para área interna com saída para o exterior, grupo de absorção BIIa, resistência química A, assentado com argamassa colante industrializada</t>
  </si>
  <si>
    <t>Rodapé em placa cerâmica esmaltada antiderrapante PEI-5 para área interna com saída para o exterior, grupo de absorção BIIa, resistência química A, assentado com argamassa colante industrializada</t>
  </si>
  <si>
    <t>Placa cerâmica esmaltada rústica PEI-5 para área interna com saída para o exterior, grupo de absorção BIIb, resistência química B, assentado com argamassa colante industrializada</t>
  </si>
  <si>
    <t>Rodapé em placa cerâmica esmaltada rústica PEI-5 para área interna com saída para o exterior, grupo de absorção BIIb, resistência química B, assentado com argamassa colante industrializada</t>
  </si>
  <si>
    <t>Rejuntamento em placas cerâmicas com argamassa industrializada para rejunte, juntas acima de 3 até 5 mm</t>
  </si>
  <si>
    <t>Rejuntamento em placas cerâmicas com argamassa industrializada para rejunte, juntas acima de 5 até 10 mm</t>
  </si>
  <si>
    <t>Rejuntamento de rodapé em placas cerâmicas com cimento branco, altura até 10 cm, juntas acima de 3 até 5 mm</t>
  </si>
  <si>
    <t>Rejuntamento de rodapé em placas cerâmicas com argamassa industrializada para rejunte, altura até 10 cm, juntas acima de 3 até 5 mm</t>
  </si>
  <si>
    <t>Rejuntamento de rodapé em placas cerâmicas com cimento branco, altura até 10 cm, juntas acima de 5 até 10 mm</t>
  </si>
  <si>
    <t>Rejuntamento de rodapé em placas cerâmicas com argamassa industrializada para rejunte, altura até 10 cm, juntas acima de 5 até 10 mm</t>
  </si>
  <si>
    <t>Placa cerâmica não esmaltada extrudada de alta resistência química e mecânica, espessura de 9 mm, uso industrial, assentado com argamassa química bicomponente</t>
  </si>
  <si>
    <t>Placa cerâmica não esmaltada extrudada de alta resistência química e mecânica, espessura de 9 mm, uso industrial, assentado com argamassa colante industrial</t>
  </si>
  <si>
    <t>Placa cerâmica não esmaltada extrudada de alta resistência química e mecânica, espessura de 14 mm, uso industrial, assentado com argamassa química bicomponente</t>
  </si>
  <si>
    <t>Rodapé em placa cerâmica não esmaltada extrudada de alta resistência química e mecânica, altura de 10 cm, uso industrial, assentado com argamassa química bicomponente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</si>
  <si>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</si>
  <si>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</si>
  <si>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Rejuntamento em placa cerâmica extrudada antiácida de 9 mm, com argamassa industrializada bicomponente à base de resina furânica, juntas acima de 3 até 6 mm</t>
  </si>
  <si>
    <t>Rejuntamento de placa cerâmica extrudada de 9 mm, com argamassa sintética industrializada tricomponente à base de resina epóxi, juntas acima de 3 até 6 mm</t>
  </si>
  <si>
    <t>Rejuntamento em placa cerâmica extrudada antiácida, espessura de 14 mm, com argamassa industrializada bicomponente, à base de resina furânica, juntas acima de 3 até 6 mm</t>
  </si>
  <si>
    <t>Rejuntamento em placa cerâmica extrudada antiácida de 14 mm, com argamassa sintética industrializada tricomponente, à base de resina epóxi, juntas de 3 até 6 mm</t>
  </si>
  <si>
    <t>Rejuntamento de rodapé em placa cerâmica extrudada antiácida de 9 mm, com argamassa industrializada bicomponente à base de resina furânica, juntas acima de 3 até 6 mm</t>
  </si>
  <si>
    <t>Rejuntamento de rodapé em placa cerâmica extrudada antiácida de 9 mm, com argamassa sintética  industrializada tricomponente à base de resina epóxi, juntas acima de 3 até 6 mm</t>
  </si>
  <si>
    <t>Revestimento em porcelanato esmaltado antiderrapante para área externa e ambiente com alto tráfego, grupo de absorção BIa, assentado com argamassa colante industrializada, rejuntado</t>
  </si>
  <si>
    <t>Rodapé em porcelanato esmaltado antiderrapante para área externa e ambiente com alto tráfego, grupo de absorção BIa, assentado com argamassa colante industrializada, rejuntado</t>
  </si>
  <si>
    <t>Revestimento em porcelanato esmaltado polido para área interna e ambiente com tráfego médio, grupo de absorção BIa, assentado com argamassa colante industrializada, rejuntado</t>
  </si>
  <si>
    <t>Rodapé em porcelanato esmaltado polido para área interna e ambiente com tráfego médio, grupo de absorção BIa, assentado com argamassa colante industrializada, rejuntado</t>
  </si>
  <si>
    <t>Revestimento em porcelanato esmaltado acetinado para área interna e ambiente com acesso ao exterior, grupo de absorção BIa, resistência química B, assentado com argamassa colante industrializada, rejuntado</t>
  </si>
  <si>
    <t>Rodapé em porcelanato esmaltado acetinado para área interna e ambiente com acesso ao exterior, grupo de absorção BIa, resistência química B, assentado com argamassa colante industrializada, rejuntado</t>
  </si>
  <si>
    <t>Revestimento em porcelanato técnico antiderrapante para área externa, grupo de absorção BIa, assentado com argamassa colante industrializada, rejuntado</t>
  </si>
  <si>
    <t>Rodapé em porcelanato técnico antiderrapante para área interna, grupo de absorção BIa, assentado com argamassa colante industrializada, rejuntado</t>
  </si>
  <si>
    <t>Revestimento em porcelanato técnico natural para área interna e ambiente com acesso ao exterior, grupo de absorção BIa, assentado com argamassa colante industrializada, rejuntado</t>
  </si>
  <si>
    <t>Rodapé em porcelanato técnico natural, para área interna e ambiente com acesso ao exterior, grupo de absorção BIa, assentado com argamassa colante industrializada, rejuntado</t>
  </si>
  <si>
    <t>Revestimento em porcelanato técnico polido para área interna e ambiente de médio tráfego, grupo de absorção BIa, coeficiente de atrito I, assentado com argamassa colante industrializada, rejuntado</t>
  </si>
  <si>
    <t>Rodapé em porcelanato técnico polido para área interna e ambiente de médio tráfego, grupo de absorção BIa, assentado com argamassa colante industrializada, rejuntado</t>
  </si>
  <si>
    <t>Revestimento em placa cerâmica esmaltada de 7,5x7,5 cm, assentado e rejuntado com argamassa industrializada</t>
  </si>
  <si>
    <t>Revestimento em placa cerâmica esmaltada de 10x10 cm, assentado e rejuntado com argamassa industrializada</t>
  </si>
  <si>
    <t>Revestimento em placa cerâmica esmaltada de 15x15 cm, tipo monocolor, assentado e rejuntado com argamassa industrializada</t>
  </si>
  <si>
    <t>Revestimento em placa cerâmica esmaltada de 20x20 cm, tipo monocolor, assentado e rejuntado com argamassa industrializada</t>
  </si>
  <si>
    <t>Revestimento em placa cerâmica não esmaltada extrudada, de alta resistência química e mecânica, espessura de 9 mm, assentado com argamassa colante industrializada</t>
  </si>
  <si>
    <t>Revestimento em placa cerâmica extrudada de alta resistência química e mecânica, espessura entre 9 e 10 mm, assentado com argamassa industrializada de alta aderência</t>
  </si>
  <si>
    <t>Rejuntamento em placa cerâmica extrudada, espessura entre 9 e 10 mm, com argamassa industrial anticorrosiva à base de resina epóxi, juntas de 6 a 10 mm</t>
  </si>
  <si>
    <t>Peitoril e/ou soleira em granito, espessura de 2 cm e largura de 21 cm até 30 cm, acabamento polido</t>
  </si>
  <si>
    <t>Revestimento vinílico, espessura de 2 mm, para tráfego médio, com impermeabilizante acrílico</t>
  </si>
  <si>
    <t>Revestimento vinílico, espessura de 3,2 mm, para tráfego intenso, com impermeabilizante acrílico</t>
  </si>
  <si>
    <t>Revestimento vinílico em manta, espessura total de 2mm, resistente a lavagem com hipoclorito</t>
  </si>
  <si>
    <t>Revestimento vinílico em manta heterogênea, espessura de 2 mm, com impermeabilizante acrílico</t>
  </si>
  <si>
    <t>Revestimento vinílico flexível em manta homogênea, espessura de 2 mm, com impermeabilizante acrílico</t>
  </si>
  <si>
    <t>Revestimento vinílico heterogêneo flexível em réguas, espessura de 3 mm, com impermeabilizante acrílico</t>
  </si>
  <si>
    <t>Revestimento vinílico autoportante acústico, espessura de 4,5 mm, com impermeabilizante acrílico</t>
  </si>
  <si>
    <t>Revestimento vinílico antiestático acústico, espessura de 5 mm, com impermeabilizante acrílico</t>
  </si>
  <si>
    <t>Revestimento em aço inoxidável AISI 304, liga 18,8, chapa 20, espessura de 1 mm, acabamento escovado com grana especial</t>
  </si>
  <si>
    <t>Piso em painel com miolo de madeira contraplacado por lâminas de madeira e externamente por chapas em CRFS, espessura de 40 mm</t>
  </si>
  <si>
    <t>Rodapé para piso vinílico em PVC, espessura de 2 mm e altura de 5 cm, curvo/plano, com impermeabilizante acrílico</t>
  </si>
  <si>
    <t>Rodapé flexível para piso vinílico em PVC, espessura de 2 mm e altura de 7,5 cm, curvo/plano, com impermeabilizante acrílico</t>
  </si>
  <si>
    <t>Rodapé hospitalar flexível em PVC para piso vinílico, espessura de 2 mm e altura de 7,5 cm, com impermeabilizante acrílico</t>
  </si>
  <si>
    <t>Testeira flexível para arremate de degrau vinílico em PVC, espessura de 2 mm, com impermeabilizante acrílico</t>
  </si>
  <si>
    <t>Porta em laminado fenólico melamínico com acabamento liso, batente de madeira sem revestimento - 70 x 210 cm</t>
  </si>
  <si>
    <t>Porta em laminado fenólico melamínico com acabamento liso, batente de madeira sem revestimento - 80 x 210 cm</t>
  </si>
  <si>
    <t>Porta em laminado fenólico melamínico com acabamento liso, batente de madeira sem revestimento - 90 x 210 cm</t>
  </si>
  <si>
    <t>Porta em laminado fenólico melamínico com acabamento liso, batente de madeira sem revestimento - 120 x 210 cm</t>
  </si>
  <si>
    <t>Porta em laminado fenólico melamínico com acabamento liso, batente de madeira sem revestimento - 140 x 210 cm</t>
  </si>
  <si>
    <t>Porta em laminado fenólico melamínico com acabamento liso, batente de madeira sem revestimento - 220 x 210 cm</t>
  </si>
  <si>
    <t>Porta em laminado melamínico estrutural com acabamento texturizado, batente em alumínio com ferragens - 60 x 180 cm</t>
  </si>
  <si>
    <t>Faixa/batedor de proteção em madeira de 20 x 5 cm, com acabamento em laminado fenólico melamínico</t>
  </si>
  <si>
    <t>Armário/gabinete embutido em MDF sob medida, revestido em laminado melamínico, com portas e prateleiras</t>
  </si>
  <si>
    <t>Prateleira sob medida em compensado, revestida nas duas faces em laminado fenólico melamínico</t>
  </si>
  <si>
    <t>Armário tipo prateleira com subdivisão em compensado, revestido totalmente em laminado fenólico melamínico</t>
  </si>
  <si>
    <t>Armário sob medida em compensado de madeira totalmente revestido em folheado de madeira, completo</t>
  </si>
  <si>
    <t>Armário sob medida em compensado de madeira totalmente revestido em laminado melamínico texturizado, completo</t>
  </si>
  <si>
    <t>Faixa/batedor de proteção em madeira de 290 x 15 mm, com acabamento em laminado fenólico melamínico</t>
  </si>
  <si>
    <t>Porta lisa de madeira, interna "PIM", para acabamento em pintura, padrão dimensional médio, com ferragens, completo - 80 x 210 cm</t>
  </si>
  <si>
    <t>Porta lisa de madeira, interna "PIM", para acabamento em pintura, padrão dimensional médio/pesado, com ferragens, completo - 80 x 210 cm</t>
  </si>
  <si>
    <t>Porta lisa de madeira, interna "PIM", para acabamento em pintura, padrão dimensional médio/pesado, com ferragens, completo - 90 x 210 cm</t>
  </si>
  <si>
    <t>Porta lisa de madeira, interna, resistente a umidade "PIM RU", para acabamento em pintura, padrão dimensional médio/pesado, com ferragens, completo - 80 x 210 cm</t>
  </si>
  <si>
    <t>Porta lisa de madeira, interna, resistente a umidade "PIM RU", para acabamento revestido ou em pintura, para divisória sanitária, padrão dimensional médio/pesado, com ferragens, completo - 80 x 190 cm</t>
  </si>
  <si>
    <t>Porta lisa de madeira, interna, resistente a umidade "PIM RU", para acabamento em pintura, tipo acessível, padrão dimensional médio/pesado, com ferragens, completo - 90 x 210 cm</t>
  </si>
  <si>
    <t>Porta lisa de madeira, interna, resistente a umidade "PIM RU", para acabamento em pintura, de correr ou deslizante, tipo acessível, padrão dimensional pesado, com sistema deslizante e ferragens, completo - 100 x 210 cm</t>
  </si>
  <si>
    <t>Caixilho tipo veneziana industrial com montantes em aço galvanizado e aletas em fibra de vidro</t>
  </si>
  <si>
    <t>Caixilho removível em tela de aço galvanizado, tipo ondulada com malha de 1", fio 12, com requadro tubular de aço carbono, sob medida</t>
  </si>
  <si>
    <t>Caixilho fixo em tela de aço galvanizado tipo ondulada com malha de 1/2", fio 12, com requadro em cantoneira de aço carbono, sob medida</t>
  </si>
  <si>
    <t>Porta em ferro de abrir, parte inferior chapeada, parte superior para receber vidro, sob medida</t>
  </si>
  <si>
    <t>Portão de 2 folhas tubular diâmetro de 3´, com tela em aço galvanizado de 2´, altura acima de 3,00 m, completo</t>
  </si>
  <si>
    <t>Porta de ferro acústica, espessura de 80mm, batente tripla vedação 185mm, com fechadura e maçaneta - 50 dB</t>
  </si>
  <si>
    <t>Fechamento em chapa de aço galvanizada nº 14 MSG, perfurada com diâmetro de 12,7 mm, requadro em chapa dobrada</t>
  </si>
  <si>
    <t>Fechamento em chapa expandida losangular de 10 x 20 mm, com requadro em cantoneira de aço carbono</t>
  </si>
  <si>
    <t>Fechamento em chapa perfurada, furos quadrados 4 x 4 mm, com requadro em cantoneira de aço carbono</t>
  </si>
  <si>
    <t>Porta de enrolar automatizada, em chapa de aço galvanizada microperfurada, com pintura eletrostática, com controle remoto</t>
  </si>
  <si>
    <t>Porta de segurança de correr suspensa em grade de aço SAE 1045, diâmetro de 1´, completa, sem têmpera e revenimento</t>
  </si>
  <si>
    <t>Porta de segurança de abrir em grade de aço SAE 1045, diâmetro 1´, completa, sem têmpera e revenimento</t>
  </si>
  <si>
    <t>Porta de segurança de abrir em grade de aço SAE 1045 chapeada, diâmetro 1´, completa, sem têmpera e revenimento</t>
  </si>
  <si>
    <t>Porta de segurança de abrir em grade de aço SAE 1045, diâmetro 1´, com ferrolho longo embutido em caixa, completa, sem têmpera e revenimento</t>
  </si>
  <si>
    <t>Portão de segurança de abrir em grade de aço SAE 1045 chapeado, para muralha, diâmetro 1´, completo, sem têmpera e revenimento</t>
  </si>
  <si>
    <t>Porta de segurança de abrir em grade de aço SAE 1045, diâmetro 1´, completa, com têmpera e revenimento</t>
  </si>
  <si>
    <t>Porta de segurança de abrir em grade de aço SAE 1045 chapeada, diâmetro 1´, completa, com têmpera e revenimento</t>
  </si>
  <si>
    <t>Porta de segurança de abrir em grade de aço SAE 1045, diâmetro 1´, com ferrolho longo embutido em caixa, completa, com têmpera e revenimento</t>
  </si>
  <si>
    <t>Porta de segurança de abrir em grade de aço SAE 1045 chapeada, com isolamento acústico, diâmetro 1´, completa, com têmpera e revenimento</t>
  </si>
  <si>
    <t>Portão de segurança de abrir em grade de aço SAE 1045 chapeado, para muralha, diâmetro 1´, completo, com têmpera e revenimento</t>
  </si>
  <si>
    <t>Porta de segurança de correr suspensa em grade de aço SAE 1045, chapeada, diâmetro de 1´, completa, sem têmpera e revenimento</t>
  </si>
  <si>
    <t>Porta de segurança de correr em grade de aço SAE 1045, diâmetro de 1´, completa, com têmpera e revenimento</t>
  </si>
  <si>
    <t>Porta de segurança de correr suspensa em grade de aço SAE 1045 chapeada, diâmetro de 1´, completa, com têmpera e revenimento</t>
  </si>
  <si>
    <t>Porta de segurança de correr em grade de aço SAE 1045 chapeada, diâmetro de 1´, completa, sem têmpera e revenimento</t>
  </si>
  <si>
    <t>Porta de segurança de correr em grade de aço SAE 1045, diâmetro de 1´, completa, sem têmpera e revenimento</t>
  </si>
  <si>
    <t>Caixilho de segurança em aço SAE 1010/1020 tipo fixo e de correr, para receber vidro, com bandeira tipo veneziana</t>
  </si>
  <si>
    <t>Porta de abrir em chapa de aço galvanizado, com requadro em tela ondulada malha 2´ e fio 12</t>
  </si>
  <si>
    <t>Corrimão duplo em tubo de aço inoxidável escovado, com diâmetro de 1 1/2´ e montantes com diâmetro de 2´</t>
  </si>
  <si>
    <t>Corrimão em tubo de aço inoxidável escovado, diâmetro de 1 1/2´ e montantes com diâmetro de 2´</t>
  </si>
  <si>
    <t>Chapa perfurada em aço SAE 1020, furos redondos de diâmetro 7,5 mm, espessura 1/8´ - soldagem tipo MIG</t>
  </si>
  <si>
    <t>Chapa perfurada em aço SAE 1020, furos redondos de diâmetro 25 mm, espessura 1/4´ - inclusive soldagem</t>
  </si>
  <si>
    <t>Tela de proteção tipo mosquiteira removível, em fibra de vidro com revestimento em PVC e requadro em alumínio</t>
  </si>
  <si>
    <t>Corrimão, bate-maca ou protetor de parede em PVC, com amortecimento à impacto, altura de 131 mm</t>
  </si>
  <si>
    <t>Protetor de parede ou bate-maca em PVC flexível, com amortecimento à impacto, altura de 150 mm</t>
  </si>
  <si>
    <t>Faixa em vinil para proteção de paredes, com amortecimento à alto impacto, altura de 400 mm</t>
  </si>
  <si>
    <t>Bate-maca ou protetor de parede curvo em PVC, com amortecimento à impacto, altura de 200 mm</t>
  </si>
  <si>
    <t>28.20.655</t>
  </si>
  <si>
    <t>Puxador duplo em aço inoxidável de 300 mm, para porta</t>
  </si>
  <si>
    <t>Barra antipânico para porta dupla com travamentos horizontal e vertical completa, com maçaneta tipo alavanca e chave, para vãos de 1,40 a 1,60 m</t>
  </si>
  <si>
    <t>Barra antipânico para porta dupla com travamentos horizontal e vertical completa, com maçaneta tipo alavanca e chave, para vãos de 1,70 a 2,60 m</t>
  </si>
  <si>
    <t>Barra de apoio reta, para pessoas com mobilidade reduzida, em tubo de aço inoxidável de 1 1/2´</t>
  </si>
  <si>
    <t>Barra de apoio reta, para pessoas com mobilidade reduzida, em tubo de aço inoxidável de 1 1/2´ x 500 mm</t>
  </si>
  <si>
    <t>Barra de apoio reta, para pessoas com mobilidade reduzida, em tubo de aço inoxidável de 1 1/2´ x 800 mm</t>
  </si>
  <si>
    <t>Barra de apoio em ângulo de 90°, para pessoas com mobilidade reduzida, em tubo de aço inoxidável de 1 1/2´ x 800 x 800 mm</t>
  </si>
  <si>
    <t>Barra de apoio lateral para lavatório, para pessoas com mobilidade reduzida, em tubo de aço inoxidável de 1.1/4", comprimento 25 a 30 cm</t>
  </si>
  <si>
    <t>Barra de apoio reta, para pessoas com mobilidade reduzida, em tubo de alumínio, comprimento de 800 mm, acabamento com pintura epóxi</t>
  </si>
  <si>
    <t>Barra de apoio em ângulo de 90°, para pessoas com mobilidade reduzida, em tubo de alumínio de 800 x 800 mm, acabamento com pintura epóxi</t>
  </si>
  <si>
    <t>Barra de proteção para sifão, para pessoas com mobilidade reduzida, em tubo de alumínio, acabamento com pintura epóxi</t>
  </si>
  <si>
    <t>Barra de apoio reta, para pessoas com mobilidade reduzida, em tubo de aço inoxidável de 1 1/4´ x 400 mm</t>
  </si>
  <si>
    <t>Barra de proteção para lavatório, para pessoas com mobilidade reduzida, em tubo de alumínio acabamento com pintura epóxi</t>
  </si>
  <si>
    <t>Purificador de pressão elétrico em chapa eletrozincado pré-pintada e tampo em aço inoxidável, capacidade de refrigeração de 2,75 l/h</t>
  </si>
  <si>
    <t>Purificador de pressão elétrico em chapa eletrozincado pré-pintada e tampo em aço inoxidável, capacidade de refrigeração de 7,2 l/h</t>
  </si>
  <si>
    <t>Faixa em policarbonato para sinalização visual fotoluminescente, para degraus, comprimento de 20 cm</t>
  </si>
  <si>
    <t>Tinta acrílica para sinalização visual de piso, com acabamento microtexturizado e antiderrapante</t>
  </si>
  <si>
    <t>Sistema de alarme PNE com indicador audiovisual, para pessoas com mobilidade reduzida ou cadeirante</t>
  </si>
  <si>
    <t>Sistema de alarme PNE com indicador audiovisual, sistema sem fio (Wireless), para pessoas com mobilidade reduzida ou cadeirante</t>
  </si>
  <si>
    <t>Placa de identificação para estacionamento, com desenho universal de acessibilidade, tipo pedestal</t>
  </si>
  <si>
    <t>Sinalização com pictograma autoadesivo em policarbonato para piso 80 cm x 120 cm - área de resgate</t>
  </si>
  <si>
    <t>Placa de sinalização tátil em poliestireno com alto relevo em braile, para identificação de pavimentos</t>
  </si>
  <si>
    <t>Elevador de uso restrito a pessoas com mobilidade reduzida com 02 paradas, capacidade de 225 kg - uso interno em alvenaria</t>
  </si>
  <si>
    <t>Elevador de uso restrito a pessoas com mobilidade reduzida com 03 paradas, capacidade de 225 kg - uso interno em alvenaria</t>
  </si>
  <si>
    <t>Plataforma para elevação até 2,00 m, nas dimensões de 900 x 1400 mm, capacidade de 250 kg- percurso até 1,00 m de altura</t>
  </si>
  <si>
    <t>Plataforma para elevação até 2,00 m, nas dimensões de 900 x 1400 mm, capacidade de 250 kg - percurso superior a 1,00 m de altura</t>
  </si>
  <si>
    <t>Espuma flexível de poliuretano poliéter/poliéster para absorção acústica, espessura de 50 mm</t>
  </si>
  <si>
    <t>Lâmina refletiva revestida com dupla face em alumínio, dupla malha de reforço e laminação entre camadas, para isolação térmica</t>
  </si>
  <si>
    <t>Isolamento acústico em placas de espuma semirrígida, com uma camada de manta HD, espessura de 50 mm</t>
  </si>
  <si>
    <t>Isolamento acústico em placas de espuma semirrígida incombustível, com superfície em cunhas anecóicas, espessura de 50 mm</t>
  </si>
  <si>
    <t>Junta de dilatação ou vedação com mastique de silicone, 1,0 x 0,5 cm - inclusive guia de apoio em polietileno</t>
  </si>
  <si>
    <t>Perfil de acabamento com borracha termoplástica vulcanizada contínua flexível, para junta de dilatação de embutir - piso-piso</t>
  </si>
  <si>
    <t>Perfil de acabamento com borracha termoplástica vulcanizada contínua flexível, para junta de dilatação de embutir - piso-parede</t>
  </si>
  <si>
    <t>Perfil de acabamento com borracha termoplástica vulcanizada contínua flexível, para junta de dilatação de embutir - parede-parede ou forro-forro</t>
  </si>
  <si>
    <t>Perfil de acabamento com borracha termoplástica vulcanizada contínua flexível, para junta de dilatação de embutir - parede-parede ou forro-forro - canto</t>
  </si>
  <si>
    <t>Junta estrutural com perfil elastomérico para fissuras, painéis e estruturas em geral, movimentação máxima 15 mm</t>
  </si>
  <si>
    <t>Junta estrutural com perfil elastomérico para fissuras, painéis e estruturas em geral, movimentação máxima 30 mm</t>
  </si>
  <si>
    <t>Junta estrutural com perfil elastomérico e lábios poliméricos para obras de arte, movimentação máxima 40 mm</t>
  </si>
  <si>
    <t>Junta estrutural com perfil elastomérico e lábios poliméricos para obras de arte, movimentação máxima 55 mm</t>
  </si>
  <si>
    <t>Proteção anticorrosiva, a base de resina epóxi com alcatrão, para ramais sob a terra, com DN até 1´</t>
  </si>
  <si>
    <t>Proteção anticorrosiva, a base de resina epóxi com alcatrão, para ramais sob a terra, com DN acima de 1´ até 2´</t>
  </si>
  <si>
    <t>Proteção anticorrosiva, a base de resina epóxi com alcatrão, para ramais sob a terra, com DN acima de 2´ até 3´</t>
  </si>
  <si>
    <t>Proteção anticorrosiva, a base de resina epóxi com alcatrão, para ramais sob a terra, com DN acima de 3´ até 4´</t>
  </si>
  <si>
    <t>Proteção anticorrosiva, a base de resina epóxi com alcatrão, para ramais sob a terra, com DN acima de 5´ até 6´</t>
  </si>
  <si>
    <t>Proteção anticorrosiva, com fita adesiva, para ramais sob a terra, com DN acima de 1´ até 2´</t>
  </si>
  <si>
    <t>Proteção anticorrosiva, com fita adesiva, para ramais sob a terra, com DN acima de 2´ até 3´</t>
  </si>
  <si>
    <t>Isolamento térmico em polietileno expandido, espessura de 5 mm, para tubulação de 1/2´ (15 mm)</t>
  </si>
  <si>
    <t>Isolamento térmico em polietileno expandido, espessura de 5 mm, para tubulação de 3/4´ (22 mm)</t>
  </si>
  <si>
    <t>Isolamento térmico em polietileno expandido, espessura de 5 mm, para tubulação de 1´ (28 mm)</t>
  </si>
  <si>
    <t>Isolamento térmico em polietileno expandido, espessura de 10 mm, para tubulação de 1 1/4´ (35 mm)</t>
  </si>
  <si>
    <t>Isolamento térmico em polietileno expandido, espessura de 10 mm, para tubulação de 1 1/2´ (42 mm)</t>
  </si>
  <si>
    <t>Isolamento térmico em polietileno expandido, espessura de 10 mm, para tubulação de 2´ (54 mm)</t>
  </si>
  <si>
    <t>Isolamento térmico em espuma elastomérica, espessura de 9 a 12 mm, para tubulação de 1/4´ (cobre)</t>
  </si>
  <si>
    <t>Isolamento térmico em espuma elastomérica, espessura de 9 a 12 mm, para tubulação de 1/2´ (cobre)</t>
  </si>
  <si>
    <t>Isolamento térmico em espuma elastomérica, espessura de 9 a 12 mm, para tubulação de 5/8´ (cobre) ou 1/4´ (ferro)</t>
  </si>
  <si>
    <t>Isolamento térmico em espuma elastomérica, espessura de 9 a 12 mm, para tubulação de 1´ (cobre)</t>
  </si>
  <si>
    <t>Isolamento térmico em espuma elastomérica, espessura de 19 a 26 mm, para tubulação de 7/8´ (cobre) ou 1/2´ (ferro)</t>
  </si>
  <si>
    <t>Isolamento térmico em espuma elastomérica, espessura de 19 a 26 mm, para tubulação de 1 1/8´ (cobre) ou 3/4´ (ferro)</t>
  </si>
  <si>
    <t>Isolamento térmico em espuma elastomérica, espessura de 19 a 26 mm, para tubulação de 1 3/8´ (cobre) ou 1´ (ferro)</t>
  </si>
  <si>
    <t>Isolamento térmico em espuma elastomérica, espessura de 19 a 26 mm, para tubulação de 1 5/8´ (cobre) ou 1 1/4´ (ferro)</t>
  </si>
  <si>
    <t>Isolamento térmico em espuma elastomérica, espessura de 19 a 26 mm, para tubulação de 1 1/2´ (ferro)</t>
  </si>
  <si>
    <t>Isolamento térmico em espuma elastomérica, espessura de 19 a 26 mm, para tubulação de 2´ (ferro)</t>
  </si>
  <si>
    <t>Isolamento térmico em espuma elastomérica, espessura de 19 a 26 mm, para tubulação de 2 1/2´ (ferro)</t>
  </si>
  <si>
    <t>Isolamento térmico em espuma elastomérica, espessura de 19 a 26 mm, para tubulação de 3 1/2´ (cobre) ou 3´ (ferro)</t>
  </si>
  <si>
    <t>Isolamento térmico em espuma elastomérica, espessura de 19 a 26 mm, para tubulação de 4´ (ferro)</t>
  </si>
  <si>
    <t>Isolamento térmico em espuma elastomérica, espessura de 19 a 26 mm, para tubulação de 5´ (ferro)</t>
  </si>
  <si>
    <t>Isolamento térmico em espuma elastomérica, espessura de 19 a 26 mm, para tubulação de 6´ (ferro)</t>
  </si>
  <si>
    <t>Manta em espuma elastomérica, espessura de 19 a 26 mm, para isolamento térmico de tubulação acima de 6´</t>
  </si>
  <si>
    <t>Isolamento térmico em espuma elastomérica, espessura de 19 a 26 mm, para tubulação de 3/8" (cobre) ou 1/8" (ferro)</t>
  </si>
  <si>
    <t>Isolamento térmico em espuma elastomérica, espessura de 19 a 26 mm, para tubulação de 3/4" (cobre) ou 3/8" (ferro)</t>
  </si>
  <si>
    <t>Impermeabilização em manta asfáltica tipo III-B, espessura de 3 mm, face exposta em geotêxtil, com membrana acrílica</t>
  </si>
  <si>
    <t>Impermeabilização em manta asfáltica plastomérica com armadura, tipo III, espessura de 4 mm, face exposta em geotêxtil com membrana acrílica</t>
  </si>
  <si>
    <t>Impermeabilização em membrana de asfalto modificado com elastômeros, na cor preta e reforço em tela poliéster</t>
  </si>
  <si>
    <t>Impermeabilização em membrana à base de polímeros acrílicos, na cor branca e reforço em tela poliéster</t>
  </si>
  <si>
    <t>Impermeabilização em membrana à base de resina termoplástica e cimentos aditivados com reforço em tela poliéster</t>
  </si>
  <si>
    <t>Impermeabilização em argamassa polimérica com reforço em tela poliéster para pressão hidrostática positiva</t>
  </si>
  <si>
    <t>Hidrorepelente incolor para fachada à base de silano-siloxano oligomérico disperso em solvente</t>
  </si>
  <si>
    <t>Proteção passiva contra incêndio com tinta intumescente, com tempo requerido de resistência ao fogo TRRF = 60 min - aplicação em estrutura metálica</t>
  </si>
  <si>
    <t>Proteção passiva contra incêndio com tinta intumescente, com tempo requerido de resistência ao fogo TRRF = 120 min - aplicação em estrutura metálica</t>
  </si>
  <si>
    <t>Proteção passiva contra incêndio com tinta intumescente, tempo requerido de resistência ao fogo TRRF = 60 minutos - aplicação em painéis de gesso acartonado</t>
  </si>
  <si>
    <t>Proteção passiva contra incêndio com tinta intumescente, tempo requerido de resistência ao fogo TRRF = 120 minutos - aplicação em painéis de gesso acartonado</t>
  </si>
  <si>
    <t>Cerca em tela de aço galvanizado de 2´, montantes em mourões de concreto com ponta inclinada e arame farpado</t>
  </si>
  <si>
    <t>Alambrado em tela de aço galvanizado de 2´, montantes metálicos e arame farpado, até 4,00 m de altura</t>
  </si>
  <si>
    <t>Alambrado em tela de aço galvanizado de 2´, montantes metálicos e arame farpado, acima de 4,00 m de altura</t>
  </si>
  <si>
    <t>Alambrado em tela de aço galvanizado de 2´, montantes metálicos com extremo superior duplo e arame farpado, acima de 4,00 m de altura</t>
  </si>
  <si>
    <t>Portão de abrir em grade de aço galvanizado eletrofundida, malha 65 x 132 mm, e pintura eletrostática</t>
  </si>
  <si>
    <t>Portão de correr em grade de aço galvanizado eletrofundida, malha 65 x 132 mm, e pintura eletrostática</t>
  </si>
  <si>
    <t>Caixa de proteção para transformador de corrente, (1000 x 750 x 300) mm, padrão Concessionárias</t>
  </si>
  <si>
    <t>Quadro de distribuição universal de embutir, para disjuntores 16 DIN / 12 Bolt-on - 150 A - sem componentes</t>
  </si>
  <si>
    <t>Quadro de distribuição universal de embutir, para disjuntores 24 DIN / 18 Bolt-on - 150 A - sem componentes</t>
  </si>
  <si>
    <t>Quadro de distribuição universal de embutir, para disjuntores 34 DIN / 24 Bolt-on - 150 A - sem componentes</t>
  </si>
  <si>
    <t>Quadro de distribuição universal de embutir, para disjuntores 44 DIN / 32 Bolt-on - 150 A - sem componentes</t>
  </si>
  <si>
    <t>Quadro de distribuição universal de embutir, para disjuntores 56 DIN / 40 Bolt-on - 225 A - sem componentes</t>
  </si>
  <si>
    <t>Quadro de distribuição universal de embutir, para disjuntores 70 DIN / 50 Bolt-on - 225 A - sem componentes</t>
  </si>
  <si>
    <t>Quadro de distribuição universal de sobrepor, para disjuntores 16 DIN / 12 Bolt-on - 150 A - sem componentes</t>
  </si>
  <si>
    <t>Quadro de distribuição universal de sobrepor, para disjuntores 24 DIN / 18 Bolt-on - 150 A - sem componentes</t>
  </si>
  <si>
    <t>Quadro de distribuição universal de sobrepor, para disjuntores 34 DIN / 24 Bolt-on - 150 A - sem componentes</t>
  </si>
  <si>
    <t>Quadro de distribuição universal de sobrepor, para disjuntores 44 DIN / 32 Bolt-on - 150 A - sem componentes</t>
  </si>
  <si>
    <t>Quadro de distribuição universal de sobrepor, para disjuntores 56 DIN / 40 Bolt-on - 225 A - sem componentes</t>
  </si>
  <si>
    <t>Quadro de distribuição universal de sobrepor, para disjuntores 70 DIN / 50 Bolt-on - 225 A - sem componentes</t>
  </si>
  <si>
    <t>Disjuntor fixo PVO trifásico, 15 kV, 630 A x 350 MVA, com relé de proteção de sobrecorrente e transformadores de corrente</t>
  </si>
  <si>
    <t>Disjuntor série universal, em caixa moldada, térmico e magnético fixos, bipolar 480 V, corrente de 60 A até 100 A</t>
  </si>
  <si>
    <t>Disjuntor série universal, em caixa moldada, térmico e magnético fixos, bipolar 480/600 V, corrente de 125 A</t>
  </si>
  <si>
    <t>Disjuntor série universal, em caixa moldada, térmico fixo e magnético ajustável, tripolar 600 V, corrente de 300 A até 400 A</t>
  </si>
  <si>
    <t>Disjuntor série universal, em caixa moldada, térmico fixo e magnético ajustável, tripolar 600 V, corrente de 500 A até 630 A</t>
  </si>
  <si>
    <t>Disjuntor série universal, em caixa moldada, térmico fixo e magnético ajustável, tripolar 600 V, corrente de 700 A até 800 A</t>
  </si>
  <si>
    <t>Disjuntor em caixa moldada, térmico e magnético ajustáveis, tripolar 630/690 V, faixa de ajuste de 440 até 630 A</t>
  </si>
  <si>
    <t>Disjuntor em caixa moldada, térmico e magnético ajustáveis, tripolar 1250/690 V, faixa de ajuste de 800 até 1250 A</t>
  </si>
  <si>
    <t>Disjuntor em caixa moldada, térmico e magnético ajustáveis, tripolar 1600/690 V, faixa de ajuste de 1000 até 1600 A</t>
  </si>
  <si>
    <t>Disjuntor em caixa moldada, térmico ajustável e magnético fixo, tripolar 2000/1200 V, faixa de ajuste de 1600 até 2000 A</t>
  </si>
  <si>
    <t>Disjuntor em caixa moldada, térmico ajustável e magnético fixo, tripolar 2500/1200 V, faixa de ajuste de 2000 até 2500 A</t>
  </si>
  <si>
    <t>Chave seccionadora sob carga, tripolar, acionamento rotativo, com prolongador, sem porta-fusível, de 160 A</t>
  </si>
  <si>
    <t>Chave seccionadora sob carga, tripolar, acionamento rotativo, com prolongador, sem porta-fusível, de 250 A</t>
  </si>
  <si>
    <t>Chave seccionadora sob carga, tripolar, acionamento rotativo, com prolongador, sem porta-fusível, de 400 A</t>
  </si>
  <si>
    <t>Chave seccionadora sob carga, tripolar, acionamento rotativo, com prolongador, sem porta-fusível, de 630 A</t>
  </si>
  <si>
    <t>Chave seccionadora sob carga, tripolar, acionamento rotativo, com prolongador, sem porta-fusível, de 1000 A</t>
  </si>
  <si>
    <t>Chave seccionadora sob carga, tripolar, acionamento rotativo, com prolongador, sem porta-fusível, de 1250 A</t>
  </si>
  <si>
    <t>Chave seccionadora sob carga, tripolar, acionamento rotativo, com prolongador e porta-fusível até NH-00-125 A - sem fusíveis</t>
  </si>
  <si>
    <t>Chave seccionadora sob carga, tripolar, acionamento rotativo, com prolongador e porta-fusível até NH-00-160 A - sem fusíveis</t>
  </si>
  <si>
    <t>Chave seccionadora sob carga, tripolar, acionamento rotativo, com prolongador e porta-fusível até NH-1-250 A - sem fusíveis</t>
  </si>
  <si>
    <t>Chave seccionadora sob carga, tripolar, acionamento rotativo, com prolongador e porta-fusível até NH-2-400 A - sem fusíveis</t>
  </si>
  <si>
    <t>Chave seccionadora sob carga, tripolar, acionamento rotativo, com prolongador e porta-fusível até NH-3-630 A - sem fusíveis</t>
  </si>
  <si>
    <t>Chave seccionadora sob carga, tripolar, acionamento tipo punho, com porta-fusível até NH-00-160 A - sem fusíveis</t>
  </si>
  <si>
    <t>Chave seccionadora sob carga, tripolar, acionamento tipo punho, com porta-fusível até NH-1-250 A - sem fusíveis</t>
  </si>
  <si>
    <t>Chave seccionadora sob carga, tripolar, acionamento tipo punho, com porta-fusível até NH-2-400 A - sem fusíveis</t>
  </si>
  <si>
    <t>Chave seccionadora sob carga, tripolar, acionamento tipo punho, com porta-fusível até NH-3-630 A - sem fusíveis</t>
  </si>
  <si>
    <t>Capacitor de potência trifásico de 10 kVAr, 220 V/60 Hz, para correção de fator de potência</t>
  </si>
  <si>
    <t>Dispositivo de proteção contra surto, 1 polo, suportabilidade &lt;= 4 kV, Un até 240V/415V, Iimp = 60 kA, curva de ensaio 10/350µs - classe 1</t>
  </si>
  <si>
    <t>Dispositivo de proteção contra surto, 4 polos, 3F+N, Un até 240/415V, Iimp= 75 kA (25 kA por fase), curva de ensaio 10/350 µs - classe 1</t>
  </si>
  <si>
    <t>Dispositivo de proteção contra surto, 4 polos, suportabilidade &lt;= 2,5 kV, 3F+N, Un até 240/415V, curva de ensaio 8/20µs, In=20kA/40kA - classe 2</t>
  </si>
  <si>
    <t>Dispositivo de proteção contra surto, 1 polo, monobloco, suportabilidade &lt;=1,5kV, F+N / F+F, Un até 230/264V, curva de ensaio 8/20µs - classe 3</t>
  </si>
  <si>
    <t>Disjuntor em caixa moldada tripolar, térmico e magnético fixos, tensão de isolamento 480/690V, de 10A a 60A</t>
  </si>
  <si>
    <t>Disjuntor em caixa moldada tripolar, térmico e magnético fixos, tensão de isolamento 480/690V, de 70A até 150A</t>
  </si>
  <si>
    <t>Disjuntor em caixa moldada tripolar, térmico e magnético fixos, tensão de isolamento 415/690V, de 175A a 250A</t>
  </si>
  <si>
    <t>Disjuntor em caixa moldada bipolar, térmico e magnético fixos - 480 V, de 10 A a 50 A para 120/240 Vca - 25 KA e para 380/440 Vca - 18 KA</t>
  </si>
  <si>
    <t>Disjuntor em caixa moldada bipolar, térmico e magnético fixos - 600 V, de 150 A para 120/240 Vca - 25 KA e para 380/440 Vca - 18 KA</t>
  </si>
  <si>
    <t>Disjuntor fixo a vácuo de 15 a 17,5 kV, equipado com motorização de fechamento, com relê de proteção</t>
  </si>
  <si>
    <t>Caixa de derivação ou passagem, para cruzamento de duto, medindo 4 x 25 x 70 mm, sem cruzadora</t>
  </si>
  <si>
    <t>Caixa de derivação ou passagem, para cruzamento de duto, medindo 12 x 25 x 70 mm, com cruzadora</t>
  </si>
  <si>
    <t>Caixa de derivação ou passagem, para cruzamento de duto, medindo 16 x 25 x 70 mm, com cruzadora</t>
  </si>
  <si>
    <t>Caixa para tomadas: de energia, RJ, sobressalente, interruptor ou espelho, com pintura eletrostática, para rodapé técnico triplo</t>
  </si>
  <si>
    <t>Caixa para tomadas: de energia, RJ, sobressalente, interruptor ou espelho, com pintura eletrostática, para rodapé técnico duplo</t>
  </si>
  <si>
    <t>Poste condutor metálico para distribuição, com suporte para tomadas elétricas e RJ, com pintura eletrostática, altura de 3 m</t>
  </si>
  <si>
    <t>Cabo telefônico CI, com 10 pares de 0,50 mm, para centrais telefônicas, equipamentos e rede interna</t>
  </si>
  <si>
    <t>Cabo telefônico CI, com 20 pares de 0,50 mm, para centrais telefônicas, equipamentos e rede interna</t>
  </si>
  <si>
    <t>Cabo telefônico CI, com 50 pares de 0,50 mm, para centrais telefônicas, equipamentos e rede interna</t>
  </si>
  <si>
    <t>Cabo telefônico CTP-APL-SN, com 10 pares de 0,50 mm, para cotos de transição em caixas e entradas</t>
  </si>
  <si>
    <t>Cabo telefônico secundário de distribuição CTP-APL, com 20 pares de 0,50 mm, para rede externa</t>
  </si>
  <si>
    <t>Cabo telefônico secundário de distribuição CTP-APL, com 50 pares de 0,50 mm, para rede externa</t>
  </si>
  <si>
    <t>Cabo telefônico secundário de distribuição CTP-APL, com 100 pares de 0,50 mm, para rede externa</t>
  </si>
  <si>
    <t>Cabo telefônico secundário de distribuição CTP-APL-G, com 10 pares de 0,50 mm, para rede subterrânea</t>
  </si>
  <si>
    <t>Cabo telefônico secundário de distribuição CTP-APL-G, com 20 pares de 0,50 mm, para rede subterrânea</t>
  </si>
  <si>
    <t>Cabo telefônico secundário de distribuição CTP-APL-G, com 50 pares de 0,50 mm, para rede subterrânea</t>
  </si>
  <si>
    <t>Cabo telefônico secundário de distribuição CTP-APL, com 10 pares de 0,65 mm, para rede externa</t>
  </si>
  <si>
    <t>Cabo telefônico secundário de distribuição CTP-APL, com 20 pares de 0,65 mm, para rede externa</t>
  </si>
  <si>
    <t>Cabo telefônico secundário de distribuição CTP-APL, com 50 pares de 0,65 mm, para rede externa</t>
  </si>
  <si>
    <t>Cabo de cobre flexível blindado de 2 x 1,5 mm², isolamento 600V, isolação em VC/E 105°C - para detecção de incêndio</t>
  </si>
  <si>
    <t>Cabo de cobre flexível blindado de 3 x 1,5 mm², isolamento 600V, isolação em VC/E 105°C - para detecção de incêndio</t>
  </si>
  <si>
    <t>Cabo de cobre flexível blindado de 2 x 2,5 mm², isolamento 600V, isolação em VC/E 105°C - para detecção de incêndio</t>
  </si>
  <si>
    <t>Cabo de cobre flexível de 1,5 mm², isolamento 0,6/1 kV - isolação HEPR 90°C - baixa emissão de fumaça e gases</t>
  </si>
  <si>
    <t>Cabo de cobre flexível de 2,5 mm², isolamento 0,6/1 kV - isolação HEPR 90°C - baixa emissão de fumaça e gases</t>
  </si>
  <si>
    <t>Cabo de cobre flexível de 4 mm², isolamento 0,6/1 kV -  isolação HEPR 90°C - baixa emissão de fumaça e gases</t>
  </si>
  <si>
    <t>Cabo de cobre flexível de 6 mm², isolamento 0,6/1 kV - isolação HEPR 90°C - baixa emissão de fumaça e gases</t>
  </si>
  <si>
    <t>Cabo de cobre flexível de 10 mm², isolamento 0,6/1 kV - isolação HEPR 90°C - baixa emissão de fumaça e gases</t>
  </si>
  <si>
    <t>Cabo de cobre flexível de 16 mm², isolamento 0,6/1 kV - isolação HEPR 90°C - baixa emissão de fumaça e gases</t>
  </si>
  <si>
    <t>Cabo de cobre flexível de 25 mm², isolamento 0,6/1 kV - isolação HEPR 90°C - baixa emissão de fumaça e gases</t>
  </si>
  <si>
    <t>Cabo de cobre flexível de 35 mm², isolamento 0,6/1 kV - isolação HEPR 90°C - baixa emissão de fumaça e gases</t>
  </si>
  <si>
    <t>Cabo de cobre flexível de 50 mm², isolamento 0,6/1 kV - isolação HEPR 90°C - baixa emissão de fumaça e gases</t>
  </si>
  <si>
    <t>Cabo de cobre flexível de 70 mm², isolamento 0,6/1 kV - isolação HEPR 90°C - baixa emissão de fumaça e gases</t>
  </si>
  <si>
    <t>Cabo de cobre flexível de 95 mm², isolamento 0,6/1 kV - isolação HEPR 90°C - baixa emissão de fumaça e gases</t>
  </si>
  <si>
    <t>Cabo de cobre flexível de 120 mm², isolamento 0,6/1 kV - isolação HEPR 90°C - baixa emissão de fumaça e gases</t>
  </si>
  <si>
    <t>Cabo de cobre flexível de 150 mm², isolamento 0,6/1 kV - isolação HEPR 90°C - baixa emissão de fumaça e gases</t>
  </si>
  <si>
    <t>Cabo de cobre flexível de 185 mm², isolamento 0,6/1 kV - isolação HEPR 90°C - baixa emissão de fumaça e gases</t>
  </si>
  <si>
    <t>Cabo de cobre flexível de 240 mm², isolamento 0,6/1 kV - isolação HEPR 90°C - baixa emissão de fumaça e gases</t>
  </si>
  <si>
    <t>Cabo de cobre flexível de 1,5 mm², isolamento 750 V - isolação LSHF/A 70°C - baixa emissão de fumaça e gases</t>
  </si>
  <si>
    <t>Cabo de cobre flexível de 2,5 mm², isolamento 750 V - isolação LSHF/A 70°C - baixa emissão de fumaça e gases</t>
  </si>
  <si>
    <t>Cabo de cobre flexível de 4 mm², isolamento 750 V - isolação LSHF/A 70°C - baixa emissão de fumaça e gases</t>
  </si>
  <si>
    <t>Cabo de cobre flexível de 6 mm², isolamento 750 V - isolação LSHF/A 70°C - baixa emissão de fumaça e gases</t>
  </si>
  <si>
    <t>Cabo de cobre flexível de 10 mm², isolamento 750 V - isolação LSHF/A 70°C - baixa emissão de fumaça e gases</t>
  </si>
  <si>
    <t>Caixa em alumínio fundido à prova de tempo, umidade, gases, vapores e pó, 150 x 150 x 150 mm</t>
  </si>
  <si>
    <t>Caixa em alumínio fundido à prova de tempo, umidade, gases, vapores e pó, 200 x 200 x 200 mm</t>
  </si>
  <si>
    <t>Caixa em alumínio fundido à prova de tempo, umidade, gases, vapores e pó, 240 x 240 x 150 mm</t>
  </si>
  <si>
    <t>Caixa em alumínio fundido à prova de tempo, umidade, gases, vapores e pó, 445 x 350 x 220 mm</t>
  </si>
  <si>
    <t>Tomada de energia quadrada com rabicho de 10 A - 250 V , para instalação em painel / rodapé / caixa de tomadas</t>
  </si>
  <si>
    <t>Relé bimetálico de sobrecarga para acoplamento direto, faixas de ajuste de 20/32 A até 50/63 A</t>
  </si>
  <si>
    <t>Relé bimetálico de sobrecarga para acoplamento direto, faixas de ajuste 0,4/0,63 A até 16/25 A</t>
  </si>
  <si>
    <t>Amperímetro de ferro móvel de 96 x 96 mm, para ligação em transformador de corrente, escala fixa de 0A/50 A até 0A/2 kA</t>
  </si>
  <si>
    <t>Voltímetro de ferro móvel de 96 x 96 mm, escalas variáveis de 0/150 V, 0/250 V, 0/300 V, 0/500 V e 0/600 V</t>
  </si>
  <si>
    <t>Trilho eletrificado de alimentação com 1 circuito, em alumínio com pintura na cor branco, inclusive acessórios</t>
  </si>
  <si>
    <t>Reator eletromagnético de alto fator de potência, para lâmpada vapor de sódio 150 W / 220 V</t>
  </si>
  <si>
    <t>Reator eletromagnético de alto fator de potência, para lâmpada vapor de sódio 250 W / 220 V</t>
  </si>
  <si>
    <t>Reator eletromagnético de alto fator de potência, para lâmpada vapor de sódio 400 W / 220 V</t>
  </si>
  <si>
    <t>Reator eletromagnético de alto fator de potência, para lâmpada vapor de sódio 1000 W / 220 V</t>
  </si>
  <si>
    <t>Reator eletromagnético de alto fator de potência, para lâmpada vapor metálico 150 W / 220 V</t>
  </si>
  <si>
    <t>Reator eletromagnético de alto fator de potência, para lâmpada vapor metálico 250 W / 220 V</t>
  </si>
  <si>
    <t>Reator eletromagnético de alto fator de potência, para lâmpada vapor metálico 400 W / 220 V</t>
  </si>
  <si>
    <t>Reator eletrônico de alto fator de potência com partida instantânea, para uma lâmpada fluorescente compacta "2U", base G24q-3, 26 W - 220 V</t>
  </si>
  <si>
    <t>Poste telecônico em aço SAE 1010/1020 galvanizado a fogo, com espera para uma luminária, altura de 3,00 m</t>
  </si>
  <si>
    <t>Poste telecônico em aço SAE 1010/1020 galvanizado a fogo, com espera para duas luminárias, altura de 3,00 m</t>
  </si>
  <si>
    <t>41.11.094</t>
  </si>
  <si>
    <t>Projetor retangular fechado, com alojamento para reator, para lâmpada vapor metálico ou vapor de sódio de 150 W a 400 W</t>
  </si>
  <si>
    <t>Projetor retangular fechado, para lâmpada vapor de sódio de 1.000 W ou vapor metálico de 2.000 W</t>
  </si>
  <si>
    <t>Projetor cônico fechado, para lâmpadas vapor metálico, vapor de sódio de 250 W/400 W ou mista de 250 W/500 W</t>
  </si>
  <si>
    <t>Luminária blindada de sobrepor ou pendente em calha fechada, para 1 lâmpada fluorescente de 32 W/36 W/40 W</t>
  </si>
  <si>
    <t>Luminária blindada de sobrepor ou pendente em calha fechada, para 2 lâmpadas fluorescentes de 32 W/36 W/40 W</t>
  </si>
  <si>
    <t>Luminária retangular de embutir tipo calha fechada, com difusor plano, para 2 lâmpadas fluorescentes tubulares de 28 W/32 W/36 W/54 W</t>
  </si>
  <si>
    <t>Luminária retangular de sobrepor tipo calha aberta, para 2 lâmpadas fluorescentes tubulares de 32 W</t>
  </si>
  <si>
    <t>Luminária retangular de sobrepor tipo calha fechada, com difusor translúcido, para 2 lâmpadas fluorescentes de 28 W/32 W/36 W/54 W</t>
  </si>
  <si>
    <t>Luminária quadrada de embutir tipo calha aberta com aletas planas, para 2 lâmpadas fluorescentes compactas de 18 W/26 W</t>
  </si>
  <si>
    <t>Luminária redonda de embutir com difusor recuado, para 1 ou 2 lâmpadas fluorescentes compactas de 15 W/18 W/20 W/23 W/26 W</t>
  </si>
  <si>
    <t>Luminária retangular de sobrepor tipo calha aberta, com refletor em alumínio de alto brilho, para 2 lâmpadas fluorescentes tubulares 32 W/36 W</t>
  </si>
  <si>
    <t>Luminária quadrada de embutir tipo calha aberta, com refletor e aleta parabólicas em alumínio de alto brilho, para 4 lâmpadas fluorescentes de 14 W/16 W/18 W</t>
  </si>
  <si>
    <t>Luminária redonda de embutir, com foco orientável e acessório antiofuscante, para 1 lâmpada dicroica de 50 W</t>
  </si>
  <si>
    <t>Plafon plástico e/ou PVC para acabamento de ponto de luz, com soquete E-27 para lâmpada fluorescente compacta</t>
  </si>
  <si>
    <t>Conector tipo ´X´ para aterramento de telas, acabamento estanhado, para cabo de 16 - 50 mm²</t>
  </si>
  <si>
    <t>Solda exotérmica conexão cabo-cabo horizontal em X sobreposto, bitola do cabo de 35-35mm² a 50-35mm²</t>
  </si>
  <si>
    <t>Solda exotérmica conexão cabo-cabo horizontal em X sobreposto, bitola do cabo de 50-50mm² a 95-50mm²</t>
  </si>
  <si>
    <t>Solda exotérmica conexão cabo-cabo horizontal em T, bitola do cabo de 16-16mm² a 50-35mm², 70-35mm² e 95-35mm²</t>
  </si>
  <si>
    <t>Solda exotérmica conexão cabo-haste em X sobreposto, bitola do cabo de 35mm² a 50mm² para haste de 5/8" e 3/4"</t>
  </si>
  <si>
    <t>Solda exotérmica conexão cabo-haste em T, bitola do cabo de 35mm² para haste de 5/8" e 3/4"</t>
  </si>
  <si>
    <t>Solda exotérmica conexão cabo-haste em T, bitola do cabo de 50mm² a 95mm² para haste de 5/8" e 3/4"</t>
  </si>
  <si>
    <t>Solda exotérmica conexão cabo-haste na lateral, bitola do cabo de 25mm² a 70mm² para haste de 5/8" e 3/4"</t>
  </si>
  <si>
    <t>Solda exotérmica conexão cabo-haste no topo, bitola do cabo de 25mm² a 35mm² para haste de 5/8"</t>
  </si>
  <si>
    <t>Solda exotérmica conexão cabo-haste no topo, bitola do cabo de 50mm² a 95mm² para haste de 5/8" e 3/4"</t>
  </si>
  <si>
    <t>Solda exotérmica conexão cabo-ferro de construção com cabo paralelo, bitola do cabo de 35mm² para haste de 5/8" e 3/4"</t>
  </si>
  <si>
    <t>Solda exotérmica conexão cabo-ferro de construção com cabo paralelo, bitola do cabo de 50mm² a 70mm² para haste de 5/8" e 3/4"</t>
  </si>
  <si>
    <t>Solda exotérmica conexão cabo-ferro de construção com cabo em X sobreposto, bitola do cabo de 35mm² a 70mm² para haste de 5/8"</t>
  </si>
  <si>
    <t>Solda exotérmica conexão cabo-ferro de construção com cabo em X sobreposto, bitola do cabo de 35mm² a 70mm² para haste de 3/8"</t>
  </si>
  <si>
    <t>Solda exotérmica conexão cabo-terminal com duas fixações, bitola do cabo de 25mm² a 50mm² para terminal 3x25</t>
  </si>
  <si>
    <t>Purificador de pressão elétrico em chapa eletrozincado pré-pintada e tampo em aço inoxidável, tipo coluna, capacidade de refrigeração de 2 l/h - simples</t>
  </si>
  <si>
    <t>Purificador de pressão elétrico em chapa eletrozincado pré-pintada e tampo em aço inoxidável, tipo coluna, capacidade de refrigeração de 2 l/h - conjugado</t>
  </si>
  <si>
    <t>Chuveiro lava-olhos, acionamento manual, tubulação em ferro galvanizado com pintura epóxi cor verde</t>
  </si>
  <si>
    <t>Sistema de aquecimento de passagem a gás com sistema misturador para abastecimento de até 08 duchas</t>
  </si>
  <si>
    <t>Sistema de aquecimento de passagem a gás com sistema misturador para abastecimento de até 16 duchas</t>
  </si>
  <si>
    <t>Sistema de aquecimento de passagem a gás com sistema misturador para abastecimento de até 24 duchas</t>
  </si>
  <si>
    <t>Conjunto motor-bomba (centrífuga) 5 cv, monoestágio, Hman= 24 a 33 mca, Q= 41,6 a 35,2 m³/h</t>
  </si>
  <si>
    <t>Conjunto motor-bomba (centrífuga) 1,5 cv, multiestágio, Hman= 20 a 35 mca, Q= 7,1 a 4,5 m³/h</t>
  </si>
  <si>
    <t>Conjunto motor-bomba (centrífuga) 3 cv, multiestágio, Hman= 30 a 45 mca, Q= 12,4 a 8,4 m³/h</t>
  </si>
  <si>
    <t>Conjunto motor-bomba (centrífuga) 7,5 cv, multiestágio, Hman= 30 a 80 mca, Q= 21,6 a 12,0 m³/h</t>
  </si>
  <si>
    <t>Conjunto motor-bomba (centrífuga) 5 cv, multiestágio, Hman= 25 a 50 mca, Q= 21,0 a 13,3 m³/h</t>
  </si>
  <si>
    <t>Conjunto motor-bomba (centrífuga), 0,5 cv, monoestágio, Hman= 10 a 20 mca, Q= 7,5 a 1,5 m³/h</t>
  </si>
  <si>
    <t>Conjunto motor-bomba (centrífuga) 0,5 cv, monoestágio, trifásico, Hman= 9 a 21 mca, Q= 8,3 a 2,0 m³/h</t>
  </si>
  <si>
    <t>Conjunto motor-bomba (centrífuga) 30 cv, monoestágio trifásico, Hman= 70 a 94 mca, Q= 34,80 a 61,7 m³/h</t>
  </si>
  <si>
    <t>Conjunto motor-bomba (centrífuga) 20 cv, monoestágio trifásico, Hman= 62 a 90 mca, Q= 21,1 a 43,8 m³/h</t>
  </si>
  <si>
    <t>Conjunto motor-bomba (centrífuga) 1 cv, monoestágio trifásico, Hman= 8 a 25 mca e Q= 11 a 1,50 m³/h</t>
  </si>
  <si>
    <t>Conjunto motor-bomba (centrífuga) 40 cv, monoestágio trifásico, Hman= 45 a 75 mca e Q= 120 a 75 m³/h</t>
  </si>
  <si>
    <t>Conjunto motor-bomba (centrífuga) 50 cv, monoestágio trifásico, Hman= 61 a 81 mca e Q= 170 a 80 m³/h</t>
  </si>
  <si>
    <t>Conjunto motor-bomba (centrífuga) 1 cv, multiestágio trifásico, Hman= 15 a 30 mca, Q= 6,5 a 4,2 m³/h</t>
  </si>
  <si>
    <t>Conjunto motor-bomba (centrífuga) 1 cv, multiestágio trifásico, Hman= 70 a 115 mca e Q= 1,0 a 1,6 m³/h</t>
  </si>
  <si>
    <t>Conjunto motor-bomba submersível para poço profundo de 6´, Q= 10 a 20m³/h, Hman= 80 a 48 mca, até 6 HP</t>
  </si>
  <si>
    <t>Conjunto motor-bomba submersível para poço profundo de 6´, Q= 10 a 20m³/h, Hman= 108 a 64,5 mca, 8 HP</t>
  </si>
  <si>
    <t>Conjunto motor-bomba submersível para poço profundo de 6´, Q= 10 a 20m³/h, Hman= 274 a 170 mca, 20 HP</t>
  </si>
  <si>
    <t>Conjunto motor-bomba submersível para poço profundo de 6´, Q= 20 a 34m³/h, Hman= 56,5 a 32 mca, até 8 HP</t>
  </si>
  <si>
    <t>Conjunto motor-bomba submersível para poço profundo de 6´, Q= 20 a 34m³/h, Hman= 92,5 a 53 mca, 12,5 HP</t>
  </si>
  <si>
    <t>Conjunto motor-bomba submersível para poço profundo de 6´, Q= 20 a 34m³/h, Hman= 152 a 88 mca, 20 HP</t>
  </si>
  <si>
    <t>Conjunto motor-bomba submersível vertical para esgoto, Q= 4,8 a 25,8 m³/h, Hmam= 19 a 5 mca, potência 1 cv, diâmetro de sólidos até 20mm</t>
  </si>
  <si>
    <t>Conjunto motor-bomba submersível vertical para esgoto, Q= 4,6 a 57,2 m³/h, Hman= 13 a 4 mca, potência 2 a 3,5 cv, diâmetro de sólidos até 50mm</t>
  </si>
  <si>
    <t>Conjunto motor-bomba submersível vertical para águas residuais, Q= 2 a16 m³/h, Hman= 12 a 2 mca, potência de 0,5 cv</t>
  </si>
  <si>
    <t>Conjunto motor-bomba submersível vertical para águas residuais, Q= 3 a 20 m³/h, Hman= 13 a 5 mca, potência de 1 cv</t>
  </si>
  <si>
    <t>Conjunto motor-bomba submersível vertical para águas residuais, Q= 10 a 50 m³/h, Hman= 22 a 4 mca, potência 4 cv</t>
  </si>
  <si>
    <t>Conjunto motor-bomba submersível vertical para águas residuais, Q= 8 a 45 m³/h, Hman= 10,5 a 3,5 mca, potência 1,5 cv</t>
  </si>
  <si>
    <t>Conjunto motor-bomba submersível vertical para esgoto, Q= 3,4 a 86,3 m³/h, Hman= 14 a 5 mca, potência 5 cv</t>
  </si>
  <si>
    <t>Conjunto motor-bomba submersível vertical para esgoto, Q= 9,1 a 113,6m³/h, Hman= 20 a 15 mca, potência 10 cv</t>
  </si>
  <si>
    <t>Conjunto motor-bomba submersível vertical para esgoto, Q=9,3 a 69,0 m³/h, Hman=15 a 7 mca, potência 3cv, diâmetro de sólidos 50/65mm</t>
  </si>
  <si>
    <t>Conjunto motor-bomba submersível vertical para esgoto, Q= 40 m³/h, Hman= 40 mca, diâmetro de sólidos até 50 mm</t>
  </si>
  <si>
    <t>Caixa de passagem para condicionamento de ar tipo Split, com saída de dreno único na vertical - 39 x 22 x 6 cm</t>
  </si>
  <si>
    <t>43.20.260</t>
  </si>
  <si>
    <t>Termostato para aquecimento ou refrigeração com programação horária</t>
  </si>
  <si>
    <t>Torneira de mesa para lavatório, acionamento hidromecânico com alavanca, registro integrado regulador de vazão, em latão cromado, DN= 1/2´</t>
  </si>
  <si>
    <t>Válvula dupla para bancada de laboratório, uso em GLP, com bico para mangueira - diâmetro de 1/4´ a 1/2´</t>
  </si>
  <si>
    <t>Tubo de PVC rígido branco, pontas lisas, soldável, linha esgoto série normal, DN= 40 mm,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</si>
  <si>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</si>
  <si>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</si>
  <si>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</si>
  <si>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Tubo de PVC rígido PxB com virola e anel de borracha, linha esgoto série reforçada ´R´, DN= 50 mm, inclusive conexões</t>
  </si>
  <si>
    <t>Tubo de PVC rígido PxB com virola e anel de borracha, linha esgoto série reforçada ´R´, DN= 75 mm, inclusive conexões</t>
  </si>
  <si>
    <t>Tubo de PVC rígido PxB com virola e anel de borracha, linha esgoto série reforçada ´R´, DN= 100 mm, inclusive conexões</t>
  </si>
  <si>
    <t>Tubo de PVC rígido PxB com virola e anel de borracha, linha esgoto série reforçada ´R´. DN= 150 mm, inclusive conexões</t>
  </si>
  <si>
    <t>Tubo de PVC rígido, pontas lisas, soldável, linha esgoto série reforçada ´R´, DN= 40 mm, inclusive conexões</t>
  </si>
  <si>
    <t>Abraçadeira dentada para travamento em aço inoxidável, com parafuso de aço zincado, para tubo em ferro fundido predial SMU, DN= 50 mm</t>
  </si>
  <si>
    <t>Abraçadeira dentada para travamento em aço inoxidável, com parafuso de aço zincado, para tubo em ferro fundido predial SMU, DN= 75 mm</t>
  </si>
  <si>
    <t>Abraçadeira dentada para travamento em aço inoxidável, com parafuso de aço zincado, para tubo em ferro fundido predial SMU, DN= 100 mm</t>
  </si>
  <si>
    <t>Abraçadeira dentada para travamento em aço inoxidável, com parafuso de aço zincado, para tubo em ferro fundido predial SMU, DN= 150 mm</t>
  </si>
  <si>
    <t>Tubo de esgoto em polipropileno de alta resistência - PP, DN= 40mm, preto, com união deslizante e guarnição elastomérica de duplo lábio</t>
  </si>
  <si>
    <t>Tubo de esgoto em polipropileno de alta resistência - PP, DN= 50mm, preto, com união deslizante e guarnição elastomérica de duplo lábio</t>
  </si>
  <si>
    <t>Tubo de esgoto em polipropileno de alta resistência - PP, DN= 63mm, preto, com união deslizante e guarnição elastomérica de duplo lábio</t>
  </si>
  <si>
    <t>Tubo de esgoto em polipropileno de alta resistência - PP, DN= 110mm, preto, com união deslizante e guarnição elastomérica de duplo lábio</t>
  </si>
  <si>
    <t>Joelho 87°30' em polipropileno de alta resistência - PP, preto, tipo PB, DN= 110mm, com base de apoio</t>
  </si>
  <si>
    <t>Tê 87°30' simples de redução em polipropileno de alta resistência - PP, preto, tipo PB, DN= 110x63mm</t>
  </si>
  <si>
    <t>Junção 45° simples em polipropileno de alta resistência - PP, preto, tipo PB, DN= 110x110mm</t>
  </si>
  <si>
    <t>Junção 45° simples de redução em polipropileno de alta resistência - PP, preto, tipo PB, DN= 63x50mm</t>
  </si>
  <si>
    <t>Junção 45° simples de redução em polipropileno de alta resistência - PP, preto, tipo PB, DN= 110x50mm</t>
  </si>
  <si>
    <t>Junção 45° simples de redução em polipropileno de alta resistência - PP, preto, tipo PB, DN= 110x63mm</t>
  </si>
  <si>
    <t>Caixa sifonada de piso, em polipropileno de alta resistência PP, preto,  DN=125mm, uma saída de 63mm</t>
  </si>
  <si>
    <t>Prolongamento para caixa sifonada em prolipropileno de alta resistência PP, preto, DN= 125mm</t>
  </si>
  <si>
    <t>Registro regulador de vazão para torneira, misturador e bidê, em latão cromado com canopla, DN= 1/2´</t>
  </si>
  <si>
    <t>Válvula de descarga com registro próprio, duplo acionamento limitador de fluxo, DN = 1 1/2´</t>
  </si>
  <si>
    <t>Válvula de gaveta em bronze, com haste não ascendente, classe 125 libras para vapor e classe 200 libras para água, óleo e gás, DN= 6´</t>
  </si>
  <si>
    <t>Válvula de gaveta em bronze, com haste não ascendente, classe 125 libras para vapor e classe 200 libras para água, óleo e gás, DN= 2´</t>
  </si>
  <si>
    <t>Válvula globo em bronze, classe 125 libras para vapor e classe 200 libras para água, óleo e gás, DN= 2´</t>
  </si>
  <si>
    <t>Válvula de gaveta em bronze, haste ascendente, classe 150 libras para vapor saturado e 300 libras para água, óleo e gás, DN= 1/2´</t>
  </si>
  <si>
    <t>Válvula de gaveta em bronze, haste ascendente, classe 150 libras para vapor saturado e 300 libras para água, óleo e gás, DN= 4´</t>
  </si>
  <si>
    <t>Válvula de gaveta em bronze, haste não ascendente, classe 150 libras para vapor saturado e 300 libras para água, óleo e gás, DN= 4´</t>
  </si>
  <si>
    <t>Válvula de gaveta em bronze, haste não ascendente, classe 150 libras para vapor saturado e 300 libras para água, óleo e gás, DN= 2´</t>
  </si>
  <si>
    <t>Válvula globo em bronze, classe 150 libras para vapor saturado e 300 libras para água, óleo e gás, DN= 3/4´</t>
  </si>
  <si>
    <t>Válvula globo em bronze, classe 150 libras para vapor saturado e 300 libras para água, óleo e gás, DN= 1´</t>
  </si>
  <si>
    <t>Válvula globo em bronze, classe 150 libras para vapor saturado e 300 libras para água, óleo e gás, DN= 1 1/2´</t>
  </si>
  <si>
    <t>Válvula globo em bronze, classe 150 libras para vapor saturado e 300 libras para água, óleo e gás, DN= 2´</t>
  </si>
  <si>
    <t>Válvula globo em bronze, classe 150 libras para vapor saturado e 300 libras para água, óleo e gás, DN= 2 1/2´</t>
  </si>
  <si>
    <t>Válvula globo em bronze, classe 150 libras para vapor saturado e 300 libras para água, óleo e gás, DN= 3´</t>
  </si>
  <si>
    <t>Válvula globo em bronze, classe 150 libras para vapor saturado e 300 libras para água, óleo e gás, DN= 4´</t>
  </si>
  <si>
    <t>Válvula de gaveta em bronze, haste não ascendente, classe 125 libras para vapor e classe 200 libras para água, óleo e gás, DN= 3/4´</t>
  </si>
  <si>
    <t>Válvula de gaveta em bronze, haste não ascendente, classe 125 libras para vapor e classe 200 libras para água, óleo e gás, DN= 1´</t>
  </si>
  <si>
    <t>Válvula de gaveta em bronze, haste não ascendente, classe 125 libras para vapor e classe 200 libras para água, óleo e gás, DN= 1.1/4´</t>
  </si>
  <si>
    <t>Válvula de gaveta em bronze, haste não ascendente, classe 125 libras para vapor e classe 200 libras para água, óleo e gás, DN= 1 1/2´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</si>
  <si>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</si>
  <si>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</si>
  <si>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Válvula redutora de pressão de ação direta em bronze, extremidade roscada, para água, ar, óleo e gás, PE= 200 psi e PS= 20 à 90 psi, DN= 1 1/4´</t>
  </si>
  <si>
    <t>Válvula redutora de pressão de ação direta em bronze, extremidade roscada, para água, ar, óleo e gás, PE= 200 psi e PS= 20 à 90 psi, DN= 2´</t>
  </si>
  <si>
    <t>Válvula de segurança em ferro fundido rosqueada com pressão de ajuste 0,4 até 0,75kgf/cm², DN= 2´</t>
  </si>
  <si>
    <t>Válvula de segurança em ferro fundido rosqueada com pressão de ajuste 6,1 até 10,0kgf/cm², DN= 3/4´</t>
  </si>
  <si>
    <t>Válvula de governo (retenção e alarme) completa, corpo em ferro fundido, classe 125 libras, DN= 4´</t>
  </si>
  <si>
    <t>Válvula globo em aço carbono forjado, classe 800 libras para vapor e classe 2000 libras para água, óleo e gás, DN= 3/4´</t>
  </si>
  <si>
    <t>Válvula globo em aço carbono forjado, classe 800 libras para vapor e classe 2000 libras para água, óleo e gás, DN= 1´</t>
  </si>
  <si>
    <t>Válvula globo em aço carbono forjado, classe 800 libras para vapor e classe 2000 libras para água, óleo e gás, DN= 1 1/2´</t>
  </si>
  <si>
    <t>Válvula globo em aço carbono forjado, classe 800 libras para vapor e classe 2000 libras para água, óleo e gás, DN= 2´</t>
  </si>
  <si>
    <t>Purgador termodinâmico com filtro incorporado, em aço inoxidável forjado, pressão de 0,25 a 42 kg/cm², temperatura até 425°C, DN= 1/2´</t>
  </si>
  <si>
    <t>Pressostato diferencial ajustável mecânico, montagem inferior com diâmetro de 1/2" e/ou 1/4", faixa de operação até 16 bar</t>
  </si>
  <si>
    <t>Pressostato diferencial ajustável, caixa à prova de água, unidade sensora em aço inoxidável 316, faixa de operação entre 1,4 a 14 bar, para fluídos corrosivos, DN=1/2´</t>
  </si>
  <si>
    <t>Válvula globo auto-operada hidraulicamente, comandada por solenóide, em ferro dúctil, classe PN-10, DN= 50mm</t>
  </si>
  <si>
    <t>Válvula globo auto-operada hidraulicamente, comandada por solenóide, em ferro dúctil, classe PN-10, DN= 100mm</t>
  </si>
  <si>
    <t>Filtro ´Y´ em ferro fundido, classe 125 libras para vapor saturado, com extremidades rosqueáveis, DN= 2´</t>
  </si>
  <si>
    <t>Pigtail flexível, revestido com borracha sintética resistente, DN= 7/16´ comprimento até 1,00 m</t>
  </si>
  <si>
    <t>Reservatório em polietileno de alta densidade (cisterna) com antioxidante e proteção contra raios ultravioleta (UV) - capacidade de 5.000 litros</t>
  </si>
  <si>
    <t>Reservatório em polietileno de alta densidade (cisterna) com antioxidante e proteção contra raios ultravioleta (UV) - capacidade de 10.000 litros</t>
  </si>
  <si>
    <t>Reservatório em concreto armado cilíndrico, vertical, bipartido, método construtivo em formas deslizantes, diâmetro interno de 3,50m a 4,00m, altura de 15,00m a 25,00m</t>
  </si>
  <si>
    <t>Reservatório em concreto armado cilíndrico, vertical, bipartido, método construtivo em formas deslizantes, diâmetro interno de 5,5m a 6,00m, altura de 25,00m a 30,00m</t>
  </si>
  <si>
    <t>Captador pluvial em aço inoxidável e grelha em alumínio, com mecanismo anti-vórtice, DN= 50 mm</t>
  </si>
  <si>
    <t>Captador pluvial em aço inoxidável e grelha em alumínio, com mecanismo anti-vórtice, DN= 75 mm</t>
  </si>
  <si>
    <t>Tampão em ferro fundido com tampa articulada, de 400 x 600 mm, classe 15 (ruptura &gt; 1500 kg)</t>
  </si>
  <si>
    <t>49.06.486</t>
  </si>
  <si>
    <t>Tampão em ferro fundido com tampa articulada, de 900 mm, classe D 400 (ruptura &gt; 400kN</t>
  </si>
  <si>
    <t>Filtro biológico anaeróbio com anéis pré-moldados de concreto diâmetro de 1,40 m - h= 2,00 m</t>
  </si>
  <si>
    <t>Filtro biológico anaeróbio com anéis pré-moldados de concreto diâmetro de 2,00 m - h= 2,00 m</t>
  </si>
  <si>
    <t>Filtro biológico anaeróbio com anéis pré-moldados de concreto diâmetro de 2,40 m - h= 2,00 m</t>
  </si>
  <si>
    <t>Filtro biológico anaeróbio com anéis pré-moldados de concreto diâmetro de 2,84 m - h= 2,50 m</t>
  </si>
  <si>
    <t>Fossa séptica câmara única com anéis pré-moldados em concreto, diâmetro externo de 1,50 m, altura útil de 1,50 m</t>
  </si>
  <si>
    <t>Fossa séptica câmara única com anéis pré-moldados em concreto, diâmetro externo de 2,50 m, altura útil de 2,50 m</t>
  </si>
  <si>
    <t>Fossa séptica câmara única com anéis pré-moldados em concreto, diâmetro externo de 2,50 m, altura útil de 4,00 m</t>
  </si>
  <si>
    <t>Abrigo simples com suporte, em aço inoxidável escovado, para mangueira de 1 1/2´, porta em vidro temperado jateado - inclusive mangueira de 30 m (2 x 15 m)</t>
  </si>
  <si>
    <t>Válvula de governo completa com alarme VGA, corpo em ferro fundido, extremidades flangeadas e DN = 6´</t>
  </si>
  <si>
    <t>Luminária para unidade centralizada de sobrepor completa com lâmpada fluorescente compacta de 15 W</t>
  </si>
  <si>
    <t>Módulo para adaptação de luminária de emergência, autonomia 90 minutos para lâmpada fluorescente de 32 W</t>
  </si>
  <si>
    <t>Central de detecção e alarme de incêndio completa, autonomia de 1 hora para 12 laços, 220 V/12 V</t>
  </si>
  <si>
    <t>Bloco autônomo de iluminação de emergência LED, com autonomia mínima de 3 horas, fluxo luminoso de 2.000 até 3.000 lúmens, equipado com 2 faróis</t>
  </si>
  <si>
    <t>Pintura de extintor de gás carbônico, pó químico seco, ou água pressurizada, com capacidade acima de 12 kg até 20 kg</t>
  </si>
  <si>
    <t>Pintura de extintor de gás carbônico, pó químico seco, ou água pressurizada, com capacidade até 12 kg</t>
  </si>
  <si>
    <t>Abertura e preparo de caixa até 40 cm, compactação do subleito mínimo de 95% do PN e transporte até o raio de 1 km</t>
  </si>
  <si>
    <t>Abertura de caixa até 25 cm, inclui escavação, compactação, transporte e preparo do sub-leito</t>
  </si>
  <si>
    <t>Pavimentação em lajota de concreto 35 MPa, espessura 6 cm, cor natural, tipos: raquete, retangular, sextavado e 16 faces, com rejunte em areia</t>
  </si>
  <si>
    <t>Pavimentação em lajota de concreto 35 MPa, espessura 6 cm, colorido, tipos: raquete, retangular, sextavado e 16 faces, com rejunte em areia</t>
  </si>
  <si>
    <t>Pavimentação em lajota de concreto 35 MPa, espessura 8 cm, tipos: raquete, retangular, sextavado e 16 faces, com rejunte em areia</t>
  </si>
  <si>
    <t>54.04.393</t>
  </si>
  <si>
    <t>Piso em ladrilho hidráulico várias cores 20 x 20 cm, assentado com argamassa colante industrializada</t>
  </si>
  <si>
    <t>Rejuntamento de piso em ladrilho hidráulico (20 x 20 x 1,8 cm) com argamassa industrializada para rejunte, juntas de 2 mm</t>
  </si>
  <si>
    <t>Rejuntamento de piso em ladrilho hidráulico (30 x 30 x 2,5 cm), com cimento branco, juntas de 2 mm</t>
  </si>
  <si>
    <t>Piso em ladrilho hidráulico tipo rampa várias cores 30 x 30 cm, antiderrapante, assentado com argamassa mista</t>
  </si>
  <si>
    <t>Reassentamento de pavimentação em lajota de concreto, espessura 10 cm, com rejunte em areia</t>
  </si>
  <si>
    <t>Limpeza e lavagem de superfície revestida com material cerâmico ou pastilhas por hidrojateamento com rejuntamento</t>
  </si>
  <si>
    <t>Elevador para passageiros, uso interno com capacidade mínima de 600 kg para duas paradas, portas unilaterais</t>
  </si>
  <si>
    <t>Elevador para passageiros, uso interno com capacidade mínima de 600 kg para três paradas, portas unilaterais</t>
  </si>
  <si>
    <t>Elevador para passageiros, uso interno com capacidade mínima de 600 kg para três paradas, portas bilaterais</t>
  </si>
  <si>
    <t>Elevador para passageiros, uso interno com capacidade mínima de 600 kg para quatro paradas, portas bilaterais</t>
  </si>
  <si>
    <t>Elevador para passageiros, uso interno com capacidade mínima de 600 kg para quatro paradas, portas unilaterais</t>
  </si>
  <si>
    <t>Resfriadora de líquidos (chiller), com compressor e condensação à ar, capacidade de 200-210 TR</t>
  </si>
  <si>
    <t>Tratamento de ar (fan-coil) tipo Air Handling Unit de concepção modular, capacidade de 10 TR</t>
  </si>
  <si>
    <t>Tratamento de ar (fan-coil) tipo Air Handling Unit de concepção modular, capacidade de 40 TR</t>
  </si>
  <si>
    <t>Tratamento de ar (fan-coil) tipo Air Handling Unit de concepção modular, capacidade de 50 TR</t>
  </si>
  <si>
    <t>Tratamento de ar compacta fancolete hidrônico tipo piso-teto, vazão de ar nominal 637 m³/h, capacidade de refrigeração 14.000 Btu/h - 1,2 TR</t>
  </si>
  <si>
    <t>Tratamento de ar compacta fancolete hidrônico tipo piso-teto, vazão de ar nominal 1.215 m³/h, capacidade de refrigeração 25.000 Btu/h - 2,1 TR</t>
  </si>
  <si>
    <t>Tratamento de ar compacta fancolete hidrônico tipo piso-teto, vazão de ar nominal 1.758 m³/h, capacidade de refrigeração 36.000 Btu/h - 3,0 TR</t>
  </si>
  <si>
    <t>Tratamento de ar compacta fancolete hidrônico tipo piso-teto, vazão de ar nominal 2.166 m³/h, capacidade de refrigeração 48.000 Btu/h - 4,0 TR</t>
  </si>
  <si>
    <t>Tratamento de ar compacta fancolete hidrônico tipo cassete, capacidade de refrigeração 20.000 Btu/h - 1,6 TR</t>
  </si>
  <si>
    <t>Tratamento de ar compacta fancolete hidrônico tipo cassete, capacidade de refrigeração 25.000 Btu/h - 2,1 TR</t>
  </si>
  <si>
    <t>Tratamento de ar compacta fancolete hidrônico tipo cassete, capacidade de refrigeração 32.000 Btu/h - 2,6 TR</t>
  </si>
  <si>
    <t>Grelha de insuflação de ar em alumínio anodizado, de dupla deflexão, tamanho: acima de 0,10 m² até 0,50 m²</t>
  </si>
  <si>
    <t>Grelha de insuflação de ar em alumínio anodizado, de dupla deflexão, tamanho: acima de 0,50 m² até 1,00 m²</t>
  </si>
  <si>
    <t>Caixa ventiladora com ventilador centrífugo, vazão 4.600 m³/h, pressão 30 mmCA - 220 / 380 V / 60HZ</t>
  </si>
  <si>
    <t>Caixa ventiladora com ventilador centrífugo, vazão 28.000 m³/h, pressão 30 mmCA - 220 / 380 V / 60HZ</t>
  </si>
  <si>
    <t>Caixa ventiladora com ventilador centrífugo, vazão 8.800 m³/h, pressão 35 mmCA - 220/380 V / 60Hz</t>
  </si>
  <si>
    <t>Caixa ventiladora com ventilador centrífugo, vazão 10.000 m³/h, pressão 30 mmCA - 220/380 V / 60Hz</t>
  </si>
  <si>
    <t>Caixa ventiladora com ventilador centrífugo, vazão 1.710 m³/h, pressão 35 mmCA - 220/380 V / 60Hz</t>
  </si>
  <si>
    <t>Ventilador centrífugo de dupla aspiração "limite-load", vazão 20.000 m³/h, pressão 50 mmCA - 380/660 V / 60 Hz</t>
  </si>
  <si>
    <t>Atuador Floating de 40Nm, sinal de controle 3 e 2 pontos, tensão de entrada AC/DC 24V, IP 54</t>
  </si>
  <si>
    <t>Transmissor de temperatura e umidade para dutos, alta precisão, corrente de 0 a 20 mA, alimentação 12Vcc a 30Vcc</t>
  </si>
  <si>
    <t>Sistema eletrônico de automatização de portão deslizante, para esforços maior de 800 kg e até 1400 kg</t>
  </si>
  <si>
    <t>Controlador de acesso com identificação por impressão digital (biometria) e software de gerenciamento</t>
  </si>
  <si>
    <t>Mesa controladora híbrida para até 32 câmeras IPs, com teclado e joystick, compatível com sistema de CFTV, IP ou analógico</t>
  </si>
  <si>
    <t>Unidade gerenciadora digital de vídeo em rede (NVR) de até 8 câmeras IP, armazenamento de 6 TB, 1 interface de rede Fast Ethernet</t>
  </si>
  <si>
    <t>Unidade gerenciadora digital de vídeo em rede (NVR) de até 16 câmeras IP, armazenamento de 12 TB, 1 interface de rede Gigabit Ethernet e 4 entradas de alarme</t>
  </si>
  <si>
    <t>Unidade gerenciadora digital vídeo em rede (NVR) de até 32 câmeras IP, armazenamento de 48 TB, 2 interface de rede Gigabit Ethernet e 16 entradas de alarme</t>
  </si>
  <si>
    <t>Switch Gigabit para servidor central com 24 portas frontais e 2 portas SFP, capacidade 10 / 100 / 1000 Mbps</t>
  </si>
  <si>
    <t>Peneira estática em poliéster reforçado de fibra de vidro (PRFV) com tela de aço inoxidável AISI 304, malha de 1,5 mm, vazão de 50 l/s</t>
  </si>
  <si>
    <t>Sistema de tratamento de águas cinzas e aproveitamento de águas pluviais, para reuso em fins não potáveis, vazão de 2 m³/h</t>
  </si>
  <si>
    <t>Tanque em fibra de vidro (PRFV) com quebra ondas, capacidade de 25.000 l e misturador interno vertical em aço inoxidável</t>
  </si>
  <si>
    <t>Sistema de tratamento de efluente por reator anaeróbio (UASB) e filtro aeróbio (FAS), para obras de segurança com vazão máxima horária 12 l/s</t>
  </si>
  <si>
    <t>Elaboração de projeto de sistema de estação compacta de tratamento de esgoto para vazão máxima horária 12 l/s e atendimento classe II, assessoria, documentação e aprovação na CETESB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</si>
  <si>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</si>
  <si>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68.01.640</t>
  </si>
  <si>
    <t>Poste de concreto circular, 200 kg, H = 11,00 m</t>
  </si>
  <si>
    <t>Caixa subterrânea de entrada de telefonia, tipo R1 (600 x 350 x 500) mm, padrão TELEBRÁS, com tampa</t>
  </si>
  <si>
    <t>Caixa subterrânea de entrada de telefonia, tipo R2 (1070 x 520 x 500) mm, padrão TELEBRÁS, com tampa</t>
  </si>
  <si>
    <t>Caixa de tomada em poliamida e tampa para piso elevado, com 4 alojamentos para elétrica e até 8 alojamentos para telefonia e dados</t>
  </si>
  <si>
    <t>Central PABX híbrida de telefonia para 8 linhas tronco e 24 a 32 ramais digital e analógico</t>
  </si>
  <si>
    <t>Central PABX híbrida de telefonia para 8 linhas tronco e 128 ramais digital e analógico, com recursos PBX Networking</t>
  </si>
  <si>
    <t>Sistema ininterrupto de energia, trifásico on line de 10 kVA (220 V/220 V), com autonomia de 15 minutos</t>
  </si>
  <si>
    <t>Sistema ininterrupto de energia, trifásico on line de 20 kVA (220 V/208 V-108 V), com autonomia 15 minutos</t>
  </si>
  <si>
    <t>Sistema ininterrupto de energia, trifásico on line senoidal de 15 kVA (208 V/110 V), com autonomia de 15 minutos</t>
  </si>
  <si>
    <t>Sistema ininterrupto de energia, monofásico on line senoidal de 5 kVA (220 V/110 V), com autonomia de 15 minutos</t>
  </si>
  <si>
    <t>Sistema ininterrupto de energia, monofásico de 600 VA (127 V/127 V), com autonomia de 10 a 15 minutos</t>
  </si>
  <si>
    <t>Sistema ininterrupto de energia, trifásico on line senoidal de 10 kVA (220 V/110 V), com autonomia de 2 horas</t>
  </si>
  <si>
    <t>Sistema ininterrupto de energia, trifásico on line de 20 kVA (220/127 V), com autonomia de 15 minutos</t>
  </si>
  <si>
    <t>Sistema ininterrupto de energia, trifásico on line de 60 kVA (220/127 V), com autonomia de 15 minutos</t>
  </si>
  <si>
    <t>Sistema ininterrupto de energia, trifásico on line de 80 kVA (220/127 V), com autonomia de 15 minutos</t>
  </si>
  <si>
    <t>Sistema ininterrupto de energia, trifásico on line de 20 kVA (380/220 V), com autonomia de 15 minutos</t>
  </si>
  <si>
    <t>Sistema ininterrupto de energia, trifásico on line senoidal de 5 kVA (220/110 V), com autonomia de 15 minutos</t>
  </si>
  <si>
    <t>Sistema ininterrupto de energia, trifásico on line senoidal de 10 kVA (220/110 V), com autonomia de 10 a 15 minutos</t>
  </si>
  <si>
    <t>Sistema ininterrupto de energia, trifásico on line senoidal de 50 kVA (220/110 V), com autonomia de 15 minutos</t>
  </si>
  <si>
    <t>Sistema ininterrupto de energia, trifásico on line senoidal de 7,5 kVA (220/110 V), com autonomia de 15 minutos</t>
  </si>
  <si>
    <t>Sistema ininterrupto de energia, trifásico on line senoidal de 40 kVA (380/220 V), com autonomia de 15 minutos</t>
  </si>
  <si>
    <t>Sinalização horizontal em laminado elastoplástico retrorefletivo e antiderrapante, para faixas</t>
  </si>
  <si>
    <t>Sinalização horizontal em laminado elastoplástico retrorefletivo e antiderrapante, para símbolos e letras</t>
  </si>
  <si>
    <t>Sinalização horizontal em massa termoplástica à quente por aspersão, espessura de 1,5 mm, para faixas</t>
  </si>
  <si>
    <t>Sinalização horizontal em massa termoplástica à quente por extrusão, espessura de 3,0 mm, para faixas</t>
  </si>
  <si>
    <t>Sinalização horizontal em massa termoplástica à quente por extrusão, espessura de 3,0 mm, para legendas</t>
  </si>
  <si>
    <t>Placa para sinalização viária em chapa de aço, totalmente refletiva com película IA/IA - área até 2,0 m²</t>
  </si>
  <si>
    <t>Placa para sinalização viária em chapa de aço, totalmente refletiva com película III/III - área até 2,0 m²</t>
  </si>
  <si>
    <t>Placa para sinalização viária em chapa de alumínio, totalmente refletiva com película IA/IA - área até 2,0 m²</t>
  </si>
  <si>
    <t>Placa para sinalização viária em chapa de alumínio, totalmente refletiva com película III/III - área até 2,0 m²</t>
  </si>
  <si>
    <t>Placa para sinalização viária em chapa de alumínio, totalmente refletiva com película III/III - área maior que 2,0 m²</t>
  </si>
  <si>
    <t>Placa para sinalização viária em alumínio composto, totalmente refletiva com película IA/IA - área até 2,0 m²</t>
  </si>
  <si>
    <t>Placa para sinalização viária em alumínio composto, totalmente refletiva com película III/III - área até 2,0 m²</t>
  </si>
  <si>
    <t>Placa para sinalização viária em alumínio composto, totalmente refletiva com película III/III - área maior que 2,0 m²</t>
  </si>
  <si>
    <t>Placa de sinalização em PVC fotoluminescente (200x200mm), com indicação de equipamentos de alarme, detecção e extinção de incêndio</t>
  </si>
  <si>
    <t>Placa de sinalização em PVC fotoluminescente (150x150mm), com indicação de equipamentos de combate à incêndio e alarme</t>
  </si>
  <si>
    <t>Placa de sinalização em PVC fotoluminescente (240x120mm), com indicação de rota de evacuação e saída de emergência</t>
  </si>
  <si>
    <t>Manta de borracha para sinalização em estacionamento e proteção de coluna e parede, de 1000 x 750 mm e espessura 10 mm</t>
  </si>
  <si>
    <t>Cantoneira de borracha para sinalização em estacionamento e proteção de coluna, de 750 x 100 x 100 mm e espessura 10 mm</t>
  </si>
  <si>
    <t>VALOR UNITÁRIO - R$</t>
  </si>
  <si>
    <t>VALOR UNITÁRIO COM BDI - R$</t>
  </si>
  <si>
    <t>VALOR TOTAL - R$</t>
  </si>
  <si>
    <t>GOVERNO DO ESTADO DE SÃO PAULO</t>
  </si>
  <si>
    <t>MUNICÍPIO:</t>
  </si>
  <si>
    <t>DATA BASE:</t>
  </si>
  <si>
    <t>SECRETARIA DE DESENVOLVIMENTO REGIONAL</t>
  </si>
  <si>
    <t>SUBSECRETARIA DE CONVÊNIOS COM MUNICÍPIOS E ENTIDADES NÃO GOVERNAMENTAIS</t>
  </si>
  <si>
    <t>PRAZO PROPOSTO:</t>
  </si>
  <si>
    <r>
      <rPr>
        <b/>
        <sz val="12"/>
        <color theme="1"/>
        <rFont val="Calibri"/>
        <family val="2"/>
      </rPr>
      <t>FINAL</t>
    </r>
    <r>
      <rPr>
        <sz val="12"/>
        <color theme="1"/>
        <rFont val="Calibri"/>
        <family val="2"/>
      </rPr>
      <t>: 720 dias a partir da data de assinatura do convênio</t>
    </r>
  </si>
  <si>
    <t>1ª ETAPA</t>
  </si>
  <si>
    <t>2ª ETAPA</t>
  </si>
  <si>
    <t>R$</t>
  </si>
  <si>
    <t>SERVIÇOS PRELIMINARES</t>
  </si>
  <si>
    <t>RECURSOS PRÓPRIOS</t>
  </si>
  <si>
    <t>PERÍODO: 30 DIAS</t>
  </si>
  <si>
    <t>ENDEREÇO:</t>
  </si>
  <si>
    <t>CRONOGRAMA DE EXECUÇÃO</t>
  </si>
  <si>
    <t>09.04.070</t>
  </si>
  <si>
    <t>Forma em tubo de papelão com diâmetro de 50 cm</t>
  </si>
  <si>
    <t>12.07.275</t>
  </si>
  <si>
    <t>Estaca tipo Raiz, diâmetro de 20 cm para 50 t, sem armação e sem argamassa, em rocha</t>
  </si>
  <si>
    <t>16.33.250</t>
  </si>
  <si>
    <t>Calha em PVC 125mm, inclusive conexões - AP</t>
  </si>
  <si>
    <t>22.04.030</t>
  </si>
  <si>
    <t>Forro metálico removível, em painéis de 625mm x 625mm, tile tegular perfurada</t>
  </si>
  <si>
    <t>23.08.242</t>
  </si>
  <si>
    <t>Porta lisa de correr suspensa em madeira com batente</t>
  </si>
  <si>
    <t>26.01.142</t>
  </si>
  <si>
    <t>Vidro liso laminado colorido de 8 mm</t>
  </si>
  <si>
    <t>Piso em ladrilho hidráulico podotátil várias cores (25x25cm), assentado com argamassa mista</t>
  </si>
  <si>
    <t>Rejuntamento de piso em ladrilho hidráulico (25x25cm) com argamassa industrializada para rejunte, juntas de 2 mm</t>
  </si>
  <si>
    <t>38.07.800</t>
  </si>
  <si>
    <t>Gancho longo em chapa aço zincado para fixação de luminária</t>
  </si>
  <si>
    <t>38.07.801</t>
  </si>
  <si>
    <t>Sapata externa com 4 furos, 38 x 38 mm</t>
  </si>
  <si>
    <t>39.11.091</t>
  </si>
  <si>
    <t>Cabo telefônico CI, com 01 par de 0,40 mm, para centrais telefônicas, equipamentos e rede interna</t>
  </si>
  <si>
    <t>Lâmpada LED tubular T8 com base G13, de 900 até 1050 Im - 9 a 10 W</t>
  </si>
  <si>
    <t>Lâmpada LED tubular T8 com base G13, de 1850 até 2000 Im - 18 a 20 W</t>
  </si>
  <si>
    <t>Lâmpada LED tubular T8 com base G13, de 3400 até 4000 Im - 36 a 40 W</t>
  </si>
  <si>
    <t>Braço em tubo de ferro galvanizado de 1" x 1,00 m para fixação de uma luminária</t>
  </si>
  <si>
    <t>Luminária LED de embutir para caixa de luz 4 x 2cm, para uso externo, tipo balizador de 3 W</t>
  </si>
  <si>
    <t>41.11.115</t>
  </si>
  <si>
    <t>Luminária retangular tipo arandela externa para 2 lâmpadas, com difusor em polietileno ou vidro leitoso</t>
  </si>
  <si>
    <t>Luminária LED solar integrada para poste, fluxo luminoso de 8000 lm, eficiência mínima de 130,5 lm/W - potência de 80 W</t>
  </si>
  <si>
    <t>Luminária LED retangular para poste, fluxo luminoso de 14160 a 17475 lm, eficiência mínima de 118 lm/W - potência de 80 W/120 W</t>
  </si>
  <si>
    <t>41.11.704</t>
  </si>
  <si>
    <t>Luminária LED retangular para poste, fluxo luminoso de 14083 lm, eficiência mínima 135 lm/W - potência de 104 W</t>
  </si>
  <si>
    <t>41.11.707</t>
  </si>
  <si>
    <t>Luminária LED retangular para poste, fluxo luminoso de 27624 lm, eficiência mínima 135 lm/W - potência de 204 W</t>
  </si>
  <si>
    <t>Luminária LED retangular para parede ou piso, fluxo luminoso de 11838 a 12150 lm, eficiência mínima 107 lm/W - potência de 86 W/120 W</t>
  </si>
  <si>
    <t>Luminária LED retangular para poste, fluxo luminoso de 6250 a 6674 lm, eficiência mínima 113 lm/W - potência 40 W/59 W</t>
  </si>
  <si>
    <t>Projetor LED modular, fluxo luminoso de 26294 lm, eficiência mínima de 125 l/W - 150 W/200 W</t>
  </si>
  <si>
    <t>Luminária industrial pendente com refletor prismático sem alojamento para reator, para lâmpadas vapor de sódio/metálico ou mista de 150 W/250 W/400 W</t>
  </si>
  <si>
    <t>Luminária redonda de sobrepor com difusor em vidro temperado jateado para 1 ou 2 lâmpadas fluorescentes compactas de 18 W/26 W</t>
  </si>
  <si>
    <t>Luminária retangular de embutir tipo calha aberta com aletas parabólicas para 2 lâmpadas fluorescentes tubulares de 28 W/54 W</t>
  </si>
  <si>
    <t>Luminária industrial pendente tipo calha aberta instalação em perfilado para 1 ou 2 lâmpadas fluorescentes tubulares 14 W</t>
  </si>
  <si>
    <t>Luminária industrial pendente tipo calha aberta instalação em perfilado para 1 ou 2 lâmpadas fluorescentes tubulares 28 W/54 W</t>
  </si>
  <si>
    <t>Luminária retangular de sobrepor tipo calha aberta com refletor e aletas parabólicas para 2 lâmpadas fluorescentes tubulares 28 W/54 W</t>
  </si>
  <si>
    <t>Luminária retangular de embutir tipo calha aberta com refletor em alumínio de alto brilho para 2 lâmpadas fluorescentes tubulares de 28 W/54 W</t>
  </si>
  <si>
    <t>Luminária triangular de sobrepor tipo arandela para fluorescente compacta de 15 W/20 W/23 W</t>
  </si>
  <si>
    <t>Luminária redonda de embutir com refletor em alumínio jateado e difusor em vidro para 2 lâmpadas fluorescentes compactas duplas de 18 W/26 W</t>
  </si>
  <si>
    <t>Luminária retangular de embutir assimétrica para 1 lâmpada fluorescente tubular de 14 W</t>
  </si>
  <si>
    <t>Luminária redonda de sobrepor ou pendente com refletor em alumínio anodizado facho concentrado para 1 lâmpada vapor metálico elipsoidal de 250 W ou 400 W</t>
  </si>
  <si>
    <t>Luminária retangular de sobrepor tipo calha fechada, com difusor plano, para 4 lâmpadas fluorescentes tubulares de 14 W/16 W/18 W</t>
  </si>
  <si>
    <t>Luminária retangular de embutir tipo calha aberta com refletor assimétrico em alumínio de alto brilho para 2 lâmpadas fluorescentes tubulares de 28 W/54 W</t>
  </si>
  <si>
    <t>Iluminacao LED</t>
  </si>
  <si>
    <t>Luminária LED quadrada de sobrepor com difusor prismático translúcido, 4000 K, fluxo luminoso de 1363 a 1800 lm, potência de 15 W a 24 W</t>
  </si>
  <si>
    <t>Luminária LED redonda de embutir com difusor translúcido, 4000 K, fluxo luminoso de 800 a 1060 lm, potência de 9 W a 12 W</t>
  </si>
  <si>
    <t>Luminária LED redonda de sobrepor com difusor recuado translucido, 4000 K, fluxo luminoso de 1900 a 2000 lm, potência de 17 W a 19 W</t>
  </si>
  <si>
    <t>41.31.101</t>
  </si>
  <si>
    <t>Projetor LED retangular, potência de 30 W, fluxo luminoso de 2250 a 2400 lm, temperatura cor 6.500 K, bivolt</t>
  </si>
  <si>
    <t>44.03.645</t>
  </si>
  <si>
    <t>46.25</t>
  </si>
  <si>
    <t>Tubulação em CPVC</t>
  </si>
  <si>
    <t>46.25.050</t>
  </si>
  <si>
    <t>Condutor em PVC 88mm, inclusive conexões - AP</t>
  </si>
  <si>
    <t>46.26.634</t>
  </si>
  <si>
    <t>Redução excêntrica em ferro fundido, predial SMU, DN= 150 x 125 mm</t>
  </si>
  <si>
    <t>46.26.825</t>
  </si>
  <si>
    <t>Abraçadeira dentada para travamento em aço inoxidável, com parafuso de aço zincado, para tubo em ferro fundido predial SMU, DN= 125 mm</t>
  </si>
  <si>
    <t>Caixa de gordura premoldada com tampa - capacidade 18 litros</t>
  </si>
  <si>
    <t>69.03.301</t>
  </si>
  <si>
    <t>Central de Pabx para 2 linhas e 8 ramais</t>
  </si>
  <si>
    <t>PREFEITURA DO MUNICÍPIO DE TAGUAÍ</t>
  </si>
  <si>
    <t>DEIVISON LUCIO RODRIGUES</t>
  </si>
  <si>
    <t>Engenheiro Civil</t>
  </si>
  <si>
    <t>EDER CARLOS FOGAÇA DA CRUZ</t>
  </si>
  <si>
    <t>TAGUAÍ/SP</t>
  </si>
  <si>
    <t>Data Base:</t>
  </si>
  <si>
    <t>01.20.280</t>
  </si>
  <si>
    <t>Levantamento planimétrico de área pavimentada para veículo e pedestre</t>
  </si>
  <si>
    <t>Furação de 1 1/4´ em concreto armado</t>
  </si>
  <si>
    <t>Furação de 1 1/2´ em concreto armado</t>
  </si>
  <si>
    <t>Furação de 2 1/4´ em concreto armado</t>
  </si>
  <si>
    <t>Furação de 2 1/2´ em concreto armado</t>
  </si>
  <si>
    <t>Furação de 1´ em concreto armado</t>
  </si>
  <si>
    <t>Furação de 2´ em concreto armado</t>
  </si>
  <si>
    <t>Furação de 3´ em concreto armado</t>
  </si>
  <si>
    <t>Furação de 4´ em concreto armado</t>
  </si>
  <si>
    <t>Furação de 5´ em concreto armado</t>
  </si>
  <si>
    <t>Furação de 6´ em concreto armado</t>
  </si>
  <si>
    <t>14.28.012</t>
  </si>
  <si>
    <t>Elemento vazado em cerâmica, tipo quadriculado de 18 x 18 x 7 cm</t>
  </si>
  <si>
    <t>Rodapé abaulado, com argamassa epoxi, altura entre 5 a 10 cm</t>
  </si>
  <si>
    <t>17.12.302</t>
  </si>
  <si>
    <t>Piso epóxi autonivelante, múltiplas camadas, espessura 4 mm</t>
  </si>
  <si>
    <t>17.12.310</t>
  </si>
  <si>
    <t>Taxa de mobilização e desmobilização de equipe e equipamentos para execução de piso epóxi</t>
  </si>
  <si>
    <t>18.06.152</t>
  </si>
  <si>
    <t>Placa cerâmica esmaltada PEI-4 para área interna com saída para o exterior, grupo de absorção BIIb, tráfego médio, assentado com argamassa colante industrializada</t>
  </si>
  <si>
    <t>18.06.153</t>
  </si>
  <si>
    <t>Rodapé em placa cerâmica esmaltada PEI-4 para área interna com saída para o exterior, grupo de absorção BIIb, tráfego médio, assentado com argamassa colante industrializada</t>
  </si>
  <si>
    <t>Rejuntamento em placa cerâmica extrudada antiácida, com argamassa industrializada anticorrosiva bicomponente à base de bauxita, para área de altas temperaturas, juntas acima de 3 até 6 mm</t>
  </si>
  <si>
    <t>Revestimento em placa cerâmica esmaltada, tipo monoporosa, assentado e rejuntado com argamassa industrializada</t>
  </si>
  <si>
    <t>Revestimento em pastilha de porcelana natural ou esmaltada de 5x5 cm, assentado e rejuntado com argamassa colante industrializada</t>
  </si>
  <si>
    <t>Revestimento em pastilha de porcelana natural ou esmaltada de 2,5x2,5 cm, assentado e rejuntado com argamassa colante industrializada</t>
  </si>
  <si>
    <t>Revestimento em pastilha de porcelana natural ou esmaltada de 2,5x5 cm, assentado e rejuntado com argamassa colante industrializada</t>
  </si>
  <si>
    <t>Testeira em tábua aparelhada, largura até 20cm</t>
  </si>
  <si>
    <t>Forro em painéis de gesso acartonado, espessura de 12,5mm, fixo</t>
  </si>
  <si>
    <t>Forro em lã de vidro revestido em PVC, espessura de 20mm</t>
  </si>
  <si>
    <t>Forro em fibra mineral NRC 0.55 acústico, revestido em látex</t>
  </si>
  <si>
    <t>Forro em fibra mineral NRC 0.50, revestido em látex</t>
  </si>
  <si>
    <t>Forro em fibra mineral NRC 0.85, em placas acústicas removíveis de 625mm x 1250mm</t>
  </si>
  <si>
    <t>Forro em fibra mineral NRC 0.65, em placas acústicas removíveis de 625mm x 625mm</t>
  </si>
  <si>
    <t>22.03.200</t>
  </si>
  <si>
    <t>Forro em fibra mineral NRC 0.70, em placas acústicas removíveis</t>
  </si>
  <si>
    <t>Brise metálico fixo em chapa lisa aluzinc pré-pintada, formato ogiva, lâmina frontal de 200mm</t>
  </si>
  <si>
    <t>Moldura de gesso simples, largura até 6,0cm</t>
  </si>
  <si>
    <t>23.08.244</t>
  </si>
  <si>
    <t>Porta articulada em MDF revestida com laminado melamínico, batente em alumínio - completa</t>
  </si>
  <si>
    <t>25.02.010</t>
  </si>
  <si>
    <t>Porta de entrada de abrir em alumínio com vidro, linha comercial</t>
  </si>
  <si>
    <t>Chapa em policarbonato compacta, fumê, espessura de 6 mm</t>
  </si>
  <si>
    <t>Trocador acessível em MDF com revestimento em laminado melamínico de 180x80 cm</t>
  </si>
  <si>
    <t>Árvore ornamental tipo Falso barbatimão - h= 2,00 m</t>
  </si>
  <si>
    <t>Árvore ornamental tipo Manacá-da-serra - h= 2,00 m</t>
  </si>
  <si>
    <t>Chave fusível base ´C´  para 15 kV/200 A, com capacidade de ruptura até 10 kA - com fusível</t>
  </si>
  <si>
    <t>Chave fusível base ´C´ para 25 kV/100 A, com capacidade de ruptura até 6,3 kA - com fusível</t>
  </si>
  <si>
    <t>Sistema de barramento blindado de 100 a 2000 A, trifásico, barra de cobre</t>
  </si>
  <si>
    <t>37.16.081</t>
  </si>
  <si>
    <t>Sistema de barramento blindado de 100 a 2000 A, trifásico, barra de alumínio</t>
  </si>
  <si>
    <t>Inversor de frequência para variação de velocidade em motores, potência de 25 a 30 cv</t>
  </si>
  <si>
    <t>Transformador monofásico de comando de 200 VA, a seco</t>
  </si>
  <si>
    <t>Supressor de surto monofásico, corrente nominal 4 a 11 kA, Imax. de surto 12 até 15 kA</t>
  </si>
  <si>
    <t>Supressor de surto monofásico, corrente nominal 20 kA, Imax. de surto 50 até 80 kA</t>
  </si>
  <si>
    <t>Eletrocalha perfurada galvanizada a fogo, 150x100 mm, com acessórios</t>
  </si>
  <si>
    <t>Eletrocalha perfurada galvanizada a fogo, 200x100 mm, com acessórios</t>
  </si>
  <si>
    <t>Eletrocalha perfurada galvanizada a fogo, 250x100 mm, com acessórios</t>
  </si>
  <si>
    <t>Eletrocalha perfurada galvanizada a fogo, 300x100 mm, com acessórios</t>
  </si>
  <si>
    <t>Eletrocalha perfurada galvanizada a fogo, 400x100 mm, com acessórios</t>
  </si>
  <si>
    <t>Tampa de encaixe para eletrocalha, galvanizada a fogo, L= 50 mm</t>
  </si>
  <si>
    <t>Tampa de encaixe para eletrocalha, galvanizada a fogo, L= 100 mm</t>
  </si>
  <si>
    <t>Tampa de encaixe para eletrocalha, galvanizada a fogo, L= 150 mm</t>
  </si>
  <si>
    <t>Tampa de encaixe para eletrocalha, galvanizada a fogo, L= 200 mm</t>
  </si>
  <si>
    <t>Tampa de encaixe para eletrocalha, galvanizada a fogo, L= 250 mm</t>
  </si>
  <si>
    <t>Tampa de encaixe para eletrocalha, galvanizada a fogo, L= 300 mm</t>
  </si>
  <si>
    <t>Tampa de encaixe para eletrocalha, galvanizada a fogo, L= 400 mm</t>
  </si>
  <si>
    <t>Suporte para eletrocalha, galvanizado a fogo, 50x50 mm</t>
  </si>
  <si>
    <t>Suporte para eletrocalha, galvanizado a fogo, 100x50 mm</t>
  </si>
  <si>
    <t>Suporte para eletrocalha, galvanizado a fogo, 150x50 mm</t>
  </si>
  <si>
    <t>Suporte para eletrocalha, galvanizado a fogo, 200x50 mm</t>
  </si>
  <si>
    <t>Suporte para eletrocalha, galvanizado a fogo, 250x50 mm</t>
  </si>
  <si>
    <t>Suporte para eletrocalha, galvanizado a fogo, 300x50 mm</t>
  </si>
  <si>
    <t>Suporte para eletrocalha, galvanizado a fogo, 100x100 mm</t>
  </si>
  <si>
    <t>Suporte para eletrocalha, galvanizado a fogo, 150x100 mm</t>
  </si>
  <si>
    <t>Suporte para eletrocalha, galvanizado a fogo, 200x100 mm</t>
  </si>
  <si>
    <t>Suporte para eletrocalha, galvanizado a fogo, 250x100 mm</t>
  </si>
  <si>
    <t>Suporte para eletrocalha, galvanizado a fogo, 300x100 mm</t>
  </si>
  <si>
    <t>Suporte para eletrocalha, galvanizado a fogo, 400x100 mm</t>
  </si>
  <si>
    <t>Mão francesa simples, galvanizada a fogo, L= 200 mm</t>
  </si>
  <si>
    <t>Mão francesa simples, galvanizada a fogo, L= 300 mm</t>
  </si>
  <si>
    <t>Mão francesa simples, galvanizada a fogo, L= 400 mm</t>
  </si>
  <si>
    <t>Mão francesa simples, galvanizada a fogo, L= 500 mm</t>
  </si>
  <si>
    <t>Mão francesa dupla, galvanizada a fogo, L= 300 mm</t>
  </si>
  <si>
    <t>Mão francesa dupla, galvanizada a fogo, L= 400 mm</t>
  </si>
  <si>
    <t>Mão francesa dupla, galvanizada a fogo, L= 500 mm</t>
  </si>
  <si>
    <t>Cabo coaxial tipo RGC 6</t>
  </si>
  <si>
    <t>40.04.492</t>
  </si>
  <si>
    <t>Conjunto 4´ x 4´ de 1 interruptor simples, 1 tomada universal e 1 tomada de 3 polos</t>
  </si>
  <si>
    <t>Relé de tempo eletrônico de 1,5 até 15 minutos - 110V/220V - 50/60Hz</t>
  </si>
  <si>
    <t>40.20.302</t>
  </si>
  <si>
    <t>Placa suporte (tampa) 4´ x 4´ para áreas úmidas, grau de proteção IP55</t>
  </si>
  <si>
    <t>Lâmpada LED 13,5W, com base E-27, 1400 até 1510 lm</t>
  </si>
  <si>
    <t>Reator eletrônico de alto fator de potência com partida instantânea, para 2 lâmpadas fluorescentes tubulares, base bipino bilateral, 16 W - 127 V / 220 V</t>
  </si>
  <si>
    <t>Reator eletrônico de alto fator de potência com partida instantânea, para 2 lâmpadas fluorescentes tubulares, base bipino bilateral, 28 W - 127 V / 220 V</t>
  </si>
  <si>
    <t>Reator eletrônico de alto fator de potência com partida instantânea, para 2 lâmpadas fluorescentes tubulares, base bipino bilateral, 32 W - 127 V / 220 V</t>
  </si>
  <si>
    <t>Reator eletrônico de alto fator de potência com partida instantânea, para 2 lâmpadas fluorescentes tubulares "HO", base bipino bilateral, 110 W - 220 V</t>
  </si>
  <si>
    <t>Reator eletrônico de alto fator de potência com partida instantânea, para 2 lâmpadas fluorescentes compactas "2U", base G24q-3, 26 W - 220 V</t>
  </si>
  <si>
    <t>41.11.090</t>
  </si>
  <si>
    <t>Luminária com corpo em tubo de alumínio tipo balizador para uso externo</t>
  </si>
  <si>
    <t>Luminária LED redonda de embutir para parede ou piso, área interna ou externa, bivolt - potência 6 W</t>
  </si>
  <si>
    <t>41.14.792</t>
  </si>
  <si>
    <t>Haste de aterramento de 3/4´ x 3 m</t>
  </si>
  <si>
    <t>Haste de aterramento de 5/8´ x 3 m</t>
  </si>
  <si>
    <t>Mastro para sinalizador de obstáculo, de 1,5 m x 3/4´</t>
  </si>
  <si>
    <t>Conector em latão estanhado para cabos de 16 a 50 mm² e vergalhões até 3/8´</t>
  </si>
  <si>
    <t>Suporte para fixação de fita de alumínio 7/8´ x 1/8´ e/ou cabo de cobre nu, com base ondulada</t>
  </si>
  <si>
    <t>Suporte para fixação de fita de alumínio 7/8´ x 1/8´, com base plana</t>
  </si>
  <si>
    <t>Filtro Y em aço carbono, classe 150 libras, conexões flangeadas, DN= 4´</t>
  </si>
  <si>
    <t>Chave de fluxo de água com retardo para tubulações com diâmetro nominal de 1´ a 6´ - conexão BSP</t>
  </si>
  <si>
    <t>Grelha hemisférica em ferro fundido de 4´</t>
  </si>
  <si>
    <t>Grelha hemisférica em ferro fundido de 3´</t>
  </si>
  <si>
    <t>Grelha hemisférica em ferro fundido de 6´</t>
  </si>
  <si>
    <t>Grelha hemisférica em ferro fundido de 2´</t>
  </si>
  <si>
    <t>Realimentador automático, DN= 1´</t>
  </si>
  <si>
    <t>54.02.040</t>
  </si>
  <si>
    <t>Camada de areia grossa compactada manualmente com compactador</t>
  </si>
  <si>
    <t>Piso em placa de concreto permeável drenante, cor natural - espessura de 6 cm</t>
  </si>
  <si>
    <t>Piso em placa de concreto permeável drenante, cor natural - espessura de 8 cm</t>
  </si>
  <si>
    <t>54.06.151</t>
  </si>
  <si>
    <t>Execução de perfil extrusado no local, sem concreto</t>
  </si>
  <si>
    <t>Duto flexível aluminizado, seção circular de 10cm (4´)</t>
  </si>
  <si>
    <t>Duto flexível aluminizado, seção circular de 15cm (6´)</t>
  </si>
  <si>
    <t>Duto flexível aluminizado, seção circular de 20cm (8´)</t>
  </si>
  <si>
    <t>Caixa ventiladora com ventilador centrífugo, vazão 1.190 m³/h, pressão 37 mmCA - 220/380 V / 60Hz</t>
  </si>
  <si>
    <t>Válvula motorizada esfera, com duas vias atuador floating, diâmetro 3/4´ a 1 1/2´</t>
  </si>
  <si>
    <t>Válvula de balanceamento diâmetro 1´ a 2 1/2´</t>
  </si>
  <si>
    <t>Válvula borboleta na configuração wafer motorizada atuador floating diâmetro 3´ a 4´</t>
  </si>
  <si>
    <t>Válvula duas vias on/off retorno elétrico diâmetro 1/2´ a 3/4´</t>
  </si>
  <si>
    <t>Válvula esfera motorizada de duas vias de atuador proporcional diâmetro 2´ a 2 1/2´</t>
  </si>
  <si>
    <t>Válvula esfera duas vias flangeada, diâmetro 3´</t>
  </si>
  <si>
    <t>61.20.452</t>
  </si>
  <si>
    <t>Chapéu tipo chinês para duto galvanizado de 35cm</t>
  </si>
  <si>
    <t>Monitor LCD ou LED colorido, tela plana de 21,5´</t>
  </si>
  <si>
    <t>Bandeja fixa para rack, 19´ x 500 mm</t>
  </si>
  <si>
    <t>Bandeja fixa para rack, 19´ x 800 mm</t>
  </si>
  <si>
    <t>Bandeja deslizante para rack, 19´ x 800 mm</t>
  </si>
  <si>
    <t>Painel frontal cego - 19´ x 1 U</t>
  </si>
  <si>
    <t>Painel frontal cego - 19´ x 2 U</t>
  </si>
  <si>
    <t>Coluna simples (PP), diâmetro de 2 1/2´ e comprimento de 3,6 m</t>
  </si>
  <si>
    <t>Coluna dupla (PP), diâmetro de 2 x 2 1/2´ e comprimento de 3,6 m</t>
  </si>
  <si>
    <t>Regularização de piso com nata de cimento e adesivo de alto desempenho</t>
  </si>
  <si>
    <t>Chapisco com adesivo de alto desempenho</t>
  </si>
  <si>
    <t>Torneira de mesa automática, acionamento hidromecânico, em latão cromado, DN= 1/2´ou 3/4´</t>
  </si>
  <si>
    <t>Tratamento de ar (fan-Coil) tipo Air Handling Unit de concepção modular, capacidade de 6 TR</t>
  </si>
  <si>
    <t>70.01.003</t>
  </si>
  <si>
    <t>70.01.030</t>
  </si>
  <si>
    <t>70.01.031</t>
  </si>
  <si>
    <r>
      <rPr>
        <b/>
        <sz val="12"/>
        <color theme="1"/>
        <rFont val="Calibri"/>
        <family val="2"/>
      </rPr>
      <t>INÍCIO</t>
    </r>
    <r>
      <rPr>
        <sz val="12"/>
        <color theme="1"/>
        <rFont val="Calibri"/>
        <family val="2"/>
      </rPr>
      <t>: 30 dias da data da assinatura do convênio</t>
    </r>
  </si>
  <si>
    <t>CONTRAPISO</t>
  </si>
  <si>
    <t>BARRAS DE APOIO</t>
  </si>
  <si>
    <t>COTAÇÃO</t>
  </si>
  <si>
    <t>ESTRUTURA METÁLICA</t>
  </si>
  <si>
    <t>ESGOTO</t>
  </si>
  <si>
    <t>CAIXAS E RALOS</t>
  </si>
  <si>
    <t>ÁREA EXTERNA</t>
  </si>
  <si>
    <t>INFRAESTRUTURA</t>
  </si>
  <si>
    <t>FUNDAÇÃO PROFUNDA</t>
  </si>
  <si>
    <t>BLOCOS E VIGAS BALDRAMES</t>
  </si>
  <si>
    <t xml:space="preserve">SUPER ESTRUTURA </t>
  </si>
  <si>
    <t xml:space="preserve">ESTRUTURA DE CONCRETO </t>
  </si>
  <si>
    <t>VEDOS</t>
  </si>
  <si>
    <t>LAJE</t>
  </si>
  <si>
    <t>FERRAGENS</t>
  </si>
  <si>
    <t>RADIER LIXEIRA, MEDIDORES E GERADOR</t>
  </si>
  <si>
    <t>LIXEIRAS</t>
  </si>
  <si>
    <t>MEDIDORES E GERADOR</t>
  </si>
  <si>
    <t>IMPERMEABILIZAÇÃO</t>
  </si>
  <si>
    <t>INTERNO</t>
  </si>
  <si>
    <t>EXTERNO</t>
  </si>
  <si>
    <t>ESTRUTURA METÁLICA COBERTURA</t>
  </si>
  <si>
    <t>ESTRUTURA METÁLICA RECEPÇÃO</t>
  </si>
  <si>
    <t>ACABAMENTOS ESTRUTURA METÁLICA COBERTURA</t>
  </si>
  <si>
    <t>ACABAMENTOS ESTRUTURA METÁLICA RECEPÇÃO</t>
  </si>
  <si>
    <t>CALHA, RUFOS E AFINS</t>
  </si>
  <si>
    <t>REVESTIMENTOS ÁREA INTERNA</t>
  </si>
  <si>
    <t>REVESTIMENTO PISO ÁREA INTERNA</t>
  </si>
  <si>
    <t>REVESTIMENTO PAREDE ÁREA INTERNA</t>
  </si>
  <si>
    <t>REVESTIMENTO TETO AREA INTERNA</t>
  </si>
  <si>
    <t>ESQUADRIA METÁLICA</t>
  </si>
  <si>
    <t>PORTAS METÁLICAS</t>
  </si>
  <si>
    <t>CAIXILHOS METALICOS</t>
  </si>
  <si>
    <t>ESQUADRIAS EM VIDRO</t>
  </si>
  <si>
    <t>VIDROS CAIXILHOS</t>
  </si>
  <si>
    <t>ESQUADRIAS EM MADEIRA</t>
  </si>
  <si>
    <t>PORTAS MADEIRA</t>
  </si>
  <si>
    <t>ACABAMENTOS PORTAS MADEIRA</t>
  </si>
  <si>
    <t>FECHADURAS</t>
  </si>
  <si>
    <t>PORTAS PNE</t>
  </si>
  <si>
    <t>ACABAMENTOS PORTAS PNE</t>
  </si>
  <si>
    <t>LOUCAS, METAIS E ACESSÓRIOS</t>
  </si>
  <si>
    <t>LOUÇAS E AFINS</t>
  </si>
  <si>
    <t>METAIS E ACESSÓRIOS</t>
  </si>
  <si>
    <t xml:space="preserve">DIVISÓRIA </t>
  </si>
  <si>
    <t>PORTAS DIVISORIAS</t>
  </si>
  <si>
    <t>ACESSIBILIDADE ÁREA INTERNA</t>
  </si>
  <si>
    <t>SINALIZAÇÕES E EQUIPAMENTOS</t>
  </si>
  <si>
    <t>ELÉTRICA</t>
  </si>
  <si>
    <t>INSTALAÇÕES</t>
  </si>
  <si>
    <t>135513</t>
  </si>
  <si>
    <t>LAMPADA LED 14W/127V BULBO E=27 6500K</t>
  </si>
  <si>
    <t>135518</t>
  </si>
  <si>
    <t>LAMPADA LED 50W/220V E=27 6400K E 2850 Im</t>
  </si>
  <si>
    <t>TELEFONIA</t>
  </si>
  <si>
    <t>ÁGUA FRIA</t>
  </si>
  <si>
    <t>HIDRÁULICA</t>
  </si>
  <si>
    <t>CAIXA DE GORDURA EM ALVENARIA 30 x 30 x 40 CM</t>
  </si>
  <si>
    <t>CAIXA DE INSPEÇÃO 30 x 30x 40CM</t>
  </si>
  <si>
    <t>CAIXA SIFONADA ESPECIAL EM ALVENARIA 30 x 30 CM</t>
  </si>
  <si>
    <t>CAIXA SIFONADA E RALO SECO</t>
  </si>
  <si>
    <t>COMBATE A INCÊNDIO</t>
  </si>
  <si>
    <t>REVESTIMENTO PAREDE E TETO ÁREA EXTERNA</t>
  </si>
  <si>
    <t>ESQUADRIA METÁLICA ÁREA EXTERNA</t>
  </si>
  <si>
    <t>PORTAS METÁLICAS (RESERVATÓRIOS)</t>
  </si>
  <si>
    <t>ESCADA MARINHEIRO</t>
  </si>
  <si>
    <t>VENTILAÇÃO PERMANENTE</t>
  </si>
  <si>
    <t>VENEZIANA INDUSTRIAL</t>
  </si>
  <si>
    <t>PAVIMENTO EXTERNO</t>
  </si>
  <si>
    <t>REVESTIMENTO PAVIMENTO EXTERNO</t>
  </si>
  <si>
    <t>ACESSIBILIDADE ÁREA EXTERNA</t>
  </si>
  <si>
    <t>SINALIZAÇÕES</t>
  </si>
  <si>
    <t>LIMPEZA</t>
  </si>
  <si>
    <t>LIMPEZA FINAL DA OBRA</t>
  </si>
  <si>
    <t>SPDA</t>
  </si>
  <si>
    <t>RUA VEREADOR IZALINO MAXIMIANO - TAGUAÍ/SP</t>
  </si>
  <si>
    <t>1261.01</t>
  </si>
  <si>
    <t>1261.02</t>
  </si>
  <si>
    <t>1261.02.01</t>
  </si>
  <si>
    <t>1261.02.01.01</t>
  </si>
  <si>
    <t>1261.02.01.02</t>
  </si>
  <si>
    <t>1261.02.01.03</t>
  </si>
  <si>
    <t>1261.02.02</t>
  </si>
  <si>
    <t>1261.03</t>
  </si>
  <si>
    <t>1261.03.01</t>
  </si>
  <si>
    <t>1261.03.01.01</t>
  </si>
  <si>
    <t>1261.03.01.02</t>
  </si>
  <si>
    <t>1261.03.01.03</t>
  </si>
  <si>
    <t>1261.03.02</t>
  </si>
  <si>
    <t>1261.03.02.01</t>
  </si>
  <si>
    <t>1261.03.02.02</t>
  </si>
  <si>
    <t>1261.03.02.03</t>
  </si>
  <si>
    <t>1261.03.02.04</t>
  </si>
  <si>
    <t>1261.04</t>
  </si>
  <si>
    <t>1261.04.01</t>
  </si>
  <si>
    <t>1261.04.01.01</t>
  </si>
  <si>
    <t>1261.04.02</t>
  </si>
  <si>
    <t>1261.04.02.01</t>
  </si>
  <si>
    <t>1261.05</t>
  </si>
  <si>
    <t>1261.05.01</t>
  </si>
  <si>
    <t>1261.05.01.01</t>
  </si>
  <si>
    <t>1261.05.02</t>
  </si>
  <si>
    <t>1261.05.02.01</t>
  </si>
  <si>
    <t>1261.06</t>
  </si>
  <si>
    <t>1261.06.01</t>
  </si>
  <si>
    <t>1261.06.01.01</t>
  </si>
  <si>
    <t>1261.06.01.02</t>
  </si>
  <si>
    <t>1261.06.02</t>
  </si>
  <si>
    <t>1261.06.02.01</t>
  </si>
  <si>
    <t>1261.06.02.02</t>
  </si>
  <si>
    <t>1261.06.03</t>
  </si>
  <si>
    <t>1261.06.03.01</t>
  </si>
  <si>
    <t>1261.07</t>
  </si>
  <si>
    <t>1261.07.01</t>
  </si>
  <si>
    <t>1261.07.01.01</t>
  </si>
  <si>
    <t>1261.07.02</t>
  </si>
  <si>
    <t>1261.07.02.01</t>
  </si>
  <si>
    <t>1261.07.02.02</t>
  </si>
  <si>
    <t>1261.07.02.03</t>
  </si>
  <si>
    <t>1261.08</t>
  </si>
  <si>
    <t>1261.08.01</t>
  </si>
  <si>
    <t>1261.08.01.01</t>
  </si>
  <si>
    <t>1261.02.01.04</t>
  </si>
  <si>
    <t>1261.02.02.01</t>
  </si>
  <si>
    <t>1261.02.02.02</t>
  </si>
  <si>
    <t>1261.02.02.03</t>
  </si>
  <si>
    <t>1261.02.02.04</t>
  </si>
  <si>
    <t>1261.02.02.05</t>
  </si>
  <si>
    <t>1261.02.02.06</t>
  </si>
  <si>
    <t>1261.02.02.07</t>
  </si>
  <si>
    <t>1261.02.02.08</t>
  </si>
  <si>
    <t>1261.02.02.09</t>
  </si>
  <si>
    <t>1261.02.02.10</t>
  </si>
  <si>
    <t>1261.02.02.11</t>
  </si>
  <si>
    <t>1261.02.02.12</t>
  </si>
  <si>
    <t>1261.03.03</t>
  </si>
  <si>
    <t>1261.03.03.01</t>
  </si>
  <si>
    <t>1261.03.03.02</t>
  </si>
  <si>
    <t>1261.03.03.03</t>
  </si>
  <si>
    <t>1261.03.03.04</t>
  </si>
  <si>
    <t>1261.03.03.05</t>
  </si>
  <si>
    <t>1261.03.04</t>
  </si>
  <si>
    <t>1261.03.04.01</t>
  </si>
  <si>
    <t>1261.03.05</t>
  </si>
  <si>
    <t>1261.03.05.01</t>
  </si>
  <si>
    <t>1261.03.05.02</t>
  </si>
  <si>
    <t>1261.04.01.02</t>
  </si>
  <si>
    <t>1261.04.01.03</t>
  </si>
  <si>
    <t>1261.04.01.04</t>
  </si>
  <si>
    <t>1261.04.01.05</t>
  </si>
  <si>
    <t>1261.04.01.06</t>
  </si>
  <si>
    <t>1261.04.01.07</t>
  </si>
  <si>
    <t>1261.04.01.08</t>
  </si>
  <si>
    <t>1261.04.02.02</t>
  </si>
  <si>
    <t>1261.04.02.03</t>
  </si>
  <si>
    <t>1261.04.02.04</t>
  </si>
  <si>
    <t>1261.04.02.05</t>
  </si>
  <si>
    <t>1261.04.02.06</t>
  </si>
  <si>
    <t>1261.04.02.07</t>
  </si>
  <si>
    <t>1261.04.02.08</t>
  </si>
  <si>
    <t>1261.06.04</t>
  </si>
  <si>
    <t>1261.06.04.01</t>
  </si>
  <si>
    <t>1261.06.05</t>
  </si>
  <si>
    <t>1261.06.05.01</t>
  </si>
  <si>
    <t>1261.06.05.02</t>
  </si>
  <si>
    <t>1261.06.06</t>
  </si>
  <si>
    <t>1261.06.06.01</t>
  </si>
  <si>
    <t>1261.06.06.02</t>
  </si>
  <si>
    <t>1261.06.06.03</t>
  </si>
  <si>
    <t>1261.06.06.04</t>
  </si>
  <si>
    <t>1261.06.06.05</t>
  </si>
  <si>
    <t>1261.07.01.02</t>
  </si>
  <si>
    <t>1261.07.01.03</t>
  </si>
  <si>
    <t>1261.07.01.04</t>
  </si>
  <si>
    <t>1261.07.01.05</t>
  </si>
  <si>
    <t>1261.07.01.06</t>
  </si>
  <si>
    <t>1261.07.03</t>
  </si>
  <si>
    <t>1261.07.02.04</t>
  </si>
  <si>
    <t>1261.07.02.05</t>
  </si>
  <si>
    <t>1261.07.02.06</t>
  </si>
  <si>
    <t>1261.07.03.01</t>
  </si>
  <si>
    <t>1261.07.03.02</t>
  </si>
  <si>
    <t>1261.07.03.03</t>
  </si>
  <si>
    <t>1261.08.02</t>
  </si>
  <si>
    <t>1261.08.02.01</t>
  </si>
  <si>
    <t>1261.08.02.02</t>
  </si>
  <si>
    <t>1261.08.02.03</t>
  </si>
  <si>
    <t>1261.09</t>
  </si>
  <si>
    <t>1261.09.01</t>
  </si>
  <si>
    <t>1261.09.01.01</t>
  </si>
  <si>
    <t>1261.09.01.02</t>
  </si>
  <si>
    <t>1261.10</t>
  </si>
  <si>
    <t>1261.10.01</t>
  </si>
  <si>
    <t>1261.10.01.01</t>
  </si>
  <si>
    <t>1261.11</t>
  </si>
  <si>
    <t>1261.11.1</t>
  </si>
  <si>
    <t>1261.11.01.01</t>
  </si>
  <si>
    <t>1261.12</t>
  </si>
  <si>
    <t>1261.12.1</t>
  </si>
  <si>
    <t>1261.12.01.01</t>
  </si>
  <si>
    <t>1261.13.01.01</t>
  </si>
  <si>
    <t>1261.13</t>
  </si>
  <si>
    <t>1261.13.01</t>
  </si>
  <si>
    <t>1261.14</t>
  </si>
  <si>
    <t>1261.14.01</t>
  </si>
  <si>
    <t>1261.14.01.01</t>
  </si>
  <si>
    <t>1261.15</t>
  </si>
  <si>
    <t>1261.10.01.02</t>
  </si>
  <si>
    <t>1261.10.01.03</t>
  </si>
  <si>
    <t>1261.10.01.04</t>
  </si>
  <si>
    <t>1261.10.02</t>
  </si>
  <si>
    <t>1261.10.02.01</t>
  </si>
  <si>
    <t>1261.10.03</t>
  </si>
  <si>
    <t>1261.10.03.01</t>
  </si>
  <si>
    <t>1261.10.03.02</t>
  </si>
  <si>
    <t>1261.10.03.03</t>
  </si>
  <si>
    <t>1261.11.01.02</t>
  </si>
  <si>
    <t>1261.11.2</t>
  </si>
  <si>
    <t>1261.11.02.01</t>
  </si>
  <si>
    <t>1261.11.02.02</t>
  </si>
  <si>
    <t>1261.12.01.02</t>
  </si>
  <si>
    <t>1261.12.01.03</t>
  </si>
  <si>
    <t>1261.12.01.04</t>
  </si>
  <si>
    <t>1261.12.01.05</t>
  </si>
  <si>
    <t>1261.12.01.06</t>
  </si>
  <si>
    <t>1261.12.01.07</t>
  </si>
  <si>
    <t>1261.12.01.08</t>
  </si>
  <si>
    <t>1261.12.01.09</t>
  </si>
  <si>
    <t>1261.12.01.10</t>
  </si>
  <si>
    <t>1261.12.2</t>
  </si>
  <si>
    <t>1261.12.02.01</t>
  </si>
  <si>
    <t>1261.12.02.02</t>
  </si>
  <si>
    <t>1261.12.02.03</t>
  </si>
  <si>
    <t>1261.12.02.04</t>
  </si>
  <si>
    <t>1261.12.02.05</t>
  </si>
  <si>
    <t>1261.12.02.06</t>
  </si>
  <si>
    <t>1261.12.3</t>
  </si>
  <si>
    <t>1261.12.03.01</t>
  </si>
  <si>
    <t>1261.12.4</t>
  </si>
  <si>
    <t>1261.12.04.01</t>
  </si>
  <si>
    <t>1261.13.01.02</t>
  </si>
  <si>
    <t>1261.13.02</t>
  </si>
  <si>
    <t>1261.13.02.01</t>
  </si>
  <si>
    <t>1261.14.01.02</t>
  </si>
  <si>
    <t>1261.14.01.03</t>
  </si>
  <si>
    <t>1261.14.01.04</t>
  </si>
  <si>
    <t>1261.14.01.05</t>
  </si>
  <si>
    <t>1261.14.01.06</t>
  </si>
  <si>
    <t>1261.14.01.07</t>
  </si>
  <si>
    <t>1261.14.01.08</t>
  </si>
  <si>
    <t>1261.14.01.09</t>
  </si>
  <si>
    <t>1261.14.01.10</t>
  </si>
  <si>
    <t>1261.14.01.11</t>
  </si>
  <si>
    <t>1261.14.01.12</t>
  </si>
  <si>
    <t>1261.14.01.13</t>
  </si>
  <si>
    <t>1261.14.01.14</t>
  </si>
  <si>
    <t>1261.14.01.15</t>
  </si>
  <si>
    <t>1261.14.01.16</t>
  </si>
  <si>
    <t>1261.14.01.17</t>
  </si>
  <si>
    <t>1261.14.01.18</t>
  </si>
  <si>
    <t>1261.14.01.19</t>
  </si>
  <si>
    <t>1261.14.01.20</t>
  </si>
  <si>
    <t>1261.14.01.21</t>
  </si>
  <si>
    <t>1261.14.01.22</t>
  </si>
  <si>
    <t>1261.14.01.23</t>
  </si>
  <si>
    <t>1261.14.01.24</t>
  </si>
  <si>
    <t>1261.14.01.25</t>
  </si>
  <si>
    <t>1261.14.01.26</t>
  </si>
  <si>
    <t>1261.14.01.27</t>
  </si>
  <si>
    <t>1261.14.01.28</t>
  </si>
  <si>
    <t>1261.14.01.29</t>
  </si>
  <si>
    <t>1261.14.02</t>
  </si>
  <si>
    <t>1261.14.02.01</t>
  </si>
  <si>
    <t>1261.14.02.02</t>
  </si>
  <si>
    <t>1261.14.02.03</t>
  </si>
  <si>
    <t>1261.14.02.04</t>
  </si>
  <si>
    <t>1261.14.02.05</t>
  </si>
  <si>
    <t>1261.14.02.06</t>
  </si>
  <si>
    <t>1261.14.02.07</t>
  </si>
  <si>
    <t>1261.14.02.08</t>
  </si>
  <si>
    <t>1261.14.02.09</t>
  </si>
  <si>
    <t>1261.14.02.10</t>
  </si>
  <si>
    <t>1261.14.02.11</t>
  </si>
  <si>
    <t>1261.14.02.12</t>
  </si>
  <si>
    <t>1261.14.02.13</t>
  </si>
  <si>
    <t>1261.14.02.14</t>
  </si>
  <si>
    <t>1261.14.02.15</t>
  </si>
  <si>
    <t>1261.14.02.16</t>
  </si>
  <si>
    <t>1261.14.03</t>
  </si>
  <si>
    <t>1261.14.03.01</t>
  </si>
  <si>
    <t>1261.14.03.02</t>
  </si>
  <si>
    <t>1261.14.03.03</t>
  </si>
  <si>
    <t>1261.14.03.04</t>
  </si>
  <si>
    <t>1261.15.01</t>
  </si>
  <si>
    <t>1261.15.01.01</t>
  </si>
  <si>
    <t>1261.15.02</t>
  </si>
  <si>
    <t>1261.16</t>
  </si>
  <si>
    <t>1261.16.01</t>
  </si>
  <si>
    <t>1261.15.02.01</t>
  </si>
  <si>
    <t>1261.16.01.01</t>
  </si>
  <si>
    <t>1261.15.01.02</t>
  </si>
  <si>
    <t>1261.15.01.03</t>
  </si>
  <si>
    <t>1261.15.01.04</t>
  </si>
  <si>
    <t>1261.15.01.05</t>
  </si>
  <si>
    <t>1261.15.01.06</t>
  </si>
  <si>
    <t>1261.15.01.07</t>
  </si>
  <si>
    <t>1261.15.01.08</t>
  </si>
  <si>
    <t>1261.15.01.09</t>
  </si>
  <si>
    <t>1261.15.01.10</t>
  </si>
  <si>
    <t>1261.15.02.02</t>
  </si>
  <si>
    <t>1261.15.02.03</t>
  </si>
  <si>
    <t>1261.15.02.04</t>
  </si>
  <si>
    <t>1261.17</t>
  </si>
  <si>
    <t>1261.17.01</t>
  </si>
  <si>
    <t>1261.17.01.01</t>
  </si>
  <si>
    <t>1261.18</t>
  </si>
  <si>
    <t>1261.18.01</t>
  </si>
  <si>
    <t>1261.18.01.01</t>
  </si>
  <si>
    <t>1261.19.01</t>
  </si>
  <si>
    <t>1261.19</t>
  </si>
  <si>
    <t>1261.19.01.01</t>
  </si>
  <si>
    <t>1261.20</t>
  </si>
  <si>
    <t>1261.20.01</t>
  </si>
  <si>
    <t>1261.20.01.01</t>
  </si>
  <si>
    <t>1261.21</t>
  </si>
  <si>
    <t>1261.21.01</t>
  </si>
  <si>
    <t>1261.21.01.01</t>
  </si>
  <si>
    <t>1261.20.01.02</t>
  </si>
  <si>
    <t>PERÍODO: 360 DIAS</t>
  </si>
  <si>
    <t>Prazo de liberação: em 30 dias após a expedição da ordem de serviço</t>
  </si>
  <si>
    <t>PRAZO DE   EXECUÇÃO: 330 DIAS</t>
  </si>
  <si>
    <t>Prazo de liberação: em 30 dias após a conclusão da etapa.</t>
  </si>
  <si>
    <t xml:space="preserve">PRAZO DE   EXECUÇÃO: 330 DIAS </t>
  </si>
  <si>
    <t>INÍCIO: data da assinatura da OIS - Ordem de Início do Serviços</t>
  </si>
  <si>
    <t>FINAL: 180 dias a partir da data de assinatura da assinatura da OIS - Ordem de Início dos Serviços.</t>
  </si>
  <si>
    <t>3ª ETAPA</t>
  </si>
  <si>
    <t>4ª ETAPA</t>
  </si>
  <si>
    <t>5ª ETAPA</t>
  </si>
  <si>
    <t>6ª ETAPA</t>
  </si>
  <si>
    <t>Prazo de liberação: em 30 dias após a aprovação de medição.</t>
  </si>
  <si>
    <t>INICIO DE OBRA</t>
  </si>
  <si>
    <t>1261.01.01</t>
  </si>
  <si>
    <t>1261.01.02</t>
  </si>
  <si>
    <t>1261.01.03</t>
  </si>
  <si>
    <t>CALÇAMENTO E PAISAGISMO</t>
  </si>
  <si>
    <t>1261.01.04</t>
  </si>
  <si>
    <t>1261.01.05</t>
  </si>
  <si>
    <t>1261.01.06</t>
  </si>
  <si>
    <t>LIGAÇÃO DE ENERGIA - PADRÃO DE ENTRADA + GRUPO GERADOR</t>
  </si>
  <si>
    <t>1261.01.02.01</t>
  </si>
  <si>
    <t>1261.01.02.02</t>
  </si>
  <si>
    <t>1261.01.02.03</t>
  </si>
  <si>
    <t>1261.01.02.04</t>
  </si>
  <si>
    <t>1261.01.02.05</t>
  </si>
  <si>
    <t>1261.01.02.06</t>
  </si>
  <si>
    <t>1261.01.03.01</t>
  </si>
  <si>
    <t>1261.01.03.02</t>
  </si>
  <si>
    <t>1261.01.03.03</t>
  </si>
  <si>
    <t>1261.15.03</t>
  </si>
  <si>
    <t>1261.15.03.01</t>
  </si>
  <si>
    <t>1261.15.03.01.01</t>
  </si>
  <si>
    <t>1261.15.03.01.02</t>
  </si>
  <si>
    <t>1261.15.03.01.03</t>
  </si>
  <si>
    <t>1261.15.03.01.04</t>
  </si>
  <si>
    <t>1261.15.03.01.05</t>
  </si>
  <si>
    <t>1261.15.03.01.06</t>
  </si>
  <si>
    <t>1261.15.03.01.07</t>
  </si>
  <si>
    <t>1261.15.03.01.08</t>
  </si>
  <si>
    <t>1261.15.03.01.09</t>
  </si>
  <si>
    <t>1261.15.03.01.10</t>
  </si>
  <si>
    <t>1261.15.03.01.11</t>
  </si>
  <si>
    <t>1261.15.03.01.12</t>
  </si>
  <si>
    <t>1261.15.03.01.13</t>
  </si>
  <si>
    <t>1261.15.03.01.14</t>
  </si>
  <si>
    <t>1261.15.03.01.15</t>
  </si>
  <si>
    <t>1261.15.03.01.16</t>
  </si>
  <si>
    <t>1261.15.03.01.17</t>
  </si>
  <si>
    <t>1261.15.03.01.18</t>
  </si>
  <si>
    <t>1261.15.03.02</t>
  </si>
  <si>
    <t>1261.15.03.03</t>
  </si>
  <si>
    <t>1261.15.03.04</t>
  </si>
  <si>
    <t>1261.15.03.05</t>
  </si>
  <si>
    <t>1261.15.03.06</t>
  </si>
  <si>
    <t>1261.17.02</t>
  </si>
  <si>
    <t>1261.17.02.01</t>
  </si>
  <si>
    <t>1261.17.02.02</t>
  </si>
  <si>
    <t>1261.17.02.03</t>
  </si>
  <si>
    <t>1261.19.01.02</t>
  </si>
  <si>
    <t>1261.20.01.03</t>
  </si>
  <si>
    <t>1261.20.01.04</t>
  </si>
  <si>
    <t>1261.15.03.02.01</t>
  </si>
  <si>
    <t>1261.15.03.02.02</t>
  </si>
  <si>
    <t>1261.15.03.02.03</t>
  </si>
  <si>
    <t>1261.15.03.02.04</t>
  </si>
  <si>
    <t>1261.15.03.02.05</t>
  </si>
  <si>
    <t>1261.15.03.02.06</t>
  </si>
  <si>
    <t>1261.15.03.02.07</t>
  </si>
  <si>
    <t>1261.15.03.02.08</t>
  </si>
  <si>
    <t>1261.15.03.02.09</t>
  </si>
  <si>
    <t>1261.15.03.02.10</t>
  </si>
  <si>
    <t>1261.15.03.02.11</t>
  </si>
  <si>
    <t>1261.15.03.02.12</t>
  </si>
  <si>
    <t>1261.15.03.02.13</t>
  </si>
  <si>
    <t>1261.15.03.02.14</t>
  </si>
  <si>
    <t>1261.15.03.02.15</t>
  </si>
  <si>
    <t>1261.15.03.02.16</t>
  </si>
  <si>
    <t>1261.15.03.02.17</t>
  </si>
  <si>
    <t>1261.15.03.02.18</t>
  </si>
  <si>
    <t>1261.15.03.03.01</t>
  </si>
  <si>
    <t>1261.15.03.03.02</t>
  </si>
  <si>
    <t>1261.15.03.03.03</t>
  </si>
  <si>
    <t>1261.15.03.03.04</t>
  </si>
  <si>
    <t>1261.15.03.03.05</t>
  </si>
  <si>
    <t>1261.15.03.03.06</t>
  </si>
  <si>
    <t>1261.15.03.03.07</t>
  </si>
  <si>
    <t>1261.15.03.03.08</t>
  </si>
  <si>
    <t>1261.15.03.03.09</t>
  </si>
  <si>
    <t>1261.15.03.03.10</t>
  </si>
  <si>
    <t>1261.15.03.03.11</t>
  </si>
  <si>
    <t>1261.15.03.03.12</t>
  </si>
  <si>
    <t>1261.15.03.03.13</t>
  </si>
  <si>
    <t>1261.15.03.03.14</t>
  </si>
  <si>
    <t>1261.15.03.03.15</t>
  </si>
  <si>
    <t>1261.15.03.03.16</t>
  </si>
  <si>
    <t>1261.15.03.03.17</t>
  </si>
  <si>
    <t>1261.15.03.03.18</t>
  </si>
  <si>
    <t>1261.15.03.04.01</t>
  </si>
  <si>
    <t>1261.15.03.04.02</t>
  </si>
  <si>
    <t>1261.15.03.05.01</t>
  </si>
  <si>
    <t>1261.16.03.06.01</t>
  </si>
  <si>
    <t>1261.16.03.06.02</t>
  </si>
  <si>
    <t>1261.16.03.06.03</t>
  </si>
  <si>
    <t>1261.16.03.06.04</t>
  </si>
  <si>
    <t>ÁGUAS PLUVIAIS</t>
  </si>
  <si>
    <t>1261.01.03.04</t>
  </si>
  <si>
    <t>1261.01.07</t>
  </si>
  <si>
    <t>1261.01.08</t>
  </si>
  <si>
    <t>Versão 191</t>
  </si>
  <si>
    <t>AGOSTO/23</t>
  </si>
  <si>
    <t>05.07.100</t>
  </si>
  <si>
    <t>Transporte de resíduo sólido em aterro - telhas cimento amianto Classe D</t>
  </si>
  <si>
    <t>Taxa de destinação de resíduo sólido em aterro - telhas cimento amianto</t>
  </si>
  <si>
    <t>10.20</t>
  </si>
  <si>
    <t>Reparos, conservações e complementos - GRUPO 10</t>
  </si>
  <si>
    <t>10.20.001</t>
  </si>
  <si>
    <t>Lubrificante em pasta para aplicação em barras de transferência de concreto</t>
  </si>
  <si>
    <t>11.01.621</t>
  </si>
  <si>
    <t>Concreto usinado, fck=30 MPa, fctm_k=4,2 Mpa</t>
  </si>
  <si>
    <t>Lona plástica - 150 micron</t>
  </si>
  <si>
    <t>Cura química de concreto, membrana líquida</t>
  </si>
  <si>
    <t>12.04.080</t>
  </si>
  <si>
    <t>12.04.081</t>
  </si>
  <si>
    <t>Estaca pré-moldada protendida cravada para 20t</t>
  </si>
  <si>
    <t>12.04.082</t>
  </si>
  <si>
    <t>Estaca pré-moldada protendida cravada para 30t</t>
  </si>
  <si>
    <t>12.04.083</t>
  </si>
  <si>
    <t>Estaca pré-moldada protendida cravada para 40t</t>
  </si>
  <si>
    <t>12.04.084</t>
  </si>
  <si>
    <t>Estaca pré-moldada protendida cravada para 50t</t>
  </si>
  <si>
    <t>12.04.085</t>
  </si>
  <si>
    <t>Estaca pré-moldada protendida cravada para 60t</t>
  </si>
  <si>
    <t>Alvenaria de bloco cerâmico de vedação de 9 cm</t>
  </si>
  <si>
    <t>Alvenaria de bloco cerâmico de vedação de 14 cm</t>
  </si>
  <si>
    <t>Alvenaria de bloco cerâmico de vedação de 19 cm</t>
  </si>
  <si>
    <t>Alvenaria de bloco cerâmico estrutural de 14 cm</t>
  </si>
  <si>
    <t>Alvenaria de bloco cerâmico estrutural de 19 cm</t>
  </si>
  <si>
    <t>Recolocação de telha de barro tipo francesa</t>
  </si>
  <si>
    <t>Revestimento em placa de alumínio composto "ACM", espessura de 4 mm e acabamento em PVDF</t>
  </si>
  <si>
    <t>21.03.153</t>
  </si>
  <si>
    <t>Revestimento em placa de alumínio composto "ACM", espessura de 3 mm e acabamento em poliéster - uso interno</t>
  </si>
  <si>
    <t>Forro em painéis de gesso acartonado, acabamento liso com película em PVC - removível</t>
  </si>
  <si>
    <t>Escada marinheiro (em aço galvanizado)</t>
  </si>
  <si>
    <t>Escada marinheiro com guarda corpo (em aço galvanizado)</t>
  </si>
  <si>
    <t>Vidro float monolítico verde de 6 mm</t>
  </si>
  <si>
    <t>Revestimento sintético de borracha ou PVC colorido, para sinalização tátil de alerta / direcional - assentamento argamassado</t>
  </si>
  <si>
    <t>Revestimento sintético de borracha ou PVC colorido, para sinalização tátil de alerta / direcional - colado</t>
  </si>
  <si>
    <t>30.04.034</t>
  </si>
  <si>
    <t>Piso em ladrilho hidráulico podotátil várias cores, assentado com argamassa mista</t>
  </si>
  <si>
    <t>Piso tátil de concreto intertravado alerta / direcional, espessura de 6 cm, com rejunte em areia</t>
  </si>
  <si>
    <t>Película de controle solar refletiva na cor prata, aplicado em vidros</t>
  </si>
  <si>
    <t>Árvore ornamental tipo Quaresmeira - h= 1,50 / 2,00 m</t>
  </si>
  <si>
    <t>34.05.322</t>
  </si>
  <si>
    <t>Gradil rígido modular em aço 2" - H=1,10m, C=1,65m, padrão CET SP</t>
  </si>
  <si>
    <t>34.20.382</t>
  </si>
  <si>
    <t>Suporte para apoio de bicicletas em aço carbono 2", modelo U invertido sem emendas, com acabamento em pintura eletrostática para fixação chumbada/parafusada</t>
  </si>
  <si>
    <t>Bloco terminal conector até 65A / 600V, faixa de aplicação até 16 mm²</t>
  </si>
  <si>
    <t>Cabo de cobre de 4 mm², isolamento 0,6/1 kV - isolação em PVC 70°C</t>
  </si>
  <si>
    <t>Caixa de ferro octogonal fundo móvel 4´ x 4´</t>
  </si>
  <si>
    <t>Lâmpada fluorescente compacta "2U", base G-24Q-3 de 26 W</t>
  </si>
  <si>
    <t>41.11.116</t>
  </si>
  <si>
    <t>Luminária LED retangular para poste, fluxo luminoso de 5000 a 5500 lm - potência de 50W</t>
  </si>
  <si>
    <t>Luminária hermética de sobrepor, com difusor em policarbonato, para lâmpadas de 2 x 28 W/32 W/54 W</t>
  </si>
  <si>
    <t>Luminária LED retangular de sobrepor com difusor translúcido, 4000 K, fluxo luminoso de 3690 a 4800 lm, potência de 35 W a 41 W</t>
  </si>
  <si>
    <t>Projetor LED verde retangular, foco orientável, para fixação em parede ou piso, potência 10 W</t>
  </si>
  <si>
    <t>Haste de aterramento de 5/8" x 2,4 m</t>
  </si>
  <si>
    <t>Controlador de temperatura digital</t>
  </si>
  <si>
    <t>Torneira clínica com volante tipo alavanca</t>
  </si>
  <si>
    <t>Torneira curta sem rosca para uso geral, em latão fundido cromado, DN= 1/2"</t>
  </si>
  <si>
    <t>Torneira curta sem rosca para uso geral, em latão fundido cromado, DN= 3/4"</t>
  </si>
  <si>
    <t>Válvula de esfera em aço carbono fundido, passagem plena, extremidades rosqueáveis, classe 300 libras para vapor e classe 600 libras para água, óleo e gás, DN= 1/2"</t>
  </si>
  <si>
    <t>Válvula de esfera em aço carbono fundido, passagem plena, extremidades rosqueáveis, classe 300 libras para vapor e classe 600 libras para água, óleo e gás, DN= 3/4"</t>
  </si>
  <si>
    <t>Válvula de esfera em aço carbono fundido, passagem plena, extremidades rosqueáveis, classe 300 libras para vapor e classe 600 libras para água, óleo e gás, DN= 1"</t>
  </si>
  <si>
    <t>Válvula de esfera em aço carbono fundido, passagem plena, extremidades rosqueáveis, classe 300 libras para vapor e classe 600 libras para água, óleo e gás, DN= 1.1/4"</t>
  </si>
  <si>
    <t>Válvula de esfera em aço carbono fundido, passagem plena, extremidades rosqueáveis, classe 300 libras para vapor saturado, DN= 2"</t>
  </si>
  <si>
    <t>Tampão em ferro fundido, diâmetro de 600 mm, classe C 300 (ruptura &gt; 300 kN)</t>
  </si>
  <si>
    <t>50.05.072</t>
  </si>
  <si>
    <t>Luminária de emergência LED de sobrepor, para teto ou parede, autonomia mínima 2 horas</t>
  </si>
  <si>
    <t>Piso em ladrilho hidráulico preto, branco e cinza, assentado com argamassa colante industrializada</t>
  </si>
  <si>
    <t>54.08</t>
  </si>
  <si>
    <t>Pavimentação rígida</t>
  </si>
  <si>
    <t>54.08.001</t>
  </si>
  <si>
    <t>Nivelamento e regularização de superfície e desempeno mecânico através de régua vibratória de pavimento em concreto</t>
  </si>
  <si>
    <t>54.08.002</t>
  </si>
  <si>
    <t>Texturização de superfície de pavimento em concreto com vassoura</t>
  </si>
  <si>
    <t>54.08.010</t>
  </si>
  <si>
    <t>Fibra em polipropileno (macrofibra), resistência residual 4,3+-0,3 Mpa</t>
  </si>
  <si>
    <t>54.08.011</t>
  </si>
  <si>
    <t>Fibra polimérica (microfibra anticrack), tenacidade mínima 5cN/dtex</t>
  </si>
  <si>
    <t>54.20.050</t>
  </si>
  <si>
    <t>Bate rodas / limitador de pneus em resina</t>
  </si>
  <si>
    <t xml:space="preserve">Amplificador de potência para VHF e CATV-50 dB, frequência 54 a 750 MHz  </t>
  </si>
  <si>
    <t>69.10.152</t>
  </si>
  <si>
    <t>Antena WI-FI dual band access point, bandas simultâneas - 1750Mbps</t>
  </si>
  <si>
    <t>Faixa elevada para travessia de pedestres em massa asfáltica - lombofaixa de vias com execução de recapeamento</t>
  </si>
  <si>
    <t>Ondulação transversal em massa asfáltica - lombada tipo "A" de vias com execução de recapeamento</t>
  </si>
  <si>
    <t>Ondulação transversal em massa asfáltica - lombada tipo "B" de vias com execução de recapeamento</t>
  </si>
  <si>
    <t>Segregador (bate-roda) refletivo - resina</t>
  </si>
  <si>
    <t>Tacha refletiva monodirecional tipo III ou IV, prismática/vítrea - resina</t>
  </si>
  <si>
    <t>70.06.031</t>
  </si>
  <si>
    <t>Tacha tipo I bidirecional refletiva - resina</t>
  </si>
  <si>
    <t>70.06.032</t>
  </si>
  <si>
    <t>Tacha tipo I monodirecional refletiva - resina</t>
  </si>
  <si>
    <t>70.06.033</t>
  </si>
  <si>
    <t>Tacha tipo II bidirecional refletiva - resina</t>
  </si>
  <si>
    <t>70.06.034</t>
  </si>
  <si>
    <t>Tacha tipo II monodirecional refletiva - resina</t>
  </si>
  <si>
    <t>70.06.040</t>
  </si>
  <si>
    <t>Tachão tipo I bidirecional refletivo - resina</t>
  </si>
  <si>
    <t>70.06.041</t>
  </si>
  <si>
    <t>Tachão tipo I monodirecional refletivo - resina</t>
  </si>
  <si>
    <t>70.20</t>
  </si>
  <si>
    <t>Dispositivo viário / transporte</t>
  </si>
  <si>
    <t>70.20.001</t>
  </si>
  <si>
    <t>Faixa elevada para travessia de pedestres em massa asfáltica - lombafaixa - conservação de vias sem execução de recapeamento</t>
  </si>
  <si>
    <t>70.20.010</t>
  </si>
  <si>
    <t>Ondulação transversal em massa asfáltica - lombada tipo "A" - conservação de vias urbanas sem execução de recapeamento</t>
  </si>
  <si>
    <t>70.20.011</t>
  </si>
  <si>
    <t>Ondulação transversal em massa asfáltica - lombada tipo "B" - conservação de vias urbanas sem execução de recapeamento</t>
  </si>
  <si>
    <t>70.20.020</t>
  </si>
  <si>
    <t>Transporte de equipamentos com caminhão carroceria em rodovia pavimentada</t>
  </si>
  <si>
    <t>70.20.021</t>
  </si>
  <si>
    <t>Equipe para serviços de conservação de pavimentação de vias</t>
  </si>
  <si>
    <t>EQDIA</t>
  </si>
  <si>
    <t>PLANILHA DE CUSTOS - CDHU 191- SEM DESONERAÇÃO</t>
  </si>
  <si>
    <t>CONSTRUÇÃO DE UBS - DEMANDA Nº062655</t>
  </si>
  <si>
    <t>Prefeitura do Município de Taguaí, aos 22 dias de setembro de 2023.</t>
  </si>
  <si>
    <t>ART Nº28027230231500461</t>
  </si>
  <si>
    <t>SECRETARIA DE GOVERNO E RELAÇÕES INSTITUCIONAIS</t>
  </si>
  <si>
    <t>CREA Nº5070205291</t>
  </si>
  <si>
    <t>QUANTIDADE PROJETADA</t>
  </si>
  <si>
    <t>QUANTIDADE EXIGIDA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</si>
</sst>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#,##0.00"/>
    <numFmt numFmtId="166" formatCode="_(* #,##0.00_);_(* \(#,##0.00\);_(* &quot;-&quot;??_);_(@_)"/>
  </numFmts>
  <fonts count="4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20"/>
      <color theme="1"/>
      <name val="Calibri"/>
      <family val="2"/>
    </font>
    <font>
      <b/>
      <sz val="13"/>
      <color theme="4"/>
      <name val="Arial"/>
      <family val="2"/>
    </font>
    <font>
      <b/>
      <u/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indexed="8"/>
      <name val="Arial"/>
      <family val="2"/>
    </font>
    <font>
      <b/>
      <sz val="18"/>
      <color theme="1"/>
      <name val="Calibri"/>
      <family val="2"/>
    </font>
    <font>
      <sz val="11"/>
      <color indexed="8"/>
      <name val="Calibri"/>
      <family val="2"/>
    </font>
    <font>
      <sz val="72"/>
      <color theme="1"/>
      <name val="Calibri"/>
      <family val="2"/>
    </font>
    <font>
      <b/>
      <sz val="26"/>
      <color theme="1"/>
      <name val="Calibri"/>
      <family val="2"/>
    </font>
    <font>
      <sz val="50"/>
      <color theme="1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72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26"/>
      <name val="Calibri"/>
      <family val="2"/>
    </font>
    <font>
      <sz val="16"/>
      <name val="Calibri"/>
      <family val="2"/>
    </font>
    <font>
      <b/>
      <sz val="1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2" borderId="0"/>
    <xf numFmtId="43" fontId="4" fillId="2" borderId="0" applyFont="0" applyFill="0" applyBorder="0" applyAlignment="0" applyProtection="0"/>
    <xf numFmtId="0" fontId="7" fillId="2" borderId="0"/>
    <xf numFmtId="0" fontId="9" fillId="2" borderId="0"/>
    <xf numFmtId="164" fontId="4" fillId="0" borderId="0" applyFont="0" applyFill="0" applyBorder="0" applyAlignment="0" applyProtection="0"/>
    <xf numFmtId="0" fontId="3" fillId="2" borderId="0"/>
    <xf numFmtId="0" fontId="2" fillId="2" borderId="0"/>
    <xf numFmtId="166" fontId="4" fillId="2" borderId="0" applyFont="0" applyFill="0" applyBorder="0" applyAlignment="0" applyProtection="0"/>
    <xf numFmtId="0" fontId="1" fillId="2" borderId="0"/>
  </cellStyleXfs>
  <cellXfs count="225">
    <xf numFmtId="0" fontId="0" fillId="0" borderId="0" xfId="0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4" fillId="2" borderId="0" xfId="1" applyNumberFormat="1" applyAlignment="1">
      <alignment horizontal="left" vertical="center"/>
    </xf>
    <xf numFmtId="0" fontId="4" fillId="2" borderId="0" xfId="1" applyAlignment="1">
      <alignment vertical="center" wrapText="1"/>
    </xf>
    <xf numFmtId="0" fontId="6" fillId="2" borderId="0" xfId="1" applyFont="1" applyAlignment="1">
      <alignment horizontal="center" vertical="center"/>
    </xf>
    <xf numFmtId="0" fontId="23" fillId="2" borderId="0" xfId="1" applyFont="1" applyAlignment="1">
      <alignment horizontal="right" vertical="center"/>
    </xf>
    <xf numFmtId="49" fontId="8" fillId="5" borderId="1" xfId="1" applyNumberFormat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4" fontId="8" fillId="5" borderId="1" xfId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10" fontId="13" fillId="0" borderId="3" xfId="0" applyNumberFormat="1" applyFont="1" applyBorder="1" applyAlignment="1">
      <alignment horizontal="center" vertical="center"/>
    </xf>
    <xf numFmtId="0" fontId="25" fillId="3" borderId="0" xfId="0" applyFont="1" applyFill="1"/>
    <xf numFmtId="2" fontId="12" fillId="3" borderId="1" xfId="5" applyNumberFormat="1" applyFont="1" applyFill="1" applyBorder="1" applyAlignment="1">
      <alignment horizontal="center" vertical="center" wrapText="1"/>
    </xf>
    <xf numFmtId="10" fontId="23" fillId="4" borderId="0" xfId="1" applyNumberFormat="1" applyFont="1" applyFill="1" applyAlignment="1">
      <alignment horizontal="center" vertical="center"/>
    </xf>
    <xf numFmtId="4" fontId="23" fillId="3" borderId="0" xfId="8" applyNumberFormat="1" applyFont="1" applyFill="1" applyAlignment="1">
      <alignment horizontal="right" vertical="center"/>
    </xf>
    <xf numFmtId="0" fontId="10" fillId="2" borderId="0" xfId="1" applyFont="1" applyAlignment="1" applyProtection="1">
      <alignment horizontal="center"/>
      <protection hidden="1"/>
    </xf>
    <xf numFmtId="0" fontId="10" fillId="2" borderId="0" xfId="1" applyFont="1" applyProtection="1">
      <protection hidden="1"/>
    </xf>
    <xf numFmtId="0" fontId="10" fillId="2" borderId="0" xfId="1" applyFont="1" applyAlignment="1" applyProtection="1">
      <alignment vertical="center"/>
      <protection hidden="1"/>
    </xf>
    <xf numFmtId="0" fontId="11" fillId="2" borderId="3" xfId="1" applyFont="1" applyBorder="1" applyAlignment="1">
      <alignment horizontal="center" vertical="center"/>
    </xf>
    <xf numFmtId="17" fontId="11" fillId="2" borderId="3" xfId="1" applyNumberFormat="1" applyFont="1" applyBorder="1" applyAlignment="1">
      <alignment horizontal="center" vertical="center"/>
    </xf>
    <xf numFmtId="0" fontId="15" fillId="2" borderId="0" xfId="1" applyFont="1" applyAlignment="1" applyProtection="1">
      <alignment horizontal="center" vertical="center"/>
      <protection hidden="1"/>
    </xf>
    <xf numFmtId="0" fontId="17" fillId="2" borderId="0" xfId="1" applyFont="1" applyAlignment="1" applyProtection="1">
      <alignment vertical="center"/>
      <protection hidden="1"/>
    </xf>
    <xf numFmtId="165" fontId="17" fillId="2" borderId="0" xfId="1" applyNumberFormat="1" applyFont="1" applyAlignment="1" applyProtection="1">
      <alignment vertical="center"/>
      <protection hidden="1"/>
    </xf>
    <xf numFmtId="0" fontId="15" fillId="2" borderId="0" xfId="1" applyFont="1" applyAlignment="1" applyProtection="1">
      <alignment vertical="center"/>
      <protection hidden="1"/>
    </xf>
    <xf numFmtId="0" fontId="10" fillId="2" borderId="1" xfId="1" applyFont="1" applyBorder="1" applyAlignment="1" applyProtection="1">
      <alignment horizontal="center" vertical="center"/>
      <protection hidden="1"/>
    </xf>
    <xf numFmtId="0" fontId="11" fillId="3" borderId="1" xfId="1" applyFont="1" applyFill="1" applyBorder="1" applyAlignment="1" applyProtection="1">
      <alignment horizontal="center" vertical="center" wrapText="1"/>
      <protection hidden="1"/>
    </xf>
    <xf numFmtId="0" fontId="11" fillId="6" borderId="1" xfId="1" applyFont="1" applyFill="1" applyBorder="1" applyAlignment="1" applyProtection="1">
      <alignment horizontal="center" vertical="center"/>
      <protection hidden="1"/>
    </xf>
    <xf numFmtId="44" fontId="18" fillId="6" borderId="1" xfId="1" applyNumberFormat="1" applyFont="1" applyFill="1" applyBorder="1" applyAlignment="1" applyProtection="1">
      <alignment horizontal="center" vertical="center"/>
      <protection hidden="1"/>
    </xf>
    <xf numFmtId="165" fontId="10" fillId="7" borderId="1" xfId="1" applyNumberFormat="1" applyFont="1" applyFill="1" applyBorder="1" applyAlignment="1" applyProtection="1">
      <alignment horizontal="center" vertical="center"/>
      <protection hidden="1"/>
    </xf>
    <xf numFmtId="2" fontId="10" fillId="7" borderId="1" xfId="1" applyNumberFormat="1" applyFont="1" applyFill="1" applyBorder="1" applyAlignment="1" applyProtection="1">
      <alignment horizontal="center" vertical="center"/>
      <protection hidden="1"/>
    </xf>
    <xf numFmtId="2" fontId="10" fillId="7" borderId="3" xfId="1" applyNumberFormat="1" applyFont="1" applyFill="1" applyBorder="1" applyAlignment="1" applyProtection="1">
      <alignment horizontal="center" vertical="center"/>
      <protection hidden="1"/>
    </xf>
    <xf numFmtId="44" fontId="11" fillId="7" borderId="1" xfId="1" applyNumberFormat="1" applyFont="1" applyFill="1" applyBorder="1" applyAlignment="1" applyProtection="1">
      <alignment horizontal="center" vertical="center"/>
      <protection hidden="1"/>
    </xf>
    <xf numFmtId="44" fontId="11" fillId="7" borderId="3" xfId="1" applyNumberFormat="1" applyFont="1" applyFill="1" applyBorder="1" applyAlignment="1" applyProtection="1">
      <alignment horizontal="center" vertical="center"/>
      <protection hidden="1"/>
    </xf>
    <xf numFmtId="165" fontId="10" fillId="3" borderId="1" xfId="1" applyNumberFormat="1" applyFont="1" applyFill="1" applyBorder="1" applyAlignment="1" applyProtection="1">
      <alignment horizontal="center" vertical="center"/>
      <protection hidden="1"/>
    </xf>
    <xf numFmtId="2" fontId="10" fillId="3" borderId="1" xfId="1" applyNumberFormat="1" applyFont="1" applyFill="1" applyBorder="1" applyAlignment="1" applyProtection="1">
      <alignment horizontal="center" vertical="center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44" fontId="11" fillId="3" borderId="1" xfId="1" applyNumberFormat="1" applyFont="1" applyFill="1" applyBorder="1" applyAlignment="1" applyProtection="1">
      <alignment horizontal="center" vertical="center"/>
      <protection hidden="1"/>
    </xf>
    <xf numFmtId="44" fontId="11" fillId="3" borderId="3" xfId="1" applyNumberFormat="1" applyFont="1" applyFill="1" applyBorder="1" applyAlignment="1" applyProtection="1">
      <alignment horizontal="center" vertical="center"/>
      <protection hidden="1"/>
    </xf>
    <xf numFmtId="165" fontId="10" fillId="9" borderId="1" xfId="1" applyNumberFormat="1" applyFont="1" applyFill="1" applyBorder="1" applyAlignment="1" applyProtection="1">
      <alignment horizontal="center" vertical="center"/>
      <protection hidden="1"/>
    </xf>
    <xf numFmtId="2" fontId="10" fillId="9" borderId="1" xfId="1" applyNumberFormat="1" applyFont="1" applyFill="1" applyBorder="1" applyAlignment="1" applyProtection="1">
      <alignment horizontal="center" vertical="center"/>
      <protection hidden="1"/>
    </xf>
    <xf numFmtId="2" fontId="10" fillId="9" borderId="3" xfId="1" applyNumberFormat="1" applyFont="1" applyFill="1" applyBorder="1" applyAlignment="1" applyProtection="1">
      <alignment horizontal="center" vertical="center"/>
      <protection hidden="1"/>
    </xf>
    <xf numFmtId="44" fontId="11" fillId="9" borderId="1" xfId="1" applyNumberFormat="1" applyFont="1" applyFill="1" applyBorder="1" applyAlignment="1" applyProtection="1">
      <alignment horizontal="center" vertical="center"/>
      <protection hidden="1"/>
    </xf>
    <xf numFmtId="44" fontId="11" fillId="9" borderId="3" xfId="1" applyNumberFormat="1" applyFont="1" applyFill="1" applyBorder="1" applyAlignment="1" applyProtection="1">
      <alignment horizontal="center" vertical="center"/>
      <protection hidden="1"/>
    </xf>
    <xf numFmtId="165" fontId="10" fillId="8" borderId="1" xfId="1" applyNumberFormat="1" applyFont="1" applyFill="1" applyBorder="1" applyAlignment="1" applyProtection="1">
      <alignment horizontal="center" vertical="center"/>
      <protection hidden="1"/>
    </xf>
    <xf numFmtId="2" fontId="10" fillId="8" borderId="1" xfId="1" applyNumberFormat="1" applyFont="1" applyFill="1" applyBorder="1" applyAlignment="1" applyProtection="1">
      <alignment horizontal="center" vertical="center"/>
      <protection hidden="1"/>
    </xf>
    <xf numFmtId="2" fontId="10" fillId="8" borderId="3" xfId="1" applyNumberFormat="1" applyFont="1" applyFill="1" applyBorder="1" applyAlignment="1" applyProtection="1">
      <alignment horizontal="center" vertical="center"/>
      <protection hidden="1"/>
    </xf>
    <xf numFmtId="44" fontId="11" fillId="8" borderId="1" xfId="1" applyNumberFormat="1" applyFont="1" applyFill="1" applyBorder="1" applyAlignment="1" applyProtection="1">
      <alignment horizontal="center" vertical="center"/>
      <protection hidden="1"/>
    </xf>
    <xf numFmtId="44" fontId="11" fillId="8" borderId="3" xfId="1" applyNumberFormat="1" applyFont="1" applyFill="1" applyBorder="1" applyAlignment="1" applyProtection="1">
      <alignment horizontal="center" vertical="center"/>
      <protection hidden="1"/>
    </xf>
    <xf numFmtId="44" fontId="15" fillId="10" borderId="1" xfId="1" applyNumberFormat="1" applyFont="1" applyFill="1" applyBorder="1" applyAlignment="1" applyProtection="1">
      <alignment horizontal="center" vertical="center"/>
      <protection hidden="1"/>
    </xf>
    <xf numFmtId="44" fontId="15" fillId="10" borderId="3" xfId="1" applyNumberFormat="1" applyFont="1" applyFill="1" applyBorder="1" applyAlignment="1" applyProtection="1">
      <alignment horizontal="center" vertical="center"/>
      <protection hidden="1"/>
    </xf>
    <xf numFmtId="44" fontId="27" fillId="6" borderId="3" xfId="1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/>
    <xf numFmtId="0" fontId="24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2" fontId="10" fillId="3" borderId="0" xfId="0" applyNumberFormat="1" applyFont="1" applyFill="1" applyAlignment="1">
      <alignment horizontal="center" vertical="center" wrapText="1"/>
    </xf>
    <xf numFmtId="0" fontId="10" fillId="9" borderId="0" xfId="1" applyFont="1" applyFill="1" applyAlignment="1" applyProtection="1">
      <alignment vertical="center"/>
      <protection hidden="1"/>
    </xf>
    <xf numFmtId="49" fontId="1" fillId="2" borderId="0" xfId="9" applyNumberFormat="1" applyAlignment="1">
      <alignment horizontal="left" vertical="center"/>
    </xf>
    <xf numFmtId="0" fontId="1" fillId="2" borderId="0" xfId="9" applyAlignment="1">
      <alignment vertical="center"/>
    </xf>
    <xf numFmtId="0" fontId="1" fillId="2" borderId="0" xfId="9"/>
    <xf numFmtId="0" fontId="21" fillId="3" borderId="0" xfId="9" applyFont="1" applyFill="1" applyAlignment="1">
      <alignment vertical="center"/>
    </xf>
    <xf numFmtId="0" fontId="1" fillId="3" borderId="0" xfId="9" applyFill="1" applyAlignment="1">
      <alignment vertical="center"/>
    </xf>
    <xf numFmtId="0" fontId="22" fillId="4" borderId="0" xfId="9" applyFont="1" applyFill="1" applyAlignment="1">
      <alignment horizontal="right" vertical="center"/>
    </xf>
    <xf numFmtId="0" fontId="22" fillId="3" borderId="0" xfId="9" applyFont="1" applyFill="1" applyAlignment="1">
      <alignment horizontal="right" vertical="center"/>
    </xf>
    <xf numFmtId="49" fontId="22" fillId="4" borderId="0" xfId="9" applyNumberFormat="1" applyFont="1" applyFill="1" applyAlignment="1">
      <alignment horizontal="left" vertical="center"/>
    </xf>
    <xf numFmtId="10" fontId="23" fillId="4" borderId="0" xfId="1" applyNumberFormat="1" applyFont="1" applyFill="1" applyAlignment="1">
      <alignment horizontal="left" vertical="center"/>
    </xf>
    <xf numFmtId="0" fontId="1" fillId="2" borderId="0" xfId="9" applyAlignment="1">
      <alignment horizontal="center" vertical="center"/>
    </xf>
    <xf numFmtId="49" fontId="1" fillId="4" borderId="9" xfId="9" applyNumberFormat="1" applyFill="1" applyBorder="1" applyAlignment="1">
      <alignment horizontal="left" vertical="center"/>
    </xf>
    <xf numFmtId="0" fontId="1" fillId="2" borderId="9" xfId="9" applyBorder="1" applyAlignment="1">
      <alignment vertical="center" wrapText="1"/>
    </xf>
    <xf numFmtId="0" fontId="1" fillId="2" borderId="9" xfId="9" applyBorder="1" applyAlignment="1">
      <alignment horizontal="center" vertical="center"/>
    </xf>
    <xf numFmtId="4" fontId="1" fillId="2" borderId="9" xfId="9" applyNumberFormat="1" applyBorder="1" applyAlignment="1">
      <alignment vertical="center"/>
    </xf>
    <xf numFmtId="49" fontId="1" fillId="2" borderId="7" xfId="9" applyNumberFormat="1" applyBorder="1" applyAlignment="1">
      <alignment horizontal="left" vertical="center"/>
    </xf>
    <xf numFmtId="0" fontId="1" fillId="2" borderId="7" xfId="9" applyBorder="1" applyAlignment="1">
      <alignment vertical="center" wrapText="1"/>
    </xf>
    <xf numFmtId="0" fontId="1" fillId="2" borderId="7" xfId="9" applyBorder="1" applyAlignment="1">
      <alignment horizontal="center" vertical="center"/>
    </xf>
    <xf numFmtId="4" fontId="1" fillId="2" borderId="7" xfId="9" applyNumberFormat="1" applyBorder="1" applyAlignment="1">
      <alignment vertical="center"/>
    </xf>
    <xf numFmtId="0" fontId="1" fillId="2" borderId="7" xfId="9" quotePrefix="1" applyBorder="1" applyAlignment="1">
      <alignment vertical="center" wrapText="1"/>
    </xf>
    <xf numFmtId="0" fontId="1" fillId="2" borderId="0" xfId="9" applyAlignment="1">
      <alignment vertical="center" wrapText="1"/>
    </xf>
    <xf numFmtId="4" fontId="1" fillId="2" borderId="0" xfId="9" applyNumberFormat="1" applyAlignment="1">
      <alignment vertical="center"/>
    </xf>
    <xf numFmtId="0" fontId="19" fillId="2" borderId="0" xfId="1" applyFont="1" applyAlignment="1">
      <alignment horizontal="center" vertical="center"/>
    </xf>
    <xf numFmtId="0" fontId="5" fillId="2" borderId="0" xfId="1" applyFont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4" fontId="12" fillId="2" borderId="2" xfId="0" applyNumberFormat="1" applyFont="1" applyFill="1" applyBorder="1" applyAlignment="1" applyProtection="1">
      <alignment horizontal="center" vertical="center"/>
      <protection hidden="1"/>
    </xf>
    <xf numFmtId="4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1" xfId="0" applyFont="1" applyBorder="1" applyAlignment="1">
      <alignment horizontal="left" vertical="center"/>
    </xf>
    <xf numFmtId="0" fontId="11" fillId="8" borderId="2" xfId="1" applyFont="1" applyFill="1" applyBorder="1" applyAlignment="1" applyProtection="1">
      <alignment horizontal="center" vertical="center"/>
      <protection hidden="1"/>
    </xf>
    <xf numFmtId="0" fontId="11" fillId="8" borderId="1" xfId="1" applyFont="1" applyFill="1" applyBorder="1" applyAlignment="1" applyProtection="1">
      <alignment horizontal="left" vertical="center"/>
      <protection hidden="1"/>
    </xf>
    <xf numFmtId="2" fontId="10" fillId="8" borderId="1" xfId="1" applyNumberFormat="1" applyFont="1" applyFill="1" applyBorder="1" applyAlignment="1" applyProtection="1">
      <alignment horizontal="center" vertical="center"/>
      <protection hidden="1"/>
    </xf>
    <xf numFmtId="44" fontId="11" fillId="8" borderId="1" xfId="1" applyNumberFormat="1" applyFont="1" applyFill="1" applyBorder="1" applyAlignment="1" applyProtection="1">
      <alignment horizontal="center" vertical="center"/>
      <protection hidden="1"/>
    </xf>
    <xf numFmtId="0" fontId="11" fillId="9" borderId="2" xfId="1" applyFont="1" applyFill="1" applyBorder="1" applyAlignment="1" applyProtection="1">
      <alignment horizontal="center" vertical="center"/>
      <protection hidden="1"/>
    </xf>
    <xf numFmtId="0" fontId="11" fillId="9" borderId="1" xfId="1" applyFont="1" applyFill="1" applyBorder="1" applyAlignment="1" applyProtection="1">
      <alignment horizontal="left" vertical="center"/>
      <protection hidden="1"/>
    </xf>
    <xf numFmtId="2" fontId="10" fillId="9" borderId="1" xfId="1" applyNumberFormat="1" applyFont="1" applyFill="1" applyBorder="1" applyAlignment="1" applyProtection="1">
      <alignment horizontal="center" vertical="center"/>
      <protection hidden="1"/>
    </xf>
    <xf numFmtId="44" fontId="11" fillId="9" borderId="1" xfId="1" applyNumberFormat="1" applyFont="1" applyFill="1" applyBorder="1" applyAlignment="1" applyProtection="1">
      <alignment horizontal="center" vertical="center"/>
      <protection hidden="1"/>
    </xf>
    <xf numFmtId="2" fontId="10" fillId="7" borderId="1" xfId="1" applyNumberFormat="1" applyFont="1" applyFill="1" applyBorder="1" applyAlignment="1" applyProtection="1">
      <alignment horizontal="center" vertical="center"/>
      <protection hidden="1"/>
    </xf>
    <xf numFmtId="44" fontId="11" fillId="7" borderId="1" xfId="1" applyNumberFormat="1" applyFont="1" applyFill="1" applyBorder="1" applyAlignment="1" applyProtection="1">
      <alignment horizontal="center" vertical="center"/>
      <protection hidden="1"/>
    </xf>
    <xf numFmtId="0" fontId="15" fillId="3" borderId="2" xfId="1" applyFont="1" applyFill="1" applyBorder="1" applyAlignment="1" applyProtection="1">
      <alignment horizontal="center" vertical="center"/>
      <protection hidden="1"/>
    </xf>
    <xf numFmtId="0" fontId="15" fillId="3" borderId="1" xfId="1" applyFont="1" applyFill="1" applyBorder="1" applyAlignment="1" applyProtection="1">
      <alignment horizontal="center" vertical="center"/>
      <protection hidden="1"/>
    </xf>
    <xf numFmtId="0" fontId="11" fillId="8" borderId="1" xfId="1" applyFont="1" applyFill="1" applyBorder="1" applyAlignment="1" applyProtection="1">
      <alignment horizontal="left" vertical="center" wrapText="1"/>
      <protection hidden="1"/>
    </xf>
    <xf numFmtId="2" fontId="10" fillId="3" borderId="1" xfId="1" applyNumberFormat="1" applyFont="1" applyFill="1" applyBorder="1" applyAlignment="1" applyProtection="1">
      <alignment horizontal="center" vertical="center"/>
      <protection hidden="1"/>
    </xf>
    <xf numFmtId="44" fontId="11" fillId="3" borderId="1" xfId="1" applyNumberFormat="1" applyFont="1" applyFill="1" applyBorder="1" applyAlignment="1" applyProtection="1">
      <alignment horizontal="center" vertical="center"/>
      <protection hidden="1"/>
    </xf>
    <xf numFmtId="0" fontId="11" fillId="2" borderId="2" xfId="1" applyFont="1" applyBorder="1" applyAlignment="1" applyProtection="1">
      <alignment horizontal="center" vertical="center"/>
      <protection hidden="1"/>
    </xf>
    <xf numFmtId="0" fontId="11" fillId="2" borderId="1" xfId="1" applyFont="1" applyBorder="1" applyAlignment="1" applyProtection="1">
      <alignment horizontal="center" vertical="center"/>
      <protection hidden="1"/>
    </xf>
    <xf numFmtId="0" fontId="11" fillId="2" borderId="1" xfId="1" applyFont="1" applyBorder="1" applyAlignment="1">
      <alignment horizontal="center" vertical="center"/>
    </xf>
    <xf numFmtId="0" fontId="26" fillId="2" borderId="10" xfId="1" applyFont="1" applyBorder="1" applyAlignment="1" applyProtection="1">
      <alignment horizontal="center" vertical="center"/>
      <protection hidden="1"/>
    </xf>
    <xf numFmtId="0" fontId="26" fillId="2" borderId="11" xfId="1" applyFont="1" applyBorder="1" applyAlignment="1" applyProtection="1">
      <alignment horizontal="center" vertical="center"/>
      <protection hidden="1"/>
    </xf>
    <xf numFmtId="0" fontId="28" fillId="2" borderId="11" xfId="1" applyFont="1" applyBorder="1" applyAlignment="1" applyProtection="1">
      <alignment horizontal="center" vertical="center"/>
      <protection hidden="1"/>
    </xf>
    <xf numFmtId="0" fontId="28" fillId="2" borderId="12" xfId="1" applyFont="1" applyBorder="1" applyAlignment="1" applyProtection="1">
      <alignment horizontal="center" vertical="center"/>
      <protection hidden="1"/>
    </xf>
    <xf numFmtId="0" fontId="18" fillId="6" borderId="2" xfId="1" applyFont="1" applyFill="1" applyBorder="1" applyAlignment="1" applyProtection="1">
      <alignment horizontal="center" vertical="center"/>
      <protection hidden="1"/>
    </xf>
    <xf numFmtId="0" fontId="18" fillId="6" borderId="1" xfId="1" applyFont="1" applyFill="1" applyBorder="1" applyAlignment="1" applyProtection="1">
      <alignment horizontal="center" vertical="center"/>
      <protection hidden="1"/>
    </xf>
    <xf numFmtId="0" fontId="18" fillId="6" borderId="3" xfId="1" applyFont="1" applyFill="1" applyBorder="1" applyAlignment="1" applyProtection="1">
      <alignment horizontal="center" vertical="center"/>
      <protection hidden="1"/>
    </xf>
    <xf numFmtId="0" fontId="18" fillId="2" borderId="2" xfId="1" applyFont="1" applyBorder="1" applyAlignment="1" applyProtection="1">
      <alignment horizontal="center" vertical="center"/>
      <protection hidden="1"/>
    </xf>
    <xf numFmtId="0" fontId="18" fillId="2" borderId="1" xfId="1" applyFont="1" applyBorder="1" applyAlignment="1" applyProtection="1">
      <alignment horizontal="center" vertical="center"/>
      <protection hidden="1"/>
    </xf>
    <xf numFmtId="0" fontId="15" fillId="3" borderId="3" xfId="1" applyFont="1" applyFill="1" applyBorder="1" applyAlignment="1" applyProtection="1">
      <alignment horizontal="center" vertical="center"/>
      <protection hidden="1"/>
    </xf>
    <xf numFmtId="0" fontId="16" fillId="2" borderId="1" xfId="1" applyFont="1" applyBorder="1" applyAlignment="1" applyProtection="1">
      <alignment horizontal="center" vertical="center"/>
      <protection hidden="1"/>
    </xf>
    <xf numFmtId="0" fontId="16" fillId="2" borderId="3" xfId="1" applyFont="1" applyBorder="1" applyAlignment="1" applyProtection="1">
      <alignment horizontal="center" vertical="center"/>
      <protection hidden="1"/>
    </xf>
    <xf numFmtId="0" fontId="10" fillId="2" borderId="2" xfId="1" applyFont="1" applyBorder="1" applyAlignment="1" applyProtection="1">
      <alignment horizontal="center" vertical="center"/>
      <protection hidden="1"/>
    </xf>
    <xf numFmtId="0" fontId="10" fillId="2" borderId="1" xfId="1" applyFont="1" applyBorder="1" applyAlignment="1" applyProtection="1">
      <alignment horizontal="center" vertical="center"/>
      <protection hidden="1"/>
    </xf>
    <xf numFmtId="0" fontId="10" fillId="2" borderId="3" xfId="1" applyFont="1" applyBorder="1" applyAlignment="1" applyProtection="1">
      <alignment horizontal="center" vertical="center"/>
      <protection hidden="1"/>
    </xf>
    <xf numFmtId="0" fontId="16" fillId="2" borderId="2" xfId="1" applyFont="1" applyBorder="1" applyAlignment="1" applyProtection="1">
      <alignment horizontal="center" vertical="center" wrapText="1"/>
      <protection hidden="1"/>
    </xf>
    <xf numFmtId="0" fontId="16" fillId="2" borderId="1" xfId="1" applyFont="1" applyBorder="1" applyAlignment="1" applyProtection="1">
      <alignment horizontal="center" vertical="center" wrapText="1"/>
      <protection hidden="1"/>
    </xf>
    <xf numFmtId="0" fontId="11" fillId="6" borderId="1" xfId="1" applyFont="1" applyFill="1" applyBorder="1" applyAlignment="1" applyProtection="1">
      <alignment horizontal="center" vertical="center"/>
      <protection hidden="1"/>
    </xf>
    <xf numFmtId="0" fontId="15" fillId="10" borderId="2" xfId="1" applyFont="1" applyFill="1" applyBorder="1" applyAlignment="1" applyProtection="1">
      <alignment horizontal="center" vertical="center"/>
      <protection hidden="1"/>
    </xf>
    <xf numFmtId="0" fontId="15" fillId="10" borderId="1" xfId="1" applyFont="1" applyFill="1" applyBorder="1" applyAlignment="1" applyProtection="1">
      <alignment horizontal="center" vertical="center"/>
      <protection hidden="1"/>
    </xf>
    <xf numFmtId="44" fontId="15" fillId="10" borderId="1" xfId="1" applyNumberFormat="1" applyFont="1" applyFill="1" applyBorder="1" applyAlignment="1" applyProtection="1">
      <alignment horizontal="center" vertical="center"/>
      <protection hidden="1"/>
    </xf>
    <xf numFmtId="0" fontId="10" fillId="2" borderId="4" xfId="1" applyFont="1" applyBorder="1" applyAlignment="1" applyProtection="1">
      <alignment horizontal="center" vertical="center"/>
      <protection hidden="1"/>
    </xf>
    <xf numFmtId="0" fontId="10" fillId="2" borderId="5" xfId="1" applyFont="1" applyBorder="1" applyAlignment="1" applyProtection="1">
      <alignment horizontal="center" vertical="center"/>
      <protection hidden="1"/>
    </xf>
    <xf numFmtId="0" fontId="10" fillId="2" borderId="6" xfId="1" applyFont="1" applyBorder="1" applyAlignment="1" applyProtection="1">
      <alignment horizontal="center" vertical="center"/>
      <protection hidden="1"/>
    </xf>
    <xf numFmtId="0" fontId="15" fillId="2" borderId="2" xfId="1" applyFont="1" applyBorder="1" applyAlignment="1" applyProtection="1">
      <alignment horizontal="center" vertical="center"/>
      <protection hidden="1"/>
    </xf>
    <xf numFmtId="0" fontId="15" fillId="2" borderId="1" xfId="1" applyFont="1" applyBorder="1" applyAlignment="1" applyProtection="1">
      <alignment horizontal="center" vertical="center"/>
      <protection hidden="1"/>
    </xf>
    <xf numFmtId="0" fontId="15" fillId="2" borderId="3" xfId="1" applyFont="1" applyBorder="1" applyAlignment="1" applyProtection="1">
      <alignment horizontal="center" vertical="center"/>
      <protection hidden="1"/>
    </xf>
    <xf numFmtId="44" fontId="18" fillId="6" borderId="1" xfId="1" applyNumberFormat="1" applyFont="1" applyFill="1" applyBorder="1" applyAlignment="1" applyProtection="1">
      <alignment horizontal="center" vertical="center"/>
      <protection hidden="1"/>
    </xf>
    <xf numFmtId="0" fontId="30" fillId="3" borderId="0" xfId="0" applyFont="1" applyFill="1"/>
    <xf numFmtId="0" fontId="29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31" fillId="3" borderId="0" xfId="0" applyFont="1" applyFill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35" fillId="6" borderId="2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wrapText="1"/>
    </xf>
    <xf numFmtId="2" fontId="35" fillId="6" borderId="1" xfId="0" applyNumberFormat="1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/>
    </xf>
    <xf numFmtId="164" fontId="13" fillId="7" borderId="3" xfId="0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164" fontId="13" fillId="3" borderId="3" xfId="0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64" fontId="12" fillId="3" borderId="1" xfId="5" applyFont="1" applyFill="1" applyBorder="1" applyAlignment="1">
      <alignment horizontal="center" vertical="center" wrapText="1"/>
    </xf>
    <xf numFmtId="164" fontId="12" fillId="3" borderId="3" xfId="5" applyFont="1" applyFill="1" applyBorder="1" applyAlignment="1">
      <alignment horizontal="center" vertical="center" wrapText="1"/>
    </xf>
    <xf numFmtId="44" fontId="12" fillId="3" borderId="0" xfId="0" applyNumberFormat="1" applyFont="1" applyFill="1" applyAlignment="1">
      <alignment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44" fontId="34" fillId="3" borderId="3" xfId="0" applyNumberFormat="1" applyFont="1" applyFill="1" applyBorder="1" applyAlignment="1">
      <alignment horizontal="center" vertical="center" wrapText="1"/>
    </xf>
    <xf numFmtId="0" fontId="37" fillId="3" borderId="0" xfId="0" applyFont="1" applyFill="1"/>
    <xf numFmtId="0" fontId="38" fillId="6" borderId="2" xfId="0" applyFont="1" applyFill="1" applyBorder="1" applyAlignment="1">
      <alignment horizontal="center" vertical="center"/>
    </xf>
    <xf numFmtId="0" fontId="38" fillId="6" borderId="1" xfId="0" applyFont="1" applyFill="1" applyBorder="1" applyAlignment="1">
      <alignment horizontal="center" vertical="center"/>
    </xf>
    <xf numFmtId="44" fontId="38" fillId="6" borderId="3" xfId="0" applyNumberFormat="1" applyFont="1" applyFill="1" applyBorder="1" applyAlignment="1">
      <alignment horizontal="center" vertical="center"/>
    </xf>
    <xf numFmtId="44" fontId="12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34" fillId="3" borderId="2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9" fillId="3" borderId="2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9" fillId="3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0" fillId="3" borderId="0" xfId="0" applyFont="1" applyFill="1" applyAlignment="1">
      <alignment vertical="center"/>
    </xf>
    <xf numFmtId="0" fontId="37" fillId="3" borderId="0" xfId="0" applyFont="1" applyFill="1" applyAlignment="1">
      <alignment horizontal="center"/>
    </xf>
    <xf numFmtId="0" fontId="34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 wrapText="1"/>
    </xf>
    <xf numFmtId="0" fontId="41" fillId="6" borderId="10" xfId="0" applyFont="1" applyFill="1" applyBorder="1" applyAlignment="1">
      <alignment vertical="center" wrapText="1"/>
    </xf>
    <xf numFmtId="0" fontId="41" fillId="6" borderId="11" xfId="0" applyFont="1" applyFill="1" applyBorder="1" applyAlignment="1">
      <alignment horizontal="center" vertical="center" wrapText="1"/>
    </xf>
    <xf numFmtId="2" fontId="41" fillId="6" borderId="11" xfId="0" applyNumberFormat="1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vertical="center" wrapText="1"/>
    </xf>
    <xf numFmtId="2" fontId="42" fillId="3" borderId="1" xfId="5" applyNumberFormat="1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42" fillId="3" borderId="5" xfId="0" applyFont="1" applyFill="1" applyBorder="1" applyAlignment="1">
      <alignment horizontal="center" vertical="center" wrapText="1"/>
    </xf>
    <xf numFmtId="0" fontId="42" fillId="3" borderId="5" xfId="0" applyFont="1" applyFill="1" applyBorder="1" applyAlignment="1">
      <alignment vertical="center" wrapText="1"/>
    </xf>
    <xf numFmtId="2" fontId="42" fillId="3" borderId="5" xfId="5" applyNumberFormat="1" applyFont="1" applyFill="1" applyBorder="1" applyAlignment="1">
      <alignment horizontal="center" vertical="center" wrapText="1"/>
    </xf>
    <xf numFmtId="2" fontId="13" fillId="3" borderId="3" xfId="5" applyNumberFormat="1" applyFont="1" applyFill="1" applyBorder="1" applyAlignment="1">
      <alignment horizontal="center" vertical="center" wrapText="1"/>
    </xf>
    <xf numFmtId="2" fontId="13" fillId="3" borderId="6" xfId="5" applyNumberFormat="1" applyFont="1" applyFill="1" applyBorder="1" applyAlignment="1">
      <alignment horizontal="center" vertical="center" wrapText="1"/>
    </xf>
    <xf numFmtId="2" fontId="43" fillId="6" borderId="12" xfId="0" applyNumberFormat="1" applyFont="1" applyFill="1" applyBorder="1" applyAlignment="1">
      <alignment horizontal="center" vertical="center" wrapText="1"/>
    </xf>
  </cellXfs>
  <cellStyles count="10">
    <cellStyle name="Moeda" xfId="5" builtinId="4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4" xfId="6" xr:uid="{1BE414A6-1C73-4FAD-B672-9827AF7A5168}"/>
    <cellStyle name="Normal 5" xfId="7" xr:uid="{76FF656A-B06F-4922-9389-7E4ABCFAC434}"/>
    <cellStyle name="Normal 5 2" xfId="9" xr:uid="{90ADFDBA-2E35-49C0-B943-7D4D4B3E78F8}"/>
    <cellStyle name="Vírgula 2" xfId="2" xr:uid="{00000000-0005-0000-0000-000006000000}"/>
    <cellStyle name="Vírgula 2 2" xfId="8" xr:uid="{DF0682B7-2B44-482A-BE1C-E7C1C636EACC}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B6C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25890</xdr:colOff>
      <xdr:row>0</xdr:row>
      <xdr:rowOff>24482</xdr:rowOff>
    </xdr:from>
    <xdr:to>
      <xdr:col>1</xdr:col>
      <xdr:colOff>335491</xdr:colOff>
      <xdr:row>2</xdr:row>
      <xdr:rowOff>38894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FD49FD-AD7B-4B50-9E36-E3C015092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90" y="24482"/>
          <a:ext cx="1090651" cy="43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439431</xdr:colOff>
      <xdr:row>1</xdr:row>
      <xdr:rowOff>96051</xdr:rowOff>
    </xdr:from>
    <xdr:to>
      <xdr:col>3</xdr:col>
      <xdr:colOff>813625</xdr:colOff>
      <xdr:row>1</xdr:row>
      <xdr:rowOff>1781735</xdr:rowOff>
    </xdr:to>
    <xdr:pic>
      <xdr:nvPicPr>
        <xdr:cNvPr id="6" name="Pic 1">
          <a:extLst>
            <a:ext uri="{FF2B5EF4-FFF2-40B4-BE49-F238E27FC236}">
              <a16:creationId xmlns:a16="http://schemas.microsoft.com/office/drawing/2014/main" id="{6AA09D6D-52FB-4D1E-A3FD-ECD3F534A8D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549" y="308963"/>
          <a:ext cx="2346429" cy="16856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339724</xdr:colOff>
      <xdr:row>1</xdr:row>
      <xdr:rowOff>158751</xdr:rowOff>
    </xdr:from>
    <xdr:to>
      <xdr:col>2</xdr:col>
      <xdr:colOff>3555999</xdr:colOff>
      <xdr:row>1</xdr:row>
      <xdr:rowOff>2027465</xdr:rowOff>
    </xdr:to>
    <xdr:pic>
      <xdr:nvPicPr>
        <xdr:cNvPr id="2" name="Pic 1">
          <a:extLst>
            <a:ext uri="{FF2B5EF4-FFF2-40B4-BE49-F238E27FC236}">
              <a16:creationId xmlns:a16="http://schemas.microsoft.com/office/drawing/2014/main" id="{067A3944-6966-4DBC-994B-6DE6F37532C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045" y="362858"/>
          <a:ext cx="3216275" cy="1868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295835</xdr:colOff>
      <xdr:row>1</xdr:row>
      <xdr:rowOff>205628</xdr:rowOff>
    </xdr:from>
    <xdr:to>
      <xdr:col>2</xdr:col>
      <xdr:colOff>2935941</xdr:colOff>
      <xdr:row>1</xdr:row>
      <xdr:rowOff>2554942</xdr:rowOff>
    </xdr:to>
    <xdr:pic>
      <xdr:nvPicPr>
        <xdr:cNvPr id="3" name="Pic 1">
          <a:extLst>
            <a:ext uri="{FF2B5EF4-FFF2-40B4-BE49-F238E27FC236}">
              <a16:creationId xmlns:a16="http://schemas.microsoft.com/office/drawing/2014/main" id="{8C897C1B-F824-4715-8F13-6BAA480BDA3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3953" y="418540"/>
          <a:ext cx="2640106" cy="23493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0\&#193;GUAS%20DE%20SANTA%20B&#193;RBARA\CONV&#202;NIOS\MIRANTE\2020\OR&#199;AMENTO%20MIRANTE_REV0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LETIM19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OCUMENTOS%20THIAGO/TAGUA&#205;/CCI/2.1%20-%203.1%20-%2010.1%20-%20PLANILHAS%20-%20CENTRO%20M&#218;LTIPLO%20U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175"/>
      <sheetName val="ORÇA_REV000"/>
      <sheetName val="BOL177"/>
      <sheetName val="PLANILHA ORÇAMENTÁRIA_REV001"/>
      <sheetName val="CRONO FÍSICO FINANCEIRO"/>
      <sheetName val="CRONO DESEMB REV"/>
      <sheetName val="MEMÓRIA DE CÁLCULO"/>
      <sheetName val="MEMÓRIA DE CÁLCULO_ESTACAS"/>
      <sheetName val="MEMÓRIA DE CÁLCULO_BLOCOS"/>
      <sheetName val="MEMÓRIA DE CÁLCULO_VIGAS"/>
      <sheetName val="ARMADURA_VIGA"/>
      <sheetName val="MEMÓRIA DE CÁLCULO_PILARES"/>
    </sheetNames>
    <sheetDataSet>
      <sheetData sheetId="0"/>
      <sheetData sheetId="1"/>
      <sheetData sheetId="2">
        <row r="1">
          <cell r="A1" t="str">
            <v>01</v>
          </cell>
          <cell r="B1" t="str">
            <v>SERVIÇO TÉCNICO ESPECIALIZADO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A2" t="str">
            <v>01.02</v>
          </cell>
          <cell r="B2" t="str">
            <v>Parecer técnico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01.02.071</v>
          </cell>
          <cell r="B3">
            <v>0</v>
          </cell>
          <cell r="C3" t="str">
            <v>Parecer técnico de fundações, contenções e recomendações gerais, para empreendimentos com área construída até 1.000 m²</v>
          </cell>
          <cell r="D3" t="str">
            <v>un</v>
          </cell>
          <cell r="E3">
            <v>0</v>
          </cell>
          <cell r="F3">
            <v>4267.3599999999997</v>
          </cell>
          <cell r="G3">
            <v>4267.3599999999997</v>
          </cell>
        </row>
        <row r="4">
          <cell r="A4" t="str">
            <v>01.02.081</v>
          </cell>
          <cell r="B4">
            <v>0</v>
          </cell>
          <cell r="C4" t="str">
            <v>Parecer técnico de fundações, contenções e recomendações gerais, para empreendimentos com área construída de 1.001 a 2.000 m²</v>
          </cell>
          <cell r="D4" t="str">
            <v>un</v>
          </cell>
          <cell r="E4">
            <v>0</v>
          </cell>
          <cell r="F4">
            <v>5674.76</v>
          </cell>
          <cell r="G4">
            <v>5674.76</v>
          </cell>
        </row>
        <row r="5">
          <cell r="A5" t="str">
            <v>01.02.091</v>
          </cell>
          <cell r="B5">
            <v>0</v>
          </cell>
          <cell r="C5" t="str">
            <v>Parecer técnico de fundações, contenções e recomendações gerais, para empreendimentos com área construída de 2.001 a 5.000 m²</v>
          </cell>
          <cell r="D5" t="str">
            <v>un</v>
          </cell>
          <cell r="E5">
            <v>0</v>
          </cell>
          <cell r="F5">
            <v>9693.75</v>
          </cell>
          <cell r="G5">
            <v>9693.75</v>
          </cell>
        </row>
        <row r="6">
          <cell r="A6" t="str">
            <v>01.02.101</v>
          </cell>
          <cell r="B6">
            <v>0</v>
          </cell>
          <cell r="C6" t="str">
            <v>Parecer técnico de fundações, contenções e recomendações gerais, para empreendimentos com área construída de 5.001 a 10.000 m²</v>
          </cell>
          <cell r="D6" t="str">
            <v>un</v>
          </cell>
          <cell r="E6">
            <v>0</v>
          </cell>
          <cell r="F6">
            <v>13291.27</v>
          </cell>
          <cell r="G6">
            <v>13291.27</v>
          </cell>
        </row>
        <row r="7">
          <cell r="A7" t="str">
            <v>01.02.111</v>
          </cell>
          <cell r="B7">
            <v>0</v>
          </cell>
          <cell r="C7" t="str">
            <v>Parecer técnico de fundações, contenções e recomendações gerais, para empreendimentos com área construída acima de 10.000 m²</v>
          </cell>
          <cell r="D7" t="str">
            <v>un</v>
          </cell>
          <cell r="E7">
            <v>0</v>
          </cell>
          <cell r="F7">
            <v>15488.93</v>
          </cell>
          <cell r="G7">
            <v>15488.93</v>
          </cell>
        </row>
        <row r="8">
          <cell r="A8" t="str">
            <v>01.06</v>
          </cell>
          <cell r="B8" t="str">
            <v>Projeto de instalações elétricas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01.06.021</v>
          </cell>
          <cell r="B9">
            <v>0</v>
          </cell>
          <cell r="C9" t="str">
            <v>Elaboração de projeto de adequação de entrada de energia elétrica junto a concessionária, com medição em baixa tensão e demanda até 75 KVA</v>
          </cell>
          <cell r="D9" t="str">
            <v>un</v>
          </cell>
          <cell r="E9">
            <v>0</v>
          </cell>
          <cell r="F9">
            <v>5643.08</v>
          </cell>
          <cell r="G9">
            <v>5643.08</v>
          </cell>
        </row>
        <row r="10">
          <cell r="A10" t="str">
            <v>01.06.031</v>
          </cell>
          <cell r="B10">
            <v>0</v>
          </cell>
          <cell r="C10" t="str">
            <v>Elaboração de projeto de adequação de entrada de energia elétrica junto a concessionária, com medição em média tensão, subestação simplificada e demanda de 75 kVA a 300 kVA</v>
          </cell>
          <cell r="D10" t="str">
            <v>un</v>
          </cell>
          <cell r="E10">
            <v>0</v>
          </cell>
          <cell r="F10">
            <v>9558.24</v>
          </cell>
          <cell r="G10">
            <v>9558.24</v>
          </cell>
        </row>
        <row r="11">
          <cell r="A11" t="str">
            <v>01.06.032</v>
          </cell>
          <cell r="B11">
            <v>0</v>
          </cell>
          <cell r="C11" t="str">
            <v>Elaboração de projeto de adequação de entrada de energia elétrica junto a concessionária, com medição em média tensão e demanda de 75 kVA a 300 kVA</v>
          </cell>
          <cell r="D11" t="str">
            <v>un</v>
          </cell>
          <cell r="E11">
            <v>0</v>
          </cell>
          <cell r="F11">
            <v>12934.12</v>
          </cell>
          <cell r="G11">
            <v>12934.12</v>
          </cell>
        </row>
        <row r="12">
          <cell r="A12" t="str">
            <v>01.06.041</v>
          </cell>
          <cell r="B12">
            <v>0</v>
          </cell>
          <cell r="C12" t="str">
            <v>Elaboração de projeto de adequação de entrada de energia elétrica junto a concessionária, com medição em média tensão e demanda acima de 300 kVA a 2 MVA</v>
          </cell>
          <cell r="D12" t="str">
            <v>un</v>
          </cell>
          <cell r="E12">
            <v>0</v>
          </cell>
          <cell r="F12">
            <v>17203.900000000001</v>
          </cell>
          <cell r="G12">
            <v>17203.900000000001</v>
          </cell>
        </row>
        <row r="13">
          <cell r="A13" t="str">
            <v>01.17</v>
          </cell>
          <cell r="B13" t="str">
            <v>Projeto executivo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01.17.031</v>
          </cell>
          <cell r="B14">
            <v>0</v>
          </cell>
          <cell r="C14" t="str">
            <v>Projeto executivo de arquitetura em formato A1</v>
          </cell>
          <cell r="D14" t="str">
            <v>un</v>
          </cell>
          <cell r="E14">
            <v>0</v>
          </cell>
          <cell r="F14">
            <v>2188.59</v>
          </cell>
          <cell r="G14">
            <v>2188.59</v>
          </cell>
        </row>
        <row r="15">
          <cell r="A15" t="str">
            <v>01.17.041</v>
          </cell>
          <cell r="B15">
            <v>0</v>
          </cell>
          <cell r="C15" t="str">
            <v>Projeto executivo de arquitetura em formato A0</v>
          </cell>
          <cell r="D15" t="str">
            <v>un</v>
          </cell>
          <cell r="E15">
            <v>0</v>
          </cell>
          <cell r="F15">
            <v>2950.32</v>
          </cell>
          <cell r="G15">
            <v>2950.32</v>
          </cell>
        </row>
        <row r="16">
          <cell r="A16" t="str">
            <v>01.17.051</v>
          </cell>
          <cell r="B16">
            <v>0</v>
          </cell>
          <cell r="C16" t="str">
            <v>Projeto executivo de estrutura em formato A1</v>
          </cell>
          <cell r="D16" t="str">
            <v>un</v>
          </cell>
          <cell r="E16">
            <v>0</v>
          </cell>
          <cell r="F16">
            <v>1613.91</v>
          </cell>
          <cell r="G16">
            <v>1613.91</v>
          </cell>
        </row>
        <row r="17">
          <cell r="A17" t="str">
            <v>01.17.061</v>
          </cell>
          <cell r="B17">
            <v>0</v>
          </cell>
          <cell r="C17" t="str">
            <v>Projeto executivo de estrutura em formato A0</v>
          </cell>
          <cell r="D17" t="str">
            <v>un</v>
          </cell>
          <cell r="E17">
            <v>0</v>
          </cell>
          <cell r="F17">
            <v>2203.27</v>
          </cell>
          <cell r="G17">
            <v>2203.27</v>
          </cell>
        </row>
        <row r="18">
          <cell r="A18" t="str">
            <v>01.17.071</v>
          </cell>
          <cell r="B18">
            <v>0</v>
          </cell>
          <cell r="C18" t="str">
            <v>Projeto executivo de instalações hidráulicas em formato A1</v>
          </cell>
          <cell r="D18" t="str">
            <v>un</v>
          </cell>
          <cell r="E18">
            <v>0</v>
          </cell>
          <cell r="F18">
            <v>692.49</v>
          </cell>
          <cell r="G18">
            <v>692.49</v>
          </cell>
        </row>
        <row r="19">
          <cell r="A19" t="str">
            <v>01.17.081</v>
          </cell>
          <cell r="B19">
            <v>0</v>
          </cell>
          <cell r="C19" t="str">
            <v>Projeto executivo de instalações hidráulicas em formato A0</v>
          </cell>
          <cell r="D19" t="str">
            <v>un</v>
          </cell>
          <cell r="E19">
            <v>0</v>
          </cell>
          <cell r="F19">
            <v>920.42</v>
          </cell>
          <cell r="G19">
            <v>920.42</v>
          </cell>
        </row>
        <row r="20">
          <cell r="A20" t="str">
            <v>01.17.111</v>
          </cell>
          <cell r="B20">
            <v>0</v>
          </cell>
          <cell r="C20" t="str">
            <v>Projeto executivo de instalações elétricas em formato A1</v>
          </cell>
          <cell r="D20" t="str">
            <v>un</v>
          </cell>
          <cell r="E20">
            <v>0</v>
          </cell>
          <cell r="F20">
            <v>772.17</v>
          </cell>
          <cell r="G20">
            <v>772.17</v>
          </cell>
        </row>
        <row r="21">
          <cell r="A21" t="str">
            <v>01.17.121</v>
          </cell>
          <cell r="B21">
            <v>0</v>
          </cell>
          <cell r="C21" t="str">
            <v>Projeto executivo de instalações elétricas em formato A0</v>
          </cell>
          <cell r="D21" t="str">
            <v>un</v>
          </cell>
          <cell r="E21">
            <v>0</v>
          </cell>
          <cell r="F21">
            <v>1069.07</v>
          </cell>
          <cell r="G21">
            <v>1069.07</v>
          </cell>
        </row>
        <row r="22">
          <cell r="A22" t="str">
            <v>01.17.151</v>
          </cell>
          <cell r="B22">
            <v>0</v>
          </cell>
          <cell r="C22" t="str">
            <v>Projeto executivo de climatização em formato A1</v>
          </cell>
          <cell r="D22" t="str">
            <v>un</v>
          </cell>
          <cell r="E22">
            <v>0</v>
          </cell>
          <cell r="F22">
            <v>1490.91</v>
          </cell>
          <cell r="G22">
            <v>1490.91</v>
          </cell>
        </row>
        <row r="23">
          <cell r="A23" t="str">
            <v>01.17.161</v>
          </cell>
          <cell r="B23">
            <v>0</v>
          </cell>
          <cell r="C23" t="str">
            <v>Projeto executivo de climatização em formato A0</v>
          </cell>
          <cell r="D23" t="str">
            <v>un</v>
          </cell>
          <cell r="E23">
            <v>0</v>
          </cell>
          <cell r="F23">
            <v>2031.58</v>
          </cell>
          <cell r="G23">
            <v>2031.58</v>
          </cell>
        </row>
        <row r="24">
          <cell r="A24" t="str">
            <v>01.17.171</v>
          </cell>
          <cell r="B24">
            <v>0</v>
          </cell>
          <cell r="C24" t="str">
            <v>Projeto executivo de chuveiros automáticos em formato A1</v>
          </cell>
          <cell r="D24" t="str">
            <v>un</v>
          </cell>
          <cell r="E24">
            <v>0</v>
          </cell>
          <cell r="F24">
            <v>1254.81</v>
          </cell>
          <cell r="G24">
            <v>1254.81</v>
          </cell>
        </row>
        <row r="25">
          <cell r="A25" t="str">
            <v>01.17.181</v>
          </cell>
          <cell r="B25">
            <v>0</v>
          </cell>
          <cell r="C25" t="str">
            <v>Projeto executivo de chuveiros automáticos em formato A0</v>
          </cell>
          <cell r="D25" t="str">
            <v>un</v>
          </cell>
          <cell r="E25">
            <v>0</v>
          </cell>
          <cell r="F25">
            <v>1622.91</v>
          </cell>
          <cell r="G25">
            <v>1622.91</v>
          </cell>
        </row>
        <row r="26">
          <cell r="A26" t="str">
            <v>01.20</v>
          </cell>
          <cell r="B26" t="str">
            <v>Levantamento topográfico e geofísico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01.20.010</v>
          </cell>
          <cell r="B27">
            <v>0</v>
          </cell>
          <cell r="C27" t="str">
            <v>Taxa de mobilização e desmobilização de equipamentos para execução de levantamento topográfico</v>
          </cell>
          <cell r="D27" t="str">
            <v>tx</v>
          </cell>
          <cell r="E27">
            <v>1153.19</v>
          </cell>
          <cell r="F27">
            <v>0</v>
          </cell>
          <cell r="G27">
            <v>1153.19</v>
          </cell>
        </row>
        <row r="28">
          <cell r="A28" t="str">
            <v>01.20.691</v>
          </cell>
          <cell r="B28">
            <v>0</v>
          </cell>
          <cell r="C28" t="str">
            <v>Levantamento planimétrico cadastral com áreas ocupadas predominantemente por comunidades - área até 20.000 m² (mínimo de 3.500 m²)</v>
          </cell>
          <cell r="D28" t="str">
            <v>m²</v>
          </cell>
          <cell r="E28">
            <v>0.32</v>
          </cell>
          <cell r="F28">
            <v>0.35</v>
          </cell>
          <cell r="G28">
            <v>0.67</v>
          </cell>
        </row>
        <row r="29">
          <cell r="A29" t="str">
            <v>01.20.701</v>
          </cell>
          <cell r="B29">
            <v>0</v>
          </cell>
          <cell r="C29" t="str">
            <v>Levantamento planimétrico cadastral com áreas ocupadas predominantemente por comunidades - área acima de 20.000 m² até 200.000 m²</v>
          </cell>
          <cell r="D29" t="str">
            <v>m²</v>
          </cell>
          <cell r="E29">
            <v>0.26</v>
          </cell>
          <cell r="F29">
            <v>0.28000000000000003</v>
          </cell>
          <cell r="G29">
            <v>0.54</v>
          </cell>
        </row>
        <row r="30">
          <cell r="A30" t="str">
            <v>01.20.711</v>
          </cell>
          <cell r="B30">
            <v>0</v>
          </cell>
          <cell r="C30" t="str">
            <v>Levantamento planimétrico cadastral com áreas ocupadas predominantemente por comunidades - área acima de 200.000 m²</v>
          </cell>
          <cell r="D30" t="str">
            <v>m²</v>
          </cell>
          <cell r="E30">
            <v>0.21</v>
          </cell>
          <cell r="F30">
            <v>0.23</v>
          </cell>
          <cell r="G30">
            <v>0.44</v>
          </cell>
        </row>
        <row r="31">
          <cell r="A31" t="str">
            <v>01.20.721</v>
          </cell>
          <cell r="B31">
            <v>0</v>
          </cell>
          <cell r="C31" t="str">
            <v>Levantamento planimétrico cadastral com áreas até 50% de ocupação - área até 20.000 m² (mínimo de 3.500 m²)</v>
          </cell>
          <cell r="D31" t="str">
            <v>m²</v>
          </cell>
          <cell r="E31">
            <v>0.28000000000000003</v>
          </cell>
          <cell r="F31">
            <v>0.3</v>
          </cell>
          <cell r="G31">
            <v>0.57999999999999996</v>
          </cell>
        </row>
        <row r="32">
          <cell r="A32" t="str">
            <v>01.20.731</v>
          </cell>
          <cell r="B32">
            <v>0</v>
          </cell>
          <cell r="C32" t="str">
            <v>Levantamento planimétrico cadastral com áreas até 50% de ocupação - área acima de 20.000 m² até 200.000 m²</v>
          </cell>
          <cell r="D32" t="str">
            <v>m²</v>
          </cell>
          <cell r="E32">
            <v>0.13</v>
          </cell>
          <cell r="F32">
            <v>0.33</v>
          </cell>
          <cell r="G32">
            <v>0.46</v>
          </cell>
        </row>
        <row r="33">
          <cell r="A33" t="str">
            <v>01.20.741</v>
          </cell>
          <cell r="B33">
            <v>0</v>
          </cell>
          <cell r="C33" t="str">
            <v>Levantamento planimétrico cadastral com áreas até 50% de ocupação - área acima de 200.000 m²</v>
          </cell>
          <cell r="D33" t="str">
            <v>m²</v>
          </cell>
          <cell r="E33">
            <v>0.18</v>
          </cell>
          <cell r="F33">
            <v>0.18</v>
          </cell>
          <cell r="G33">
            <v>0.36</v>
          </cell>
        </row>
        <row r="34">
          <cell r="A34" t="str">
            <v>01.20.751</v>
          </cell>
          <cell r="B34">
            <v>0</v>
          </cell>
          <cell r="C34" t="str">
            <v>Levantamento planimétrico cadastral com áreas acima de 50% de ocupação - área até 20.000 m² (mínimo de 4.000 m²)</v>
          </cell>
          <cell r="D34" t="str">
            <v>m²</v>
          </cell>
          <cell r="E34">
            <v>0.25</v>
          </cell>
          <cell r="F34">
            <v>0.28000000000000003</v>
          </cell>
          <cell r="G34">
            <v>0.53</v>
          </cell>
        </row>
        <row r="35">
          <cell r="A35" t="str">
            <v>01.20.761</v>
          </cell>
          <cell r="B35">
            <v>0</v>
          </cell>
          <cell r="C35" t="str">
            <v>Levantamento planimétrico cadastral com áreas acima de 50% de ocupação - área acima de 20.000 m² até 200.000 m²</v>
          </cell>
          <cell r="D35" t="str">
            <v>m²</v>
          </cell>
          <cell r="E35">
            <v>0.21</v>
          </cell>
          <cell r="F35">
            <v>0.24</v>
          </cell>
          <cell r="G35">
            <v>0.45</v>
          </cell>
        </row>
        <row r="36">
          <cell r="A36" t="str">
            <v>01.20.771</v>
          </cell>
          <cell r="B36">
            <v>0</v>
          </cell>
          <cell r="C36" t="str">
            <v>Levantamento planimétrico cadastral com áreas acima de 50% de ocupação - área acima de 200.000 m²</v>
          </cell>
          <cell r="D36" t="str">
            <v>m²</v>
          </cell>
          <cell r="E36">
            <v>0.21</v>
          </cell>
          <cell r="F36">
            <v>0.23</v>
          </cell>
          <cell r="G36">
            <v>0.44</v>
          </cell>
        </row>
        <row r="37">
          <cell r="A37" t="str">
            <v>01.20.781</v>
          </cell>
          <cell r="B37">
            <v>0</v>
          </cell>
          <cell r="C37" t="str">
            <v>Levantamento planialtimétrico cadastral com áreas ocupadas predominantemente por comunidades - área até 20.000 m² (mínimo de 3.500 m²)</v>
          </cell>
          <cell r="D37" t="str">
            <v>m²</v>
          </cell>
          <cell r="E37">
            <v>0.36</v>
          </cell>
          <cell r="F37">
            <v>0.38</v>
          </cell>
          <cell r="G37">
            <v>0.74</v>
          </cell>
        </row>
        <row r="38">
          <cell r="A38" t="str">
            <v>01.20.791</v>
          </cell>
          <cell r="B38">
            <v>0</v>
          </cell>
          <cell r="C38" t="str">
            <v>Levantamento planialtimétrico cadastral com áreas ocupadas predominantemente por comunidades - área acima de 20.000 m² até 200.000 m²</v>
          </cell>
          <cell r="D38" t="str">
            <v>m²</v>
          </cell>
          <cell r="E38">
            <v>0.28000000000000003</v>
          </cell>
          <cell r="F38">
            <v>0.28999999999999998</v>
          </cell>
          <cell r="G38">
            <v>0.56999999999999995</v>
          </cell>
        </row>
        <row r="39">
          <cell r="A39" t="str">
            <v>01.20.801</v>
          </cell>
          <cell r="B39">
            <v>0</v>
          </cell>
          <cell r="C39" t="str">
            <v>Levantamento planialtimétrico cadastral com áreas ocupadas predominantemente por comunidades - área acima de 200.000 m²</v>
          </cell>
          <cell r="D39" t="str">
            <v>m²</v>
          </cell>
          <cell r="E39">
            <v>0.21</v>
          </cell>
          <cell r="F39">
            <v>0.24</v>
          </cell>
          <cell r="G39">
            <v>0.45</v>
          </cell>
        </row>
        <row r="40">
          <cell r="A40" t="str">
            <v>01.20.811</v>
          </cell>
          <cell r="B40">
            <v>0</v>
          </cell>
          <cell r="C40" t="str">
            <v>Levantamento planialtimétrico cadastral com áreas até 50% de ocupação - área até 20.000 m² (mínimo de 4.000 m²)</v>
          </cell>
          <cell r="D40" t="str">
            <v>m²</v>
          </cell>
          <cell r="E40">
            <v>0.28999999999999998</v>
          </cell>
          <cell r="F40">
            <v>0.32</v>
          </cell>
          <cell r="G40">
            <v>0.61</v>
          </cell>
        </row>
        <row r="41">
          <cell r="A41" t="str">
            <v>01.20.821</v>
          </cell>
          <cell r="B41">
            <v>0</v>
          </cell>
          <cell r="C41" t="str">
            <v>Levantamento planialtimétrico cadastral com áreas até 50% de ocupação - área acima de 20.000 m² até 200.000 m²</v>
          </cell>
          <cell r="D41" t="str">
            <v>m²</v>
          </cell>
          <cell r="E41">
            <v>0.23</v>
          </cell>
          <cell r="F41">
            <v>0.27</v>
          </cell>
          <cell r="G41">
            <v>0.5</v>
          </cell>
        </row>
        <row r="42">
          <cell r="A42" t="str">
            <v>01.20.831</v>
          </cell>
          <cell r="B42">
            <v>0</v>
          </cell>
          <cell r="C42" t="str">
            <v>Levantamento planialtimétrico cadastral com áreas até 50% de ocupação - área acima de 200.000 m²</v>
          </cell>
          <cell r="D42" t="str">
            <v>m²</v>
          </cell>
          <cell r="E42">
            <v>0.2</v>
          </cell>
          <cell r="F42">
            <v>0.23</v>
          </cell>
          <cell r="G42">
            <v>0.43</v>
          </cell>
        </row>
        <row r="43">
          <cell r="A43" t="str">
            <v>01.20.841</v>
          </cell>
          <cell r="B43">
            <v>0</v>
          </cell>
          <cell r="C43" t="str">
            <v>Levantamento planialtimétrico cadastral com áreas acima de 50% de ocupação - área até 20.000 m² (mínimo de 3.500 m²)</v>
          </cell>
          <cell r="D43" t="str">
            <v>m²</v>
          </cell>
          <cell r="E43">
            <v>0.33</v>
          </cell>
          <cell r="F43">
            <v>0.37</v>
          </cell>
          <cell r="G43">
            <v>0.7</v>
          </cell>
        </row>
        <row r="44">
          <cell r="A44" t="str">
            <v>01.20.851</v>
          </cell>
          <cell r="B44">
            <v>0</v>
          </cell>
          <cell r="C44" t="str">
            <v>Levantamento planialtimétrico cadastral com áreas acima de 50% de ocupação - área acima de 20.000 m² até 200.000 m²</v>
          </cell>
          <cell r="D44" t="str">
            <v>m²</v>
          </cell>
          <cell r="E44">
            <v>0.22</v>
          </cell>
          <cell r="F44">
            <v>0.25</v>
          </cell>
          <cell r="G44">
            <v>0.47</v>
          </cell>
        </row>
        <row r="45">
          <cell r="A45" t="str">
            <v>01.20.861</v>
          </cell>
          <cell r="B45">
            <v>0</v>
          </cell>
          <cell r="C45" t="str">
            <v>Levantamento planialtimétrico cadastral com áreas acima de 50% de ocupação - área acima de 200.000 m²</v>
          </cell>
          <cell r="D45" t="str">
            <v>m²</v>
          </cell>
          <cell r="E45">
            <v>0.13</v>
          </cell>
          <cell r="F45">
            <v>0.26</v>
          </cell>
          <cell r="G45">
            <v>0.39</v>
          </cell>
        </row>
        <row r="46">
          <cell r="A46" t="str">
            <v>01.20.871</v>
          </cell>
          <cell r="B46">
            <v>0</v>
          </cell>
          <cell r="C46" t="str">
            <v>Levantamento planialtimétrico cadastral em área rural até 2 alqueires (mínimo de 10.000 m²)</v>
          </cell>
          <cell r="D46" t="str">
            <v>m²</v>
          </cell>
          <cell r="E46">
            <v>0.14000000000000001</v>
          </cell>
          <cell r="F46">
            <v>0.14000000000000001</v>
          </cell>
          <cell r="G46">
            <v>0.28000000000000003</v>
          </cell>
        </row>
        <row r="47">
          <cell r="A47" t="str">
            <v>01.20.881</v>
          </cell>
          <cell r="B47">
            <v>0</v>
          </cell>
          <cell r="C47" t="str">
            <v>Levantamento planialtimétrico cadastral em área rural acima de 2 até 5 alqueires</v>
          </cell>
          <cell r="D47" t="str">
            <v>m²</v>
          </cell>
          <cell r="E47">
            <v>0.1</v>
          </cell>
          <cell r="F47">
            <v>0.12</v>
          </cell>
          <cell r="G47">
            <v>0.22</v>
          </cell>
        </row>
        <row r="48">
          <cell r="A48" t="str">
            <v>01.20.891</v>
          </cell>
          <cell r="B48">
            <v>0</v>
          </cell>
          <cell r="C48" t="str">
            <v>Levantamento planialtimétrico cadastral em área rural acima de 5 até 10 alqueires</v>
          </cell>
          <cell r="D48" t="str">
            <v>m²</v>
          </cell>
          <cell r="E48">
            <v>0.08</v>
          </cell>
          <cell r="F48">
            <v>0.1</v>
          </cell>
          <cell r="G48">
            <v>0.18</v>
          </cell>
        </row>
        <row r="49">
          <cell r="A49" t="str">
            <v>01.20.901</v>
          </cell>
          <cell r="B49">
            <v>0</v>
          </cell>
          <cell r="C49" t="str">
            <v>Levantamento planialtimétrico cadastral em área rural acima de 10 alqueires</v>
          </cell>
          <cell r="D49" t="str">
            <v>m²</v>
          </cell>
          <cell r="E49">
            <v>7.0000000000000007E-2</v>
          </cell>
          <cell r="F49">
            <v>0.09</v>
          </cell>
          <cell r="G49">
            <v>0.16</v>
          </cell>
        </row>
        <row r="50">
          <cell r="A50" t="str">
            <v>01.20.911</v>
          </cell>
          <cell r="B50">
            <v>0</v>
          </cell>
          <cell r="C50" t="str">
            <v>Transporte de referência de nível (RN) - classe IIN (mínimo de 2 km)</v>
          </cell>
          <cell r="D50" t="str">
            <v>km</v>
          </cell>
          <cell r="E50">
            <v>519.91</v>
          </cell>
          <cell r="F50">
            <v>449.4</v>
          </cell>
          <cell r="G50">
            <v>969.31</v>
          </cell>
        </row>
        <row r="51">
          <cell r="A51" t="str">
            <v>01.20.921</v>
          </cell>
          <cell r="B51">
            <v>0</v>
          </cell>
          <cell r="C51" t="str">
            <v>Implantação de marcos através de levantamento com GPS (mínimo de 3 marcos)</v>
          </cell>
          <cell r="D51" t="str">
            <v>un</v>
          </cell>
          <cell r="E51">
            <v>586.52</v>
          </cell>
          <cell r="F51">
            <v>307.16000000000003</v>
          </cell>
          <cell r="G51">
            <v>893.68</v>
          </cell>
        </row>
        <row r="52">
          <cell r="A52" t="str">
            <v>01.21</v>
          </cell>
          <cell r="B52" t="str">
            <v>Estudo geotécnico (sondagem)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01.21.010</v>
          </cell>
          <cell r="B53">
            <v>0</v>
          </cell>
          <cell r="C53" t="str">
            <v>Taxa de mobilização e desmobilização de equipamentos para execução de sondagem</v>
          </cell>
          <cell r="D53" t="str">
            <v>tx</v>
          </cell>
          <cell r="E53">
            <v>888.21</v>
          </cell>
          <cell r="F53">
            <v>0</v>
          </cell>
          <cell r="G53">
            <v>888.21</v>
          </cell>
        </row>
        <row r="54">
          <cell r="A54" t="str">
            <v>01.21.090</v>
          </cell>
          <cell r="B54">
            <v>0</v>
          </cell>
          <cell r="C54" t="str">
            <v>Taxa de mobilização e desmobilização de equipamentos para execução de sondagem rotativa</v>
          </cell>
          <cell r="D54" t="str">
            <v>tx</v>
          </cell>
          <cell r="E54">
            <v>4810.17</v>
          </cell>
          <cell r="F54">
            <v>0</v>
          </cell>
          <cell r="G54">
            <v>4810.17</v>
          </cell>
        </row>
        <row r="55">
          <cell r="A55" t="str">
            <v>01.21.100</v>
          </cell>
          <cell r="B55">
            <v>0</v>
          </cell>
          <cell r="C55" t="str">
            <v>Sondagem do terreno a trado</v>
          </cell>
          <cell r="D55" t="str">
            <v>m</v>
          </cell>
          <cell r="E55">
            <v>70.95</v>
          </cell>
          <cell r="F55">
            <v>0</v>
          </cell>
          <cell r="G55">
            <v>70.95</v>
          </cell>
        </row>
        <row r="56">
          <cell r="A56" t="str">
            <v>01.21.110</v>
          </cell>
          <cell r="B56">
            <v>0</v>
          </cell>
          <cell r="C56" t="str">
            <v>Sondagem do terreno à percussão (mínimo de 30 m)</v>
          </cell>
          <cell r="D56" t="str">
            <v>m</v>
          </cell>
          <cell r="E56">
            <v>99.43</v>
          </cell>
          <cell r="F56">
            <v>0</v>
          </cell>
          <cell r="G56">
            <v>99.43</v>
          </cell>
        </row>
        <row r="57">
          <cell r="A57" t="str">
            <v>01.21.120</v>
          </cell>
          <cell r="B57">
            <v>0</v>
          </cell>
          <cell r="C57" t="str">
            <v>Sondagem do terreno rotativa em solo</v>
          </cell>
          <cell r="D57" t="str">
            <v>m</v>
          </cell>
          <cell r="E57">
            <v>321.64999999999998</v>
          </cell>
          <cell r="F57">
            <v>0</v>
          </cell>
          <cell r="G57">
            <v>321.64999999999998</v>
          </cell>
        </row>
        <row r="58">
          <cell r="A58" t="str">
            <v>01.21.130</v>
          </cell>
          <cell r="B58">
            <v>0</v>
          </cell>
          <cell r="C58" t="str">
            <v>Sondagem do terreno rotativa em rocha</v>
          </cell>
          <cell r="D58" t="str">
            <v>m</v>
          </cell>
          <cell r="E58">
            <v>1013.97</v>
          </cell>
          <cell r="F58">
            <v>0</v>
          </cell>
          <cell r="G58">
            <v>1013.97</v>
          </cell>
        </row>
        <row r="59">
          <cell r="A59" t="str">
            <v>01.21.140</v>
          </cell>
          <cell r="B59">
            <v>0</v>
          </cell>
          <cell r="C59" t="str">
            <v>Sondagem do terreno à percussão com a utilização de torquímetro (mínimo de 30 m)</v>
          </cell>
          <cell r="D59" t="str">
            <v>m</v>
          </cell>
          <cell r="E59">
            <v>96.22</v>
          </cell>
          <cell r="F59">
            <v>0</v>
          </cell>
          <cell r="G59">
            <v>96.22</v>
          </cell>
        </row>
        <row r="60">
          <cell r="A60" t="str">
            <v>01.23</v>
          </cell>
          <cell r="B60" t="str">
            <v>Tratamento, recuperação e trabalhos especiais em concreto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01.23.010</v>
          </cell>
          <cell r="B61">
            <v>0</v>
          </cell>
          <cell r="C61" t="str">
            <v>Taxa de mobilização e desmobilização de equipamentos para execução de corte em concreto armado</v>
          </cell>
          <cell r="D61" t="str">
            <v>tx</v>
          </cell>
          <cell r="E61">
            <v>310.10000000000002</v>
          </cell>
          <cell r="F61">
            <v>0</v>
          </cell>
          <cell r="G61">
            <v>310.10000000000002</v>
          </cell>
        </row>
        <row r="62">
          <cell r="A62" t="str">
            <v>01.23.020</v>
          </cell>
          <cell r="B62">
            <v>0</v>
          </cell>
          <cell r="C62" t="str">
            <v>Limpeza de armadura com escova de aço</v>
          </cell>
          <cell r="D62" t="str">
            <v>m²</v>
          </cell>
          <cell r="E62">
            <v>1.85</v>
          </cell>
          <cell r="F62">
            <v>4.05</v>
          </cell>
          <cell r="G62">
            <v>5.9</v>
          </cell>
        </row>
        <row r="63">
          <cell r="A63" t="str">
            <v>01.23.030</v>
          </cell>
          <cell r="B63">
            <v>0</v>
          </cell>
          <cell r="C63" t="str">
            <v>Preparo de ponte de aderência com adesivo a base de epóxi</v>
          </cell>
          <cell r="D63" t="str">
            <v>m²</v>
          </cell>
          <cell r="E63">
            <v>86.54</v>
          </cell>
          <cell r="F63">
            <v>29.92</v>
          </cell>
          <cell r="G63">
            <v>116.46</v>
          </cell>
        </row>
        <row r="64">
          <cell r="A64" t="str">
            <v>01.23.040</v>
          </cell>
          <cell r="B64">
            <v>0</v>
          </cell>
          <cell r="C64" t="str">
            <v>Tratamento de armadura com produto anticorrosivo a base de zinco</v>
          </cell>
          <cell r="D64" t="str">
            <v>m²</v>
          </cell>
          <cell r="E64">
            <v>13.57</v>
          </cell>
          <cell r="F64">
            <v>26.17</v>
          </cell>
          <cell r="G64">
            <v>39.74</v>
          </cell>
        </row>
        <row r="65">
          <cell r="A65" t="str">
            <v>01.23.060</v>
          </cell>
          <cell r="B65">
            <v>0</v>
          </cell>
          <cell r="C65" t="str">
            <v>Corte de concreto deteriorado inclusive remoção dos detritos</v>
          </cell>
          <cell r="D65" t="str">
            <v>m²</v>
          </cell>
          <cell r="E65">
            <v>0</v>
          </cell>
          <cell r="F65">
            <v>20.25</v>
          </cell>
          <cell r="G65">
            <v>20.25</v>
          </cell>
        </row>
        <row r="66">
          <cell r="A66" t="str">
            <v>01.23.070</v>
          </cell>
          <cell r="B66">
            <v>0</v>
          </cell>
          <cell r="C66" t="str">
            <v>Demarcação de área com disco de corte diamantado</v>
          </cell>
          <cell r="D66" t="str">
            <v>m</v>
          </cell>
          <cell r="E66">
            <v>0.67</v>
          </cell>
          <cell r="F66">
            <v>3</v>
          </cell>
          <cell r="G66">
            <v>3.67</v>
          </cell>
        </row>
        <row r="67">
          <cell r="A67" t="str">
            <v>01.23.100</v>
          </cell>
          <cell r="B67">
            <v>0</v>
          </cell>
          <cell r="C67" t="str">
            <v>Demolição de concreto armado com preservação de armadura, para reforço e recuperação estrutural</v>
          </cell>
          <cell r="D67" t="str">
            <v>m³</v>
          </cell>
          <cell r="E67">
            <v>0</v>
          </cell>
          <cell r="F67">
            <v>305.64</v>
          </cell>
          <cell r="G67">
            <v>305.64</v>
          </cell>
        </row>
        <row r="68">
          <cell r="A68" t="str">
            <v>01.23.140</v>
          </cell>
          <cell r="B68">
            <v>0</v>
          </cell>
          <cell r="C68" t="str">
            <v>Furação de 1 1/4" em concreto armado</v>
          </cell>
          <cell r="D68" t="str">
            <v>m</v>
          </cell>
          <cell r="E68">
            <v>154.65</v>
          </cell>
          <cell r="F68">
            <v>0</v>
          </cell>
          <cell r="G68">
            <v>154.65</v>
          </cell>
        </row>
        <row r="69">
          <cell r="A69" t="str">
            <v>01.23.150</v>
          </cell>
          <cell r="B69">
            <v>0</v>
          </cell>
          <cell r="C69" t="str">
            <v>Furação de 1 1/2" em concreto armado</v>
          </cell>
          <cell r="D69" t="str">
            <v>m</v>
          </cell>
          <cell r="E69">
            <v>159.19</v>
          </cell>
          <cell r="F69">
            <v>0</v>
          </cell>
          <cell r="G69">
            <v>159.19</v>
          </cell>
        </row>
        <row r="70">
          <cell r="A70" t="str">
            <v>01.23.160</v>
          </cell>
          <cell r="B70">
            <v>0</v>
          </cell>
          <cell r="C70" t="str">
            <v>Furação de 2 1/4" em concreto armado</v>
          </cell>
          <cell r="D70" t="str">
            <v>m</v>
          </cell>
          <cell r="E70">
            <v>183.89</v>
          </cell>
          <cell r="F70">
            <v>0</v>
          </cell>
          <cell r="G70">
            <v>183.89</v>
          </cell>
        </row>
        <row r="71">
          <cell r="A71" t="str">
            <v>01.23.190</v>
          </cell>
          <cell r="B71">
            <v>0</v>
          </cell>
          <cell r="C71" t="str">
            <v>Furação de 2 1/2" em concreto armado</v>
          </cell>
          <cell r="D71" t="str">
            <v>m</v>
          </cell>
          <cell r="E71">
            <v>184.45</v>
          </cell>
          <cell r="F71">
            <v>0</v>
          </cell>
          <cell r="G71">
            <v>184.45</v>
          </cell>
        </row>
        <row r="72">
          <cell r="A72" t="str">
            <v>01.23.200</v>
          </cell>
          <cell r="B72">
            <v>0</v>
          </cell>
          <cell r="C72" t="str">
            <v>Taxa de mobilização e desmobilização de equipamentos para execução de perfuração em concreto</v>
          </cell>
          <cell r="D72" t="str">
            <v>tx</v>
          </cell>
          <cell r="E72">
            <v>149.36000000000001</v>
          </cell>
          <cell r="F72">
            <v>0</v>
          </cell>
          <cell r="G72">
            <v>149.36000000000001</v>
          </cell>
        </row>
        <row r="73">
          <cell r="A73" t="str">
            <v>01.23.221</v>
          </cell>
          <cell r="B73">
            <v>0</v>
          </cell>
          <cell r="C73" t="str">
            <v>Furação para até 10mm x 100mm em concreto armado, inclusive colagem de armadura (para até 8mm)</v>
          </cell>
          <cell r="D73" t="str">
            <v>un</v>
          </cell>
          <cell r="E73">
            <v>6.39</v>
          </cell>
          <cell r="F73">
            <v>0</v>
          </cell>
          <cell r="G73">
            <v>6.39</v>
          </cell>
        </row>
        <row r="74">
          <cell r="A74" t="str">
            <v>01.23.222</v>
          </cell>
          <cell r="B74">
            <v>0</v>
          </cell>
          <cell r="C74" t="str">
            <v>Furação para 12,5mm x 100mm em concreto armado, inclusive colagem de armadura (para 10mm)</v>
          </cell>
          <cell r="D74" t="str">
            <v>un</v>
          </cell>
          <cell r="E74">
            <v>7.33</v>
          </cell>
          <cell r="F74">
            <v>0</v>
          </cell>
          <cell r="G74">
            <v>7.33</v>
          </cell>
        </row>
        <row r="75">
          <cell r="A75" t="str">
            <v>01.23.223</v>
          </cell>
          <cell r="B75">
            <v>0</v>
          </cell>
          <cell r="C75" t="str">
            <v>Furação para 16mm x 100mm em concreto armado, inclusive colagem de armadura (para 12,5mm)</v>
          </cell>
          <cell r="D75" t="str">
            <v>un</v>
          </cell>
          <cell r="E75">
            <v>9.2899999999999991</v>
          </cell>
          <cell r="F75">
            <v>0</v>
          </cell>
          <cell r="G75">
            <v>9.2899999999999991</v>
          </cell>
        </row>
        <row r="76">
          <cell r="A76" t="str">
            <v>01.23.231</v>
          </cell>
          <cell r="B76">
            <v>0</v>
          </cell>
          <cell r="C76" t="str">
            <v>Furação para até 10mm x 150mm em concreto armado, inclusive colagem de armadura (para até 8mm)</v>
          </cell>
          <cell r="D76" t="str">
            <v>un</v>
          </cell>
          <cell r="E76">
            <v>9.2799999999999994</v>
          </cell>
          <cell r="F76">
            <v>0</v>
          </cell>
          <cell r="G76">
            <v>9.2799999999999994</v>
          </cell>
        </row>
        <row r="77">
          <cell r="A77" t="str">
            <v>01.23.232</v>
          </cell>
          <cell r="B77">
            <v>0</v>
          </cell>
          <cell r="C77" t="str">
            <v>Furação para 12,5mm x 150mm em concreto armado, inclusive colagem de armadura (para 10mm)</v>
          </cell>
          <cell r="D77" t="str">
            <v>un</v>
          </cell>
          <cell r="E77">
            <v>11.4</v>
          </cell>
          <cell r="F77">
            <v>0</v>
          </cell>
          <cell r="G77">
            <v>11.4</v>
          </cell>
        </row>
        <row r="78">
          <cell r="A78" t="str">
            <v>01.23.233</v>
          </cell>
          <cell r="B78">
            <v>0</v>
          </cell>
          <cell r="C78" t="str">
            <v>Furação para 16mm x 150mm em concreto armado, inclusive colagem de armadura (para 12,5mm)</v>
          </cell>
          <cell r="D78" t="str">
            <v>un</v>
          </cell>
          <cell r="E78">
            <v>14.52</v>
          </cell>
          <cell r="F78">
            <v>0</v>
          </cell>
          <cell r="G78">
            <v>14.52</v>
          </cell>
        </row>
        <row r="79">
          <cell r="A79" t="str">
            <v>01.23.234</v>
          </cell>
          <cell r="B79">
            <v>0</v>
          </cell>
          <cell r="C79" t="str">
            <v>Furação para 20mm x 150mm em concreto armado, inclusive colagem de armadura (para 16mm)</v>
          </cell>
          <cell r="D79" t="str">
            <v>un</v>
          </cell>
          <cell r="E79">
            <v>16.420000000000002</v>
          </cell>
          <cell r="F79">
            <v>0</v>
          </cell>
          <cell r="G79">
            <v>16.420000000000002</v>
          </cell>
        </row>
        <row r="80">
          <cell r="A80" t="str">
            <v>01.23.236</v>
          </cell>
          <cell r="B80">
            <v>0</v>
          </cell>
          <cell r="C80" t="str">
            <v>Furação para até 10mm x 200mm em concreto armado, inclusive colagem de armadura (para 8mm)</v>
          </cell>
          <cell r="D80" t="str">
            <v>un</v>
          </cell>
          <cell r="E80">
            <v>12.51</v>
          </cell>
          <cell r="F80">
            <v>0</v>
          </cell>
          <cell r="G80">
            <v>12.51</v>
          </cell>
        </row>
        <row r="81">
          <cell r="A81" t="str">
            <v>01.23.237</v>
          </cell>
          <cell r="B81">
            <v>0</v>
          </cell>
          <cell r="C81" t="str">
            <v>Furação para 12,5mm x 200mm em concreto armado, inclusive colagem de armadura (para 10mm)</v>
          </cell>
          <cell r="D81" t="str">
            <v>un</v>
          </cell>
          <cell r="E81">
            <v>14.91</v>
          </cell>
          <cell r="F81">
            <v>0</v>
          </cell>
          <cell r="G81">
            <v>14.91</v>
          </cell>
        </row>
        <row r="82">
          <cell r="A82" t="str">
            <v>01.23.238</v>
          </cell>
          <cell r="B82">
            <v>0</v>
          </cell>
          <cell r="C82" t="str">
            <v>Furação para 16mm x 200mm em concreto armado, inclusive colagem de armadura (para 12,5mm)</v>
          </cell>
          <cell r="D82" t="str">
            <v>un</v>
          </cell>
          <cell r="E82">
            <v>18.809999999999999</v>
          </cell>
          <cell r="F82">
            <v>0</v>
          </cell>
          <cell r="G82">
            <v>18.809999999999999</v>
          </cell>
        </row>
        <row r="83">
          <cell r="A83" t="str">
            <v>01.23.239</v>
          </cell>
          <cell r="B83">
            <v>0</v>
          </cell>
          <cell r="C83" t="str">
            <v>Furação para 20mm x 200mm em concreto armado, inclusive colagem de armadura (para 16mm)</v>
          </cell>
          <cell r="D83" t="str">
            <v>un</v>
          </cell>
          <cell r="E83">
            <v>23</v>
          </cell>
          <cell r="F83">
            <v>0</v>
          </cell>
          <cell r="G83">
            <v>23</v>
          </cell>
        </row>
        <row r="84">
          <cell r="A84" t="str">
            <v>01.23.254</v>
          </cell>
          <cell r="B84">
            <v>0</v>
          </cell>
          <cell r="C84" t="str">
            <v>Furação de 1" em concreto armado</v>
          </cell>
          <cell r="D84" t="str">
            <v>m</v>
          </cell>
          <cell r="E84">
            <v>168.69</v>
          </cell>
          <cell r="F84">
            <v>0</v>
          </cell>
          <cell r="G84">
            <v>168.69</v>
          </cell>
        </row>
        <row r="85">
          <cell r="A85" t="str">
            <v>01.23.260</v>
          </cell>
          <cell r="B85">
            <v>0</v>
          </cell>
          <cell r="C85" t="str">
            <v>Furação de 2" em concreto armado</v>
          </cell>
          <cell r="D85" t="str">
            <v>m</v>
          </cell>
          <cell r="E85">
            <v>181.81</v>
          </cell>
          <cell r="F85">
            <v>0</v>
          </cell>
          <cell r="G85">
            <v>181.81</v>
          </cell>
        </row>
        <row r="86">
          <cell r="A86" t="str">
            <v>01.23.264</v>
          </cell>
          <cell r="B86">
            <v>0</v>
          </cell>
          <cell r="C86" t="str">
            <v>Furação de 3" em concreto armado</v>
          </cell>
          <cell r="D86" t="str">
            <v>m</v>
          </cell>
          <cell r="E86">
            <v>215.87</v>
          </cell>
          <cell r="F86">
            <v>0</v>
          </cell>
          <cell r="G86">
            <v>215.87</v>
          </cell>
        </row>
        <row r="87">
          <cell r="A87" t="str">
            <v>01.23.270</v>
          </cell>
          <cell r="B87">
            <v>0</v>
          </cell>
          <cell r="C87" t="str">
            <v>Furação de 4" em concreto armado</v>
          </cell>
          <cell r="D87" t="str">
            <v>m</v>
          </cell>
          <cell r="E87">
            <v>246.82</v>
          </cell>
          <cell r="F87">
            <v>0</v>
          </cell>
          <cell r="G87">
            <v>246.82</v>
          </cell>
        </row>
        <row r="88">
          <cell r="A88" t="str">
            <v>01.23.274</v>
          </cell>
          <cell r="B88">
            <v>0</v>
          </cell>
          <cell r="C88" t="str">
            <v>Furação de 5" em concreto armado</v>
          </cell>
          <cell r="D88" t="str">
            <v>m</v>
          </cell>
          <cell r="E88">
            <v>286.70999999999998</v>
          </cell>
          <cell r="F88">
            <v>0</v>
          </cell>
          <cell r="G88">
            <v>286.70999999999998</v>
          </cell>
        </row>
        <row r="89">
          <cell r="A89" t="str">
            <v>01.23.280</v>
          </cell>
          <cell r="B89">
            <v>0</v>
          </cell>
          <cell r="C89" t="str">
            <v>Furação de 6" em concreto armado</v>
          </cell>
          <cell r="D89" t="str">
            <v>m</v>
          </cell>
          <cell r="E89">
            <v>339.89</v>
          </cell>
          <cell r="F89">
            <v>0</v>
          </cell>
          <cell r="G89">
            <v>339.89</v>
          </cell>
        </row>
        <row r="90">
          <cell r="A90" t="str">
            <v>01.23.510</v>
          </cell>
          <cell r="B90">
            <v>0</v>
          </cell>
          <cell r="C90" t="str">
            <v>Corte vertical em concreto armado, espessura de 15 cm</v>
          </cell>
          <cell r="D90" t="str">
            <v>m</v>
          </cell>
          <cell r="E90">
            <v>181.53</v>
          </cell>
          <cell r="F90">
            <v>0</v>
          </cell>
          <cell r="G90">
            <v>181.53</v>
          </cell>
        </row>
        <row r="91">
          <cell r="A91" t="str">
            <v>01.23.700</v>
          </cell>
          <cell r="B91">
            <v>0</v>
          </cell>
          <cell r="C91" t="str">
            <v>Taxa de mobilização e desmobilização para reforço estrutural com fibra de carbono</v>
          </cell>
          <cell r="D91" t="str">
            <v>tx</v>
          </cell>
          <cell r="E91">
            <v>975.68</v>
          </cell>
          <cell r="F91">
            <v>2740.08</v>
          </cell>
          <cell r="G91">
            <v>3715.76</v>
          </cell>
        </row>
        <row r="92">
          <cell r="A92" t="str">
            <v>01.23.701</v>
          </cell>
          <cell r="B92">
            <v>0</v>
          </cell>
          <cell r="C92" t="str">
            <v>Preparação de substrato para colagem de fibra de carbono, mediante lixamento e/ou apicoamento e escovação</v>
          </cell>
          <cell r="D92" t="str">
            <v>m²</v>
          </cell>
          <cell r="E92">
            <v>4.88</v>
          </cell>
          <cell r="F92">
            <v>29.25</v>
          </cell>
          <cell r="G92">
            <v>34.130000000000003</v>
          </cell>
        </row>
        <row r="93">
          <cell r="A93" t="str">
            <v>01.23.702</v>
          </cell>
          <cell r="B93">
            <v>0</v>
          </cell>
          <cell r="C93" t="str">
            <v>Fibra de carbono para reforço estrutural de alta resistência - 300 g/m²</v>
          </cell>
          <cell r="D93" t="str">
            <v>m²</v>
          </cell>
          <cell r="E93">
            <v>275.95999999999998</v>
          </cell>
          <cell r="F93">
            <v>208.36</v>
          </cell>
          <cell r="G93">
            <v>484.32</v>
          </cell>
        </row>
        <row r="94">
          <cell r="A94" t="str">
            <v>01.27</v>
          </cell>
          <cell r="B94" t="str">
            <v>Estudo e programa ambientais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01.27.011</v>
          </cell>
          <cell r="B95">
            <v>0</v>
          </cell>
          <cell r="C95" t="str">
            <v>Projeto e implementação de gerenciamento integrado de resíduos sólidos e gestão de perdas</v>
          </cell>
          <cell r="D95" t="str">
            <v>un</v>
          </cell>
          <cell r="E95">
            <v>141.85</v>
          </cell>
          <cell r="F95">
            <v>6003.93</v>
          </cell>
          <cell r="G95">
            <v>6145.78</v>
          </cell>
        </row>
        <row r="96">
          <cell r="A96" t="str">
            <v>01.27.021</v>
          </cell>
          <cell r="B96">
            <v>0</v>
          </cell>
          <cell r="C96" t="str">
            <v>Projeto e implementação de educação ambiental</v>
          </cell>
          <cell r="D96" t="str">
            <v>un</v>
          </cell>
          <cell r="E96">
            <v>141.85</v>
          </cell>
          <cell r="F96">
            <v>8090.31</v>
          </cell>
          <cell r="G96">
            <v>8232.16</v>
          </cell>
        </row>
        <row r="97">
          <cell r="A97" t="str">
            <v>01.27.031</v>
          </cell>
          <cell r="B97">
            <v>0</v>
          </cell>
          <cell r="C97" t="str">
            <v>Projeto e implementação de controle ambiental de obra</v>
          </cell>
          <cell r="D97" t="str">
            <v>un</v>
          </cell>
          <cell r="E97">
            <v>141.85</v>
          </cell>
          <cell r="F97">
            <v>7164.03</v>
          </cell>
          <cell r="G97">
            <v>7305.88</v>
          </cell>
        </row>
        <row r="98">
          <cell r="A98" t="str">
            <v>01.27.041</v>
          </cell>
          <cell r="B98">
            <v>0</v>
          </cell>
          <cell r="C98" t="str">
            <v>Laudo de caracterização de vegetação</v>
          </cell>
          <cell r="D98" t="str">
            <v>un</v>
          </cell>
          <cell r="E98">
            <v>409.6</v>
          </cell>
          <cell r="F98">
            <v>16526.32</v>
          </cell>
          <cell r="G98">
            <v>16935.919999999998</v>
          </cell>
        </row>
        <row r="99">
          <cell r="A99" t="str">
            <v>01.27.051</v>
          </cell>
          <cell r="B99">
            <v>0</v>
          </cell>
          <cell r="C99" t="str">
            <v>Laudo de caracterização da fauna associada à flora</v>
          </cell>
          <cell r="D99" t="str">
            <v>un</v>
          </cell>
          <cell r="E99">
            <v>409.6</v>
          </cell>
          <cell r="F99">
            <v>25380.5</v>
          </cell>
          <cell r="G99">
            <v>25790.1</v>
          </cell>
        </row>
        <row r="100">
          <cell r="A100" t="str">
            <v>01.27.061</v>
          </cell>
          <cell r="B100">
            <v>0</v>
          </cell>
          <cell r="C100" t="str">
            <v>Projeto e implementação de monitoramento da fauna durante a obra</v>
          </cell>
          <cell r="D100" t="str">
            <v>un</v>
          </cell>
          <cell r="E100">
            <v>409.6</v>
          </cell>
          <cell r="F100">
            <v>10083.89</v>
          </cell>
          <cell r="G100">
            <v>10493.49</v>
          </cell>
        </row>
        <row r="101">
          <cell r="A101" t="str">
            <v>01.27.071</v>
          </cell>
          <cell r="B101">
            <v>0</v>
          </cell>
          <cell r="C101" t="str">
            <v>Laudo de autodepuração</v>
          </cell>
          <cell r="D101" t="str">
            <v>un</v>
          </cell>
          <cell r="E101">
            <v>333.1</v>
          </cell>
          <cell r="F101">
            <v>12109.73</v>
          </cell>
          <cell r="G101">
            <v>12442.83</v>
          </cell>
        </row>
        <row r="102">
          <cell r="A102" t="str">
            <v>01.27.091</v>
          </cell>
          <cell r="B102">
            <v>0</v>
          </cell>
          <cell r="C102" t="str">
            <v>Estudo de impacto de vizinhança, em área urbana até 10.000 m²</v>
          </cell>
          <cell r="D102" t="str">
            <v>un</v>
          </cell>
          <cell r="E102">
            <v>203.05</v>
          </cell>
          <cell r="F102">
            <v>19618.900000000001</v>
          </cell>
          <cell r="G102">
            <v>19821.95</v>
          </cell>
        </row>
        <row r="103">
          <cell r="A103" t="str">
            <v>01.28</v>
          </cell>
          <cell r="B103" t="str">
            <v>Poço profundo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01.28.010</v>
          </cell>
          <cell r="B104">
            <v>0</v>
          </cell>
          <cell r="C104" t="str">
            <v>Taxa de mobilização e desmobilização de equipamentos para execução de perfuração para poço profundo - profundidade até 200 m</v>
          </cell>
          <cell r="D104" t="str">
            <v>tx</v>
          </cell>
          <cell r="E104">
            <v>7436.84</v>
          </cell>
          <cell r="F104">
            <v>0</v>
          </cell>
          <cell r="G104">
            <v>7436.84</v>
          </cell>
        </row>
        <row r="105">
          <cell r="A105" t="str">
            <v>01.28.020</v>
          </cell>
          <cell r="B105">
            <v>0</v>
          </cell>
          <cell r="C105" t="str">
            <v>Taxa de mobilização e desmobilização de equipamentos para execução de perfuração para poço profundo - profundidade acima de 200 m e até 300 m</v>
          </cell>
          <cell r="D105" t="str">
            <v>tx</v>
          </cell>
          <cell r="E105">
            <v>10645.44</v>
          </cell>
          <cell r="F105">
            <v>0</v>
          </cell>
          <cell r="G105">
            <v>10645.44</v>
          </cell>
        </row>
        <row r="106">
          <cell r="A106" t="str">
            <v>01.28.030</v>
          </cell>
          <cell r="B106">
            <v>0</v>
          </cell>
          <cell r="C106" t="str">
            <v>Taxa de mobilização e desmobilização de equipamentos para execução de perfuração para poço profundo - profundidade acima de 300 m</v>
          </cell>
          <cell r="D106" t="str">
            <v>tx</v>
          </cell>
          <cell r="E106">
            <v>13751.54</v>
          </cell>
          <cell r="F106">
            <v>0</v>
          </cell>
          <cell r="G106">
            <v>13751.54</v>
          </cell>
        </row>
        <row r="107">
          <cell r="A107" t="str">
            <v>01.28.040</v>
          </cell>
          <cell r="B107">
            <v>0</v>
          </cell>
          <cell r="C107" t="str">
            <v>Perfuração rotativa para poço profundo em camadas de solos sedimentares, diâmetro de 8 1/2" (215,90 mm)</v>
          </cell>
          <cell r="D107" t="str">
            <v>m</v>
          </cell>
          <cell r="E107">
            <v>366.73</v>
          </cell>
          <cell r="F107">
            <v>0</v>
          </cell>
          <cell r="G107">
            <v>366.73</v>
          </cell>
        </row>
        <row r="108">
          <cell r="A108" t="str">
            <v>01.28.050</v>
          </cell>
          <cell r="B108">
            <v>0</v>
          </cell>
          <cell r="C108" t="str">
            <v>Perfuração rotativa para poço profundo em aluvião, arenito, ou solos sedimentados em geral, diâmetro de 10" (250 mm)</v>
          </cell>
          <cell r="D108" t="str">
            <v>m</v>
          </cell>
          <cell r="E108">
            <v>393.68</v>
          </cell>
          <cell r="F108">
            <v>0</v>
          </cell>
          <cell r="G108">
            <v>393.68</v>
          </cell>
        </row>
        <row r="109">
          <cell r="A109" t="str">
            <v>01.28.060</v>
          </cell>
          <cell r="B109">
            <v>0</v>
          </cell>
          <cell r="C109" t="str">
            <v>Perfuração rotativa para poço profundo em aluvião, arenito, ou solos sedimentados em geral, diâmetro de 12" (300 mm)</v>
          </cell>
          <cell r="D109" t="str">
            <v>m</v>
          </cell>
          <cell r="E109">
            <v>508.42</v>
          </cell>
          <cell r="F109">
            <v>0</v>
          </cell>
          <cell r="G109">
            <v>508.42</v>
          </cell>
        </row>
        <row r="110">
          <cell r="A110" t="str">
            <v>01.28.070</v>
          </cell>
          <cell r="B110">
            <v>0</v>
          </cell>
          <cell r="C110" t="str">
            <v>Perfuração rotativa para poço profundo em aluvião, arenito, ou solos sedimentados em geral, diâmetro de 14" (350 mm)</v>
          </cell>
          <cell r="D110" t="str">
            <v>m</v>
          </cell>
          <cell r="E110">
            <v>726.55</v>
          </cell>
          <cell r="F110">
            <v>0</v>
          </cell>
          <cell r="G110">
            <v>726.55</v>
          </cell>
        </row>
        <row r="111">
          <cell r="A111" t="str">
            <v>01.28.080</v>
          </cell>
          <cell r="B111">
            <v>0</v>
          </cell>
          <cell r="C111" t="str">
            <v>Perfuração rotativa para poço profundo em aluvião, arenito, ou solos sedimentados em geral, diâmetro de 16" (400 mm)</v>
          </cell>
          <cell r="D111" t="str">
            <v>m</v>
          </cell>
          <cell r="E111">
            <v>888.17</v>
          </cell>
          <cell r="F111">
            <v>0</v>
          </cell>
          <cell r="G111">
            <v>888.17</v>
          </cell>
        </row>
        <row r="112">
          <cell r="A112" t="str">
            <v>01.28.090</v>
          </cell>
          <cell r="B112">
            <v>0</v>
          </cell>
          <cell r="C112" t="str">
            <v>Perfuração rotativa para poço profundo em aluvião, arenito, ou solos sedimentados em geral, diâmetro de 18" (450 mm)</v>
          </cell>
          <cell r="D112" t="str">
            <v>m</v>
          </cell>
          <cell r="E112">
            <v>1121.54</v>
          </cell>
          <cell r="F112">
            <v>0</v>
          </cell>
          <cell r="G112">
            <v>1121.54</v>
          </cell>
        </row>
        <row r="113">
          <cell r="A113" t="str">
            <v>01.28.100</v>
          </cell>
          <cell r="B113">
            <v>0</v>
          </cell>
          <cell r="C113" t="str">
            <v>Perfuração rotativa para poço profundo em aluvião, arenito, ou solos sedimentados em geral, diâmetro de 20" (500 mm)</v>
          </cell>
          <cell r="D113" t="str">
            <v>m</v>
          </cell>
          <cell r="E113">
            <v>1075.44</v>
          </cell>
          <cell r="F113">
            <v>0</v>
          </cell>
          <cell r="G113">
            <v>1075.44</v>
          </cell>
        </row>
        <row r="114">
          <cell r="A114" t="str">
            <v>01.28.110</v>
          </cell>
          <cell r="B114">
            <v>0</v>
          </cell>
          <cell r="C114" t="str">
            <v>Perfuração rotativa para poço profundo em aluvião, arenito, ou solos sedimentados em geral, diâmetro de 22" (550 mm)</v>
          </cell>
          <cell r="D114" t="str">
            <v>m</v>
          </cell>
          <cell r="E114">
            <v>1272.8599999999999</v>
          </cell>
          <cell r="F114">
            <v>0</v>
          </cell>
          <cell r="G114">
            <v>1272.8599999999999</v>
          </cell>
        </row>
        <row r="115">
          <cell r="A115" t="str">
            <v>01.28.120</v>
          </cell>
          <cell r="B115">
            <v>0</v>
          </cell>
          <cell r="C115" t="str">
            <v>Perfuração rotativa para poço profundo em aluvião, arenito, ou solos sedimentados em geral, diâmetro de 26" (650 mm)</v>
          </cell>
          <cell r="D115" t="str">
            <v>m</v>
          </cell>
          <cell r="E115">
            <v>1739.3</v>
          </cell>
          <cell r="F115">
            <v>0</v>
          </cell>
          <cell r="G115">
            <v>1739.3</v>
          </cell>
        </row>
        <row r="116">
          <cell r="A116" t="str">
            <v>01.28.130</v>
          </cell>
          <cell r="B116">
            <v>0</v>
          </cell>
          <cell r="C116" t="str">
            <v>Perfuração rotativa para poço profundo em solos e/ou rocha metassedimentar alterada em geral, diâmetro de 20" (508 mm)</v>
          </cell>
          <cell r="D116" t="str">
            <v>m</v>
          </cell>
          <cell r="E116">
            <v>694.84</v>
          </cell>
          <cell r="F116">
            <v>0</v>
          </cell>
          <cell r="G116">
            <v>694.84</v>
          </cell>
        </row>
        <row r="117">
          <cell r="A117" t="str">
            <v>01.28.140</v>
          </cell>
          <cell r="B117">
            <v>0</v>
          </cell>
          <cell r="C117" t="str">
            <v>Perfuração roto-pneumática para poço profundo em rocha metassedimentar em geral, diâmetro de 12 1/4" (311,15 mm)</v>
          </cell>
          <cell r="D117" t="str">
            <v>m</v>
          </cell>
          <cell r="E117">
            <v>855.05</v>
          </cell>
          <cell r="F117">
            <v>0</v>
          </cell>
          <cell r="G117">
            <v>855.05</v>
          </cell>
        </row>
        <row r="118">
          <cell r="A118" t="str">
            <v>01.28.150</v>
          </cell>
          <cell r="B118">
            <v>0</v>
          </cell>
          <cell r="C118" t="str">
            <v>Perfuração rotativa para poço profundo em rocha sã (basalto), diâmetro de 14" (350 mm)</v>
          </cell>
          <cell r="D118" t="str">
            <v>m</v>
          </cell>
          <cell r="E118">
            <v>2729.78</v>
          </cell>
          <cell r="F118">
            <v>0</v>
          </cell>
          <cell r="G118">
            <v>2729.78</v>
          </cell>
        </row>
        <row r="119">
          <cell r="A119" t="str">
            <v>01.28.160</v>
          </cell>
          <cell r="B119">
            <v>0</v>
          </cell>
          <cell r="C119" t="str">
            <v>Perfuração rotativa para poço profundo em rocha alterada (basalto alterado), diâmetro de 8" (200 mm)</v>
          </cell>
          <cell r="D119" t="str">
            <v>m</v>
          </cell>
          <cell r="E119">
            <v>262.61</v>
          </cell>
          <cell r="F119">
            <v>0</v>
          </cell>
          <cell r="G119">
            <v>262.61</v>
          </cell>
        </row>
        <row r="120">
          <cell r="A120" t="str">
            <v>01.28.170</v>
          </cell>
          <cell r="B120">
            <v>0</v>
          </cell>
          <cell r="C120" t="str">
            <v>Perfuração rotativa para poço profundo em rocha alterada (basalto alterado), diâmetro de 10" (250 mm)</v>
          </cell>
          <cell r="D120" t="str">
            <v>m</v>
          </cell>
          <cell r="E120">
            <v>375.63</v>
          </cell>
          <cell r="F120">
            <v>0</v>
          </cell>
          <cell r="G120">
            <v>375.63</v>
          </cell>
        </row>
        <row r="121">
          <cell r="A121" t="str">
            <v>01.28.180</v>
          </cell>
          <cell r="B121">
            <v>0</v>
          </cell>
          <cell r="C121" t="str">
            <v>Perfuração rotativa para poço profundo em rocha alterada (basalto alterado), diâmetro de 12" (300 mm)</v>
          </cell>
          <cell r="D121" t="str">
            <v>m</v>
          </cell>
          <cell r="E121">
            <v>534.24</v>
          </cell>
          <cell r="F121">
            <v>0</v>
          </cell>
          <cell r="G121">
            <v>534.24</v>
          </cell>
        </row>
        <row r="122">
          <cell r="A122" t="str">
            <v>01.28.190</v>
          </cell>
          <cell r="B122">
            <v>0</v>
          </cell>
          <cell r="C122" t="str">
            <v>Perfuração roto-pneumática para poço profundo em rocha sã (basalto), diâmetro de 6" (150 mm)</v>
          </cell>
          <cell r="D122" t="str">
            <v>m</v>
          </cell>
          <cell r="E122">
            <v>253.61</v>
          </cell>
          <cell r="F122">
            <v>0</v>
          </cell>
          <cell r="G122">
            <v>253.61</v>
          </cell>
        </row>
        <row r="123">
          <cell r="A123" t="str">
            <v>01.28.200</v>
          </cell>
          <cell r="B123">
            <v>0</v>
          </cell>
          <cell r="C123" t="str">
            <v>Perfuração roto-pneumática para poço profundo em rocha sã (basalto), diâmetro de 8" (200 mm)</v>
          </cell>
          <cell r="D123" t="str">
            <v>m</v>
          </cell>
          <cell r="E123">
            <v>396.66</v>
          </cell>
          <cell r="F123">
            <v>0</v>
          </cell>
          <cell r="G123">
            <v>396.66</v>
          </cell>
        </row>
        <row r="124">
          <cell r="A124" t="str">
            <v>01.28.210</v>
          </cell>
          <cell r="B124">
            <v>0</v>
          </cell>
          <cell r="C124" t="str">
            <v>Perfuração roto-pneumática para poço profundo em rocha sã (basalto), diâmetro de 10" (250 mm)</v>
          </cell>
          <cell r="D124" t="str">
            <v>m</v>
          </cell>
          <cell r="E124">
            <v>585.4</v>
          </cell>
          <cell r="F124">
            <v>0</v>
          </cell>
          <cell r="G124">
            <v>585.4</v>
          </cell>
        </row>
        <row r="125">
          <cell r="A125" t="str">
            <v>01.28.220</v>
          </cell>
          <cell r="B125">
            <v>0</v>
          </cell>
          <cell r="C125" t="str">
            <v>Perfuração roto-pneumática para poço profundo em rocha sã (basalto), diâmetro de 12" (300 mm)</v>
          </cell>
          <cell r="D125" t="str">
            <v>m</v>
          </cell>
          <cell r="E125">
            <v>1384.14</v>
          </cell>
          <cell r="F125">
            <v>0</v>
          </cell>
          <cell r="G125">
            <v>1384.14</v>
          </cell>
        </row>
        <row r="126">
          <cell r="A126" t="str">
            <v>01.28.230</v>
          </cell>
          <cell r="B126">
            <v>0</v>
          </cell>
          <cell r="C126" t="str">
            <v>Perfuração roto-pneumática para poço profundo em rocha sã (basalto), diâmetro de 14" (350 mm)</v>
          </cell>
          <cell r="D126" t="str">
            <v>m</v>
          </cell>
          <cell r="E126">
            <v>1679.79</v>
          </cell>
          <cell r="F126">
            <v>0</v>
          </cell>
          <cell r="G126">
            <v>1679.79</v>
          </cell>
        </row>
        <row r="127">
          <cell r="A127" t="str">
            <v>01.28.240</v>
          </cell>
          <cell r="B127">
            <v>0</v>
          </cell>
          <cell r="C127" t="str">
            <v>Perfuração roto-pneumática para poço profundo em rocha sã (basalto), diâmetro de 18" (450 mm)</v>
          </cell>
          <cell r="D127" t="str">
            <v>m</v>
          </cell>
          <cell r="E127">
            <v>2441.73</v>
          </cell>
          <cell r="F127">
            <v>0</v>
          </cell>
          <cell r="G127">
            <v>2441.73</v>
          </cell>
        </row>
        <row r="128">
          <cell r="A128" t="str">
            <v>01.28.250</v>
          </cell>
          <cell r="B128">
            <v>0</v>
          </cell>
          <cell r="C128" t="str">
            <v>Revestimento interno de poço profundo tubo liso em aço galvanizado, diâmetro de 6" (152,40 mm) - união solda</v>
          </cell>
          <cell r="D128" t="str">
            <v>m</v>
          </cell>
          <cell r="E128">
            <v>415.41</v>
          </cell>
          <cell r="F128">
            <v>0</v>
          </cell>
          <cell r="G128">
            <v>415.41</v>
          </cell>
        </row>
        <row r="129">
          <cell r="A129" t="str">
            <v>01.28.260</v>
          </cell>
          <cell r="B129">
            <v>0</v>
          </cell>
          <cell r="C129" t="str">
            <v>Revestimento interno de poço profundo tubo PVC geomecânico nervurado standard, diâmetro de 6" (150 mm)</v>
          </cell>
          <cell r="D129" t="str">
            <v>m</v>
          </cell>
          <cell r="E129">
            <v>271.39999999999998</v>
          </cell>
          <cell r="F129">
            <v>0</v>
          </cell>
          <cell r="G129">
            <v>271.39999999999998</v>
          </cell>
        </row>
        <row r="130">
          <cell r="A130" t="str">
            <v>01.28.270</v>
          </cell>
          <cell r="B130">
            <v>0</v>
          </cell>
          <cell r="C130" t="str">
            <v>Revestimento interno de poço profundo tubo PVC geomecânico nervurado reforçado, diâmetro de 8" (200 mm)</v>
          </cell>
          <cell r="D130" t="str">
            <v>m</v>
          </cell>
          <cell r="E130">
            <v>543.08000000000004</v>
          </cell>
          <cell r="F130">
            <v>0</v>
          </cell>
          <cell r="G130">
            <v>543.08000000000004</v>
          </cell>
        </row>
        <row r="131">
          <cell r="A131" t="str">
            <v>01.28.280</v>
          </cell>
          <cell r="B131">
            <v>0</v>
          </cell>
          <cell r="C131" t="str">
            <v>Revestimento interno de poço profundo tubo de aço preto, diâmetro de 6" (152,40 mm)</v>
          </cell>
          <cell r="D131" t="str">
            <v>m</v>
          </cell>
          <cell r="E131">
            <v>355.35</v>
          </cell>
          <cell r="F131">
            <v>0</v>
          </cell>
          <cell r="G131">
            <v>355.35</v>
          </cell>
        </row>
        <row r="132">
          <cell r="A132" t="str">
            <v>01.28.290</v>
          </cell>
          <cell r="B132">
            <v>0</v>
          </cell>
          <cell r="C132" t="str">
            <v>Revestimento interno de poço profundo tubo preto DIN 2440, diâmetro de 6" (150 mm)</v>
          </cell>
          <cell r="D132" t="str">
            <v>m</v>
          </cell>
          <cell r="E132">
            <v>375.92</v>
          </cell>
          <cell r="F132">
            <v>0</v>
          </cell>
          <cell r="G132">
            <v>375.92</v>
          </cell>
        </row>
        <row r="133">
          <cell r="A133" t="str">
            <v>01.28.300</v>
          </cell>
          <cell r="B133">
            <v>0</v>
          </cell>
          <cell r="C133" t="str">
            <v>Revestimento interno de poço profundo tubo preto DIN 2440, diâmetro de 8" (200 mm)</v>
          </cell>
          <cell r="D133" t="str">
            <v>m</v>
          </cell>
          <cell r="E133">
            <v>574.95000000000005</v>
          </cell>
          <cell r="F133">
            <v>0</v>
          </cell>
          <cell r="G133">
            <v>574.95000000000005</v>
          </cell>
        </row>
        <row r="134">
          <cell r="A134" t="str">
            <v>01.28.310</v>
          </cell>
          <cell r="B134">
            <v>0</v>
          </cell>
          <cell r="C134" t="str">
            <v>Revestimento interno de poço profundo tubo de aço preto liso calandrado, diâmetro de 16" (406,40 mm)</v>
          </cell>
          <cell r="D134" t="str">
            <v>m</v>
          </cell>
          <cell r="E134">
            <v>905.21</v>
          </cell>
          <cell r="F134">
            <v>0</v>
          </cell>
          <cell r="G134">
            <v>905.21</v>
          </cell>
        </row>
        <row r="135">
          <cell r="A135" t="str">
            <v>01.28.350</v>
          </cell>
          <cell r="B135">
            <v>0</v>
          </cell>
          <cell r="C135" t="str">
            <v>Revestimento da boca de poço profundo tubo chapa 3/16", diâmetro de 12"</v>
          </cell>
          <cell r="D135" t="str">
            <v>m</v>
          </cell>
          <cell r="E135">
            <v>767.05</v>
          </cell>
          <cell r="F135">
            <v>0</v>
          </cell>
          <cell r="G135">
            <v>767.05</v>
          </cell>
        </row>
        <row r="136">
          <cell r="A136" t="str">
            <v>01.28.360</v>
          </cell>
          <cell r="B136">
            <v>0</v>
          </cell>
          <cell r="C136" t="str">
            <v>Revestimento da boca de poço profundo tubo chapa 3/16", diâmetro de 14"</v>
          </cell>
          <cell r="D136" t="str">
            <v>m</v>
          </cell>
          <cell r="E136">
            <v>831.73</v>
          </cell>
          <cell r="F136">
            <v>0</v>
          </cell>
          <cell r="G136">
            <v>831.73</v>
          </cell>
        </row>
        <row r="137">
          <cell r="A137" t="str">
            <v>01.28.370</v>
          </cell>
          <cell r="B137">
            <v>0</v>
          </cell>
          <cell r="C137" t="str">
            <v>Revestimento da boca de poço profundo tubo chapa 3/16", diâmetro de 16"</v>
          </cell>
          <cell r="D137" t="str">
            <v>m</v>
          </cell>
          <cell r="E137">
            <v>978.12</v>
          </cell>
          <cell r="F137">
            <v>0</v>
          </cell>
          <cell r="G137">
            <v>978.12</v>
          </cell>
        </row>
        <row r="138">
          <cell r="A138" t="str">
            <v>01.28.380</v>
          </cell>
          <cell r="B138">
            <v>0</v>
          </cell>
          <cell r="C138" t="str">
            <v>Revestimento da boca de poço profundo tubo chapa 3/16", diâmetro de 20"</v>
          </cell>
          <cell r="D138" t="str">
            <v>m</v>
          </cell>
          <cell r="E138">
            <v>980.74</v>
          </cell>
          <cell r="F138">
            <v>0</v>
          </cell>
          <cell r="G138">
            <v>980.74</v>
          </cell>
        </row>
        <row r="139">
          <cell r="A139" t="str">
            <v>01.28.390</v>
          </cell>
          <cell r="B139">
            <v>0</v>
          </cell>
          <cell r="C139" t="str">
            <v>Filtro PVC geomecânico nervurado tipo standard para poço profundo, diâmetro de 6" (150 mm)</v>
          </cell>
          <cell r="D139" t="str">
            <v>m</v>
          </cell>
          <cell r="E139">
            <v>362.41</v>
          </cell>
          <cell r="F139">
            <v>0</v>
          </cell>
          <cell r="G139">
            <v>362.41</v>
          </cell>
        </row>
        <row r="140">
          <cell r="A140" t="str">
            <v>01.28.400</v>
          </cell>
          <cell r="B140">
            <v>0</v>
          </cell>
          <cell r="C140" t="str">
            <v>Filtro PVC geomecânico nervurado tipo reforçado para poço profundo, diâmetro de 8" (200 mm)</v>
          </cell>
          <cell r="D140" t="str">
            <v>m</v>
          </cell>
          <cell r="E140">
            <v>632.49</v>
          </cell>
          <cell r="F140">
            <v>0</v>
          </cell>
          <cell r="G140">
            <v>632.49</v>
          </cell>
        </row>
        <row r="141">
          <cell r="A141" t="str">
            <v>01.28.410</v>
          </cell>
          <cell r="B141">
            <v>0</v>
          </cell>
          <cell r="C141" t="str">
            <v>Filtro espiralado galvanizado simples (standard) para poço profundo, diâmetro de 6" (152,40 mm)</v>
          </cell>
          <cell r="D141" t="str">
            <v>m</v>
          </cell>
          <cell r="E141">
            <v>721.46</v>
          </cell>
          <cell r="F141">
            <v>0</v>
          </cell>
          <cell r="G141">
            <v>721.46</v>
          </cell>
        </row>
        <row r="142">
          <cell r="A142" t="str">
            <v>01.28.420</v>
          </cell>
          <cell r="B142">
            <v>0</v>
          </cell>
          <cell r="C142" t="str">
            <v>Filtro espiralado galvanizado reforçado para poço profundo, diâmetro de 6" (152,40 mm)</v>
          </cell>
          <cell r="D142" t="str">
            <v>m</v>
          </cell>
          <cell r="E142">
            <v>855.82</v>
          </cell>
          <cell r="F142">
            <v>0</v>
          </cell>
          <cell r="G142">
            <v>855.82</v>
          </cell>
        </row>
        <row r="143">
          <cell r="A143" t="str">
            <v>01.28.430</v>
          </cell>
          <cell r="B143">
            <v>0</v>
          </cell>
          <cell r="C143" t="str">
            <v>Filtro espiralado em aço inoxidável reforçado para poço profundo, diâmetro de 6" (152,40 mm)</v>
          </cell>
          <cell r="D143" t="str">
            <v>m</v>
          </cell>
          <cell r="E143">
            <v>1739.1</v>
          </cell>
          <cell r="F143">
            <v>0</v>
          </cell>
          <cell r="G143">
            <v>1739.1</v>
          </cell>
        </row>
        <row r="144">
          <cell r="A144" t="str">
            <v>01.28.440</v>
          </cell>
          <cell r="B144">
            <v>0</v>
          </cell>
          <cell r="C144" t="str">
            <v>Filtro galvanizado tipo NOLD para poço profundo, diâmetro de 6" (150 mm)</v>
          </cell>
          <cell r="D144" t="str">
            <v>m</v>
          </cell>
          <cell r="E144">
            <v>605.89</v>
          </cell>
          <cell r="F144">
            <v>0</v>
          </cell>
          <cell r="G144">
            <v>605.89</v>
          </cell>
        </row>
        <row r="145">
          <cell r="A145" t="str">
            <v>01.28.450</v>
          </cell>
          <cell r="B145">
            <v>0</v>
          </cell>
          <cell r="C145" t="str">
            <v>Pré-filtro tipo pérola para poço profundo</v>
          </cell>
          <cell r="D145" t="str">
            <v>m³</v>
          </cell>
          <cell r="E145">
            <v>1324.79</v>
          </cell>
          <cell r="F145">
            <v>0</v>
          </cell>
          <cell r="G145">
            <v>1324.79</v>
          </cell>
        </row>
        <row r="146">
          <cell r="A146" t="str">
            <v>01.28.460</v>
          </cell>
          <cell r="B146">
            <v>0</v>
          </cell>
          <cell r="C146" t="str">
            <v>Pré-filtro tipo Jacareí para poço profundo</v>
          </cell>
          <cell r="D146" t="str">
            <v>m³</v>
          </cell>
          <cell r="E146">
            <v>1200.79</v>
          </cell>
          <cell r="F146">
            <v>0</v>
          </cell>
          <cell r="G146">
            <v>1200.79</v>
          </cell>
        </row>
        <row r="147">
          <cell r="A147" t="str">
            <v>01.28.470</v>
          </cell>
          <cell r="B147">
            <v>0</v>
          </cell>
          <cell r="C147" t="str">
            <v>Perfilagem ótica (filmagem / endoscopia) para poço profundo</v>
          </cell>
          <cell r="D147" t="str">
            <v>m</v>
          </cell>
          <cell r="E147">
            <v>62.56</v>
          </cell>
          <cell r="F147">
            <v>0</v>
          </cell>
          <cell r="G147">
            <v>62.56</v>
          </cell>
        </row>
        <row r="148">
          <cell r="A148" t="str">
            <v>01.28.480</v>
          </cell>
          <cell r="B148">
            <v>0</v>
          </cell>
          <cell r="C148" t="str">
            <v>Perfilagem elétrica de poço profundo</v>
          </cell>
          <cell r="D148" t="str">
            <v>m</v>
          </cell>
          <cell r="E148">
            <v>123.52</v>
          </cell>
          <cell r="F148">
            <v>0</v>
          </cell>
          <cell r="G148">
            <v>123.52</v>
          </cell>
        </row>
        <row r="149">
          <cell r="A149" t="str">
            <v>01.28.490</v>
          </cell>
          <cell r="B149">
            <v>0</v>
          </cell>
          <cell r="C149" t="str">
            <v>Taxa de mobilização e desmobilização de equipamentos para execução de bombeamento, limpeza, desenvolvimento e teste de vazão</v>
          </cell>
          <cell r="D149" t="str">
            <v>tx</v>
          </cell>
          <cell r="E149">
            <v>2856.83</v>
          </cell>
          <cell r="F149">
            <v>0</v>
          </cell>
          <cell r="G149">
            <v>2856.83</v>
          </cell>
        </row>
        <row r="150">
          <cell r="A150" t="str">
            <v>01.28.500</v>
          </cell>
          <cell r="B150">
            <v>0</v>
          </cell>
          <cell r="C150" t="str">
            <v>Limpeza e desenvolvimento do poço profundo</v>
          </cell>
          <cell r="D150" t="str">
            <v>h</v>
          </cell>
          <cell r="E150">
            <v>268.98</v>
          </cell>
          <cell r="F150">
            <v>0</v>
          </cell>
          <cell r="G150">
            <v>268.98</v>
          </cell>
        </row>
        <row r="151">
          <cell r="A151" t="str">
            <v>01.28.510</v>
          </cell>
          <cell r="B151">
            <v>0</v>
          </cell>
          <cell r="C151" t="str">
            <v>Ensaio de vazão (bombeamento) para poço profundo, com bomba submersa</v>
          </cell>
          <cell r="D151" t="str">
            <v>h</v>
          </cell>
          <cell r="E151">
            <v>243.77</v>
          </cell>
          <cell r="F151">
            <v>0</v>
          </cell>
          <cell r="G151">
            <v>243.77</v>
          </cell>
        </row>
        <row r="152">
          <cell r="A152" t="str">
            <v>01.28.520</v>
          </cell>
          <cell r="B152">
            <v>0</v>
          </cell>
          <cell r="C152" t="str">
            <v>Ensaio de vazão escalonado para poço profundo</v>
          </cell>
          <cell r="D152" t="str">
            <v>h</v>
          </cell>
          <cell r="E152">
            <v>257.51</v>
          </cell>
          <cell r="F152">
            <v>0</v>
          </cell>
          <cell r="G152">
            <v>257.51</v>
          </cell>
        </row>
        <row r="153">
          <cell r="A153" t="str">
            <v>01.28.530</v>
          </cell>
          <cell r="B153">
            <v>0</v>
          </cell>
          <cell r="C153" t="str">
            <v>Ensaio de recuperação de nível para poço profundo</v>
          </cell>
          <cell r="D153" t="str">
            <v>h</v>
          </cell>
          <cell r="E153">
            <v>259.68</v>
          </cell>
          <cell r="F153">
            <v>0</v>
          </cell>
          <cell r="G153">
            <v>259.68</v>
          </cell>
        </row>
        <row r="154">
          <cell r="A154" t="str">
            <v>01.28.540</v>
          </cell>
          <cell r="B154">
            <v>0</v>
          </cell>
          <cell r="C154" t="str">
            <v>Desinfecção de poço profundo</v>
          </cell>
          <cell r="D154" t="str">
            <v>un</v>
          </cell>
          <cell r="E154">
            <v>1495.1</v>
          </cell>
          <cell r="F154">
            <v>0</v>
          </cell>
          <cell r="G154">
            <v>1495.1</v>
          </cell>
        </row>
        <row r="155">
          <cell r="A155" t="str">
            <v>01.28.550</v>
          </cell>
          <cell r="B155">
            <v>0</v>
          </cell>
          <cell r="C155" t="str">
            <v>Análise físico-química e bacteriológica da água para poço profundo</v>
          </cell>
          <cell r="D155" t="str">
            <v>cj</v>
          </cell>
          <cell r="E155">
            <v>2698.03</v>
          </cell>
          <cell r="F155">
            <v>0</v>
          </cell>
          <cell r="G155">
            <v>2698.03</v>
          </cell>
        </row>
        <row r="156">
          <cell r="A156" t="str">
            <v>01.28.560</v>
          </cell>
          <cell r="B156">
            <v>0</v>
          </cell>
          <cell r="C156" t="str">
            <v>Centralizador de coluna para poço profundo, diâmetro de 4" ou 6"</v>
          </cell>
          <cell r="D156" t="str">
            <v>un</v>
          </cell>
          <cell r="E156">
            <v>276.24</v>
          </cell>
          <cell r="F156">
            <v>0</v>
          </cell>
          <cell r="G156">
            <v>276.24</v>
          </cell>
        </row>
        <row r="157">
          <cell r="A157" t="str">
            <v>01.28.570</v>
          </cell>
          <cell r="B157">
            <v>0</v>
          </cell>
          <cell r="C157" t="str">
            <v>Cimentação de boca do poço profundo, entre perfuração de maior diâmetro (cimentação do espaço anular)</v>
          </cell>
          <cell r="D157" t="str">
            <v>m³</v>
          </cell>
          <cell r="E157">
            <v>1523.98</v>
          </cell>
          <cell r="F157">
            <v>0</v>
          </cell>
          <cell r="G157">
            <v>1523.98</v>
          </cell>
        </row>
        <row r="158">
          <cell r="A158" t="str">
            <v>01.28.580</v>
          </cell>
          <cell r="B158">
            <v>0</v>
          </cell>
          <cell r="C158" t="str">
            <v>Laje de proteção em concreto armado para poço profundo (área mínimo de 3,00 m²)</v>
          </cell>
          <cell r="D158" t="str">
            <v>un</v>
          </cell>
          <cell r="E158">
            <v>667.82</v>
          </cell>
          <cell r="F158">
            <v>351.39</v>
          </cell>
          <cell r="G158">
            <v>1019.21</v>
          </cell>
        </row>
        <row r="159">
          <cell r="A159" t="str">
            <v>01.28.590</v>
          </cell>
          <cell r="B159">
            <v>0</v>
          </cell>
          <cell r="C159" t="str">
            <v>Lacre do poço profundo (tampa)</v>
          </cell>
          <cell r="D159" t="str">
            <v>un</v>
          </cell>
          <cell r="E159">
            <v>726.36</v>
          </cell>
          <cell r="F159">
            <v>0</v>
          </cell>
          <cell r="G159">
            <v>726.36</v>
          </cell>
        </row>
        <row r="160">
          <cell r="A160" t="str">
            <v>01.28.600</v>
          </cell>
          <cell r="B160">
            <v>0</v>
          </cell>
          <cell r="C160" t="str">
            <v>Licença de perfuração para poço profundo</v>
          </cell>
          <cell r="D160" t="str">
            <v>un</v>
          </cell>
          <cell r="E160">
            <v>5144.51</v>
          </cell>
          <cell r="F160">
            <v>0</v>
          </cell>
          <cell r="G160">
            <v>5144.51</v>
          </cell>
        </row>
        <row r="161">
          <cell r="A161" t="str">
            <v>01.28.610</v>
          </cell>
          <cell r="B161">
            <v>0</v>
          </cell>
          <cell r="C161" t="str">
            <v>Outorga de direito de uso para poço profundo</v>
          </cell>
          <cell r="D161" t="str">
            <v>un</v>
          </cell>
          <cell r="E161">
            <v>3661.3</v>
          </cell>
          <cell r="F161">
            <v>0</v>
          </cell>
          <cell r="G161">
            <v>3661.3</v>
          </cell>
        </row>
        <row r="162">
          <cell r="A162" t="str">
            <v>01.28.620</v>
          </cell>
          <cell r="B162">
            <v>0</v>
          </cell>
          <cell r="C162" t="str">
            <v>Parecer técnico junto a CETESB</v>
          </cell>
          <cell r="D162" t="str">
            <v>un</v>
          </cell>
          <cell r="E162">
            <v>4366.21</v>
          </cell>
          <cell r="F162">
            <v>0</v>
          </cell>
          <cell r="G162">
            <v>4366.21</v>
          </cell>
        </row>
        <row r="163">
          <cell r="A163" t="str">
            <v>02</v>
          </cell>
          <cell r="B163" t="str">
            <v>INÍCIO, APOIO E ADMINISTRAÇÃO DA OBRA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02.01</v>
          </cell>
          <cell r="B164" t="str">
            <v>Construção provisória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02.01.021</v>
          </cell>
          <cell r="B165">
            <v>0</v>
          </cell>
          <cell r="C165" t="str">
            <v>Construção provisória em madeira - fornecimento e montagem</v>
          </cell>
          <cell r="D165" t="str">
            <v>m²</v>
          </cell>
          <cell r="E165">
            <v>209.6</v>
          </cell>
          <cell r="F165">
            <v>85.1</v>
          </cell>
          <cell r="G165">
            <v>294.7</v>
          </cell>
        </row>
        <row r="166">
          <cell r="A166" t="str">
            <v>02.01.171</v>
          </cell>
          <cell r="B166">
            <v>0</v>
          </cell>
          <cell r="C166" t="str">
            <v>Sanitário/vestiário provisório em alvenaria</v>
          </cell>
          <cell r="D166" t="str">
            <v>m²</v>
          </cell>
          <cell r="E166">
            <v>363.52</v>
          </cell>
          <cell r="F166">
            <v>216.89</v>
          </cell>
          <cell r="G166">
            <v>580.41</v>
          </cell>
        </row>
        <row r="167">
          <cell r="A167" t="str">
            <v>02.01.180</v>
          </cell>
          <cell r="B167">
            <v>0</v>
          </cell>
          <cell r="C167" t="str">
            <v>Banheiro químico modelo Standard, com manutenção conforme exigências da CETESB</v>
          </cell>
          <cell r="D167" t="str">
            <v>unxmês</v>
          </cell>
          <cell r="E167">
            <v>562.86</v>
          </cell>
          <cell r="F167">
            <v>0</v>
          </cell>
          <cell r="G167">
            <v>562.86</v>
          </cell>
        </row>
        <row r="168">
          <cell r="A168" t="str">
            <v>02.01.200</v>
          </cell>
          <cell r="B168">
            <v>0</v>
          </cell>
          <cell r="C168" t="str">
            <v>Desmobilização de construção provisória</v>
          </cell>
          <cell r="D168" t="str">
            <v>m²</v>
          </cell>
          <cell r="E168">
            <v>9.56</v>
          </cell>
          <cell r="F168">
            <v>4.75</v>
          </cell>
          <cell r="G168">
            <v>14.31</v>
          </cell>
        </row>
        <row r="169">
          <cell r="A169" t="str">
            <v>02.02</v>
          </cell>
          <cell r="B169" t="str">
            <v>Container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02.02.120</v>
          </cell>
          <cell r="B170">
            <v>0</v>
          </cell>
          <cell r="C170" t="str">
            <v>Locação de container tipo alojamento - área mínima de 13,80 m²</v>
          </cell>
          <cell r="D170" t="str">
            <v>unxmês</v>
          </cell>
          <cell r="E170">
            <v>430.56</v>
          </cell>
          <cell r="F170">
            <v>55.12</v>
          </cell>
          <cell r="G170">
            <v>485.68</v>
          </cell>
        </row>
        <row r="171">
          <cell r="A171" t="str">
            <v>02.02.130</v>
          </cell>
          <cell r="B171">
            <v>0</v>
          </cell>
          <cell r="C171" t="str">
            <v>Locação de container tipo escritório com 1 vaso sanitário, 1 lavatório e 1 ponto para chuveiro - área mínima de 13,80 m²</v>
          </cell>
          <cell r="D171" t="str">
            <v>unxmês</v>
          </cell>
          <cell r="E171">
            <v>542.22</v>
          </cell>
          <cell r="F171">
            <v>92.42</v>
          </cell>
          <cell r="G171">
            <v>634.64</v>
          </cell>
        </row>
        <row r="172">
          <cell r="A172" t="str">
            <v>02.02.140</v>
          </cell>
          <cell r="B172">
            <v>0</v>
          </cell>
          <cell r="C172" t="str">
            <v>Locação de container tipo sanitário com 2 vasos sanitários, 2 lavatórios, 2 mictórios e 4 pontos para chuveiro - área mínima de 13,80 m²</v>
          </cell>
          <cell r="D172" t="str">
            <v>unxmês</v>
          </cell>
          <cell r="E172">
            <v>628.89</v>
          </cell>
          <cell r="F172">
            <v>92.42</v>
          </cell>
          <cell r="G172">
            <v>721.31</v>
          </cell>
        </row>
        <row r="173">
          <cell r="A173" t="str">
            <v>02.02.150</v>
          </cell>
          <cell r="B173">
            <v>0</v>
          </cell>
          <cell r="C173" t="str">
            <v>Locação de container tipo depósito - área mínima de 13,80 m²</v>
          </cell>
          <cell r="D173" t="str">
            <v>unxmês</v>
          </cell>
          <cell r="E173">
            <v>439.33</v>
          </cell>
          <cell r="F173">
            <v>55.12</v>
          </cell>
          <cell r="G173">
            <v>494.45</v>
          </cell>
        </row>
        <row r="174">
          <cell r="A174" t="str">
            <v>02.02.160</v>
          </cell>
          <cell r="B174">
            <v>0</v>
          </cell>
          <cell r="C174" t="str">
            <v>Locação de container tipo guarita - área mínima de 4,60 m²</v>
          </cell>
          <cell r="D174" t="str">
            <v>unxmês</v>
          </cell>
          <cell r="E174">
            <v>395.56</v>
          </cell>
          <cell r="F174">
            <v>18.37</v>
          </cell>
          <cell r="G174">
            <v>413.93</v>
          </cell>
        </row>
        <row r="175">
          <cell r="A175" t="str">
            <v>02.03</v>
          </cell>
          <cell r="B175" t="str">
            <v>Tapume, vedação e proteções diversas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02.03.030</v>
          </cell>
          <cell r="B176">
            <v>0</v>
          </cell>
          <cell r="C176" t="str">
            <v>Proteção de superfícies em geral com plástico bolha</v>
          </cell>
          <cell r="D176" t="str">
            <v>m²</v>
          </cell>
          <cell r="E176">
            <v>0.43</v>
          </cell>
          <cell r="F176">
            <v>1.35</v>
          </cell>
          <cell r="G176">
            <v>1.78</v>
          </cell>
        </row>
        <row r="177">
          <cell r="A177" t="str">
            <v>02.03.060</v>
          </cell>
          <cell r="B177">
            <v>0</v>
          </cell>
          <cell r="C177" t="str">
            <v>Proteção de fachada com tela de nylon</v>
          </cell>
          <cell r="D177" t="str">
            <v>m²</v>
          </cell>
          <cell r="E177">
            <v>3.1</v>
          </cell>
          <cell r="F177">
            <v>13.32</v>
          </cell>
          <cell r="G177">
            <v>16.420000000000002</v>
          </cell>
        </row>
        <row r="178">
          <cell r="A178" t="str">
            <v>02.03.080</v>
          </cell>
          <cell r="B178">
            <v>0</v>
          </cell>
          <cell r="C178" t="str">
            <v>Fechamento provisório de vãos em chapa de madeira compensada</v>
          </cell>
          <cell r="D178" t="str">
            <v>m²</v>
          </cell>
          <cell r="E178">
            <v>9.16</v>
          </cell>
          <cell r="F178">
            <v>18.98</v>
          </cell>
          <cell r="G178">
            <v>28.14</v>
          </cell>
        </row>
        <row r="179">
          <cell r="A179" t="str">
            <v>02.03.110</v>
          </cell>
          <cell r="B179">
            <v>0</v>
          </cell>
          <cell r="C179" t="str">
            <v>Tapume móvel para fechamento de áreas</v>
          </cell>
          <cell r="D179" t="str">
            <v>m²</v>
          </cell>
          <cell r="E179">
            <v>28.93</v>
          </cell>
          <cell r="F179">
            <v>35.119999999999997</v>
          </cell>
          <cell r="G179">
            <v>64.05</v>
          </cell>
        </row>
        <row r="180">
          <cell r="A180" t="str">
            <v>02.03.120</v>
          </cell>
          <cell r="B180">
            <v>0</v>
          </cell>
          <cell r="C180" t="str">
            <v>Tapume fixo para fechamento de áreas, com portão</v>
          </cell>
          <cell r="D180" t="str">
            <v>m²</v>
          </cell>
          <cell r="E180">
            <v>28.93</v>
          </cell>
          <cell r="F180">
            <v>34.89</v>
          </cell>
          <cell r="G180">
            <v>63.82</v>
          </cell>
        </row>
        <row r="181">
          <cell r="A181" t="str">
            <v>02.03.200</v>
          </cell>
          <cell r="B181">
            <v>0</v>
          </cell>
          <cell r="C181" t="str">
            <v>Locação de quadros metálicos para plataforma de proteção, inclusive o madeiramento</v>
          </cell>
          <cell r="D181" t="str">
            <v>m²xmês</v>
          </cell>
          <cell r="E181">
            <v>20.85</v>
          </cell>
          <cell r="F181">
            <v>0.67</v>
          </cell>
          <cell r="G181">
            <v>21.52</v>
          </cell>
        </row>
        <row r="182">
          <cell r="A182" t="str">
            <v>02.03.240</v>
          </cell>
          <cell r="B182">
            <v>0</v>
          </cell>
          <cell r="C182" t="str">
            <v>Proteção de piso com tecido de aniagem e gesso</v>
          </cell>
          <cell r="D182" t="str">
            <v>m²</v>
          </cell>
          <cell r="E182">
            <v>7.73</v>
          </cell>
          <cell r="F182">
            <v>2.7</v>
          </cell>
          <cell r="G182">
            <v>10.43</v>
          </cell>
        </row>
        <row r="183">
          <cell r="A183" t="str">
            <v>02.03.250</v>
          </cell>
          <cell r="B183">
            <v>0</v>
          </cell>
          <cell r="C183" t="str">
            <v>Tapume fixo em painel OSB - espessura 8 mm</v>
          </cell>
          <cell r="D183" t="str">
            <v>m²</v>
          </cell>
          <cell r="E183">
            <v>39.17</v>
          </cell>
          <cell r="F183">
            <v>25.75</v>
          </cell>
          <cell r="G183">
            <v>64.92</v>
          </cell>
        </row>
        <row r="184">
          <cell r="A184" t="str">
            <v>02.03.260</v>
          </cell>
          <cell r="B184">
            <v>0</v>
          </cell>
          <cell r="C184" t="str">
            <v>Tapume fixo em painel OSB - espessura 10 mm</v>
          </cell>
          <cell r="D184" t="str">
            <v>m²</v>
          </cell>
          <cell r="E184">
            <v>43.17</v>
          </cell>
          <cell r="F184">
            <v>25.75</v>
          </cell>
          <cell r="G184">
            <v>68.92</v>
          </cell>
        </row>
        <row r="185">
          <cell r="A185" t="str">
            <v>02.03.270</v>
          </cell>
          <cell r="B185">
            <v>0</v>
          </cell>
          <cell r="C185" t="str">
            <v>Tapume fixo em painel OSB - espessura 12 mm</v>
          </cell>
          <cell r="D185" t="str">
            <v>m²</v>
          </cell>
          <cell r="E185">
            <v>46.69</v>
          </cell>
          <cell r="F185">
            <v>25.75</v>
          </cell>
          <cell r="G185">
            <v>72.44</v>
          </cell>
        </row>
        <row r="186">
          <cell r="A186" t="str">
            <v>02.03.500</v>
          </cell>
          <cell r="B186">
            <v>0</v>
          </cell>
          <cell r="C186" t="str">
            <v>Proteção em madeira e lona plástica para equipamento mecânico ou informática - para obras de reforma</v>
          </cell>
          <cell r="D186" t="str">
            <v>m³</v>
          </cell>
          <cell r="E186">
            <v>28</v>
          </cell>
          <cell r="F186">
            <v>29.7</v>
          </cell>
          <cell r="G186">
            <v>57.7</v>
          </cell>
        </row>
        <row r="187">
          <cell r="A187" t="str">
            <v>02.05</v>
          </cell>
          <cell r="B187" t="str">
            <v>Andaime e balancim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02.05.060</v>
          </cell>
          <cell r="B188">
            <v>0</v>
          </cell>
          <cell r="C188" t="str">
            <v>Montagem e desmontagem de andaime torre metálica com altura até 10 m</v>
          </cell>
          <cell r="D188" t="str">
            <v>m</v>
          </cell>
          <cell r="E188">
            <v>0</v>
          </cell>
          <cell r="F188">
            <v>8.24</v>
          </cell>
          <cell r="G188">
            <v>8.24</v>
          </cell>
        </row>
        <row r="189">
          <cell r="A189" t="str">
            <v>02.05.080</v>
          </cell>
          <cell r="B189">
            <v>0</v>
          </cell>
          <cell r="C189" t="str">
            <v>Montagem e desmontagem de andaime torre metálica com altura superior a 10 m</v>
          </cell>
          <cell r="D189" t="str">
            <v>m</v>
          </cell>
          <cell r="E189">
            <v>0</v>
          </cell>
          <cell r="F189">
            <v>20.81</v>
          </cell>
          <cell r="G189">
            <v>20.81</v>
          </cell>
        </row>
        <row r="190">
          <cell r="A190" t="str">
            <v>02.05.090</v>
          </cell>
          <cell r="B190">
            <v>0</v>
          </cell>
          <cell r="C190" t="str">
            <v>Montagem e desmontagem de andaime tubular fachadeiro com altura até 10 m</v>
          </cell>
          <cell r="D190" t="str">
            <v>m²</v>
          </cell>
          <cell r="E190">
            <v>0</v>
          </cell>
          <cell r="F190">
            <v>8.24</v>
          </cell>
          <cell r="G190">
            <v>8.24</v>
          </cell>
        </row>
        <row r="191">
          <cell r="A191" t="str">
            <v>02.05.100</v>
          </cell>
          <cell r="B191">
            <v>0</v>
          </cell>
          <cell r="C191" t="str">
            <v>Montagem e desmontagem de andaime tubular fachadeiro com altura superior a 10 m</v>
          </cell>
          <cell r="D191" t="str">
            <v>m²</v>
          </cell>
          <cell r="E191">
            <v>0</v>
          </cell>
          <cell r="F191">
            <v>20.81</v>
          </cell>
          <cell r="G191">
            <v>20.81</v>
          </cell>
        </row>
        <row r="192">
          <cell r="A192" t="str">
            <v>02.05.195</v>
          </cell>
          <cell r="B192">
            <v>0</v>
          </cell>
          <cell r="C192" t="str">
            <v>Balancim elétrico tipo plataforma para transporte vertical, com altura até 60 m</v>
          </cell>
          <cell r="D192" t="str">
            <v>unxmês</v>
          </cell>
          <cell r="E192">
            <v>1353.45</v>
          </cell>
          <cell r="F192">
            <v>0</v>
          </cell>
          <cell r="G192">
            <v>1353.45</v>
          </cell>
        </row>
        <row r="193">
          <cell r="A193" t="str">
            <v>02.05.202</v>
          </cell>
          <cell r="B193">
            <v>0</v>
          </cell>
          <cell r="C193" t="str">
            <v>Andaime torre metálico (1,5 x 1,5 m) com piso metálico</v>
          </cell>
          <cell r="D193" t="str">
            <v>mxmês</v>
          </cell>
          <cell r="E193">
            <v>15.06</v>
          </cell>
          <cell r="F193">
            <v>3.24</v>
          </cell>
          <cell r="G193">
            <v>18.3</v>
          </cell>
        </row>
        <row r="194">
          <cell r="A194" t="str">
            <v>02.05.212</v>
          </cell>
          <cell r="B194">
            <v>0</v>
          </cell>
          <cell r="C194" t="str">
            <v>Andaime tubular fachadeiro com piso metálico e sapatas ajustáveis</v>
          </cell>
          <cell r="D194" t="str">
            <v>m²xmês</v>
          </cell>
          <cell r="E194">
            <v>6.28</v>
          </cell>
          <cell r="F194">
            <v>3.24</v>
          </cell>
          <cell r="G194">
            <v>9.52</v>
          </cell>
        </row>
        <row r="195">
          <cell r="A195" t="str">
            <v>02.06</v>
          </cell>
          <cell r="B195" t="str">
            <v>Alocação de equipe, equipamento e ferramental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02.06.030</v>
          </cell>
          <cell r="B196">
            <v>0</v>
          </cell>
          <cell r="C196" t="str">
            <v>Locação de plataforma elevatória articulada, com altura aproximada de 12,5m, capacidade de carga de 227 kg, elétrica</v>
          </cell>
          <cell r="D196" t="str">
            <v>unxmês</v>
          </cell>
          <cell r="E196">
            <v>5837.06</v>
          </cell>
          <cell r="F196">
            <v>2311.1999999999998</v>
          </cell>
          <cell r="G196">
            <v>8148.26</v>
          </cell>
        </row>
        <row r="197">
          <cell r="A197" t="str">
            <v>02.06.040</v>
          </cell>
          <cell r="B197">
            <v>0</v>
          </cell>
          <cell r="C197" t="str">
            <v>Locação de plataforma elevatória articulada, com altura aproximada de 20 m, capacidade de carga de 227 kg, diesel</v>
          </cell>
          <cell r="D197" t="str">
            <v>unxmês</v>
          </cell>
          <cell r="E197">
            <v>10592.03</v>
          </cell>
          <cell r="F197">
            <v>2311.1999999999998</v>
          </cell>
          <cell r="G197">
            <v>12903.23</v>
          </cell>
        </row>
        <row r="198">
          <cell r="A198" t="str">
            <v>02.08</v>
          </cell>
          <cell r="B198" t="str">
            <v>Sinalização de obra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02.08.020</v>
          </cell>
          <cell r="B199">
            <v>0</v>
          </cell>
          <cell r="C199" t="str">
            <v>Placa de identificação para obra</v>
          </cell>
          <cell r="D199" t="str">
            <v>m²</v>
          </cell>
          <cell r="E199">
            <v>426.51</v>
          </cell>
          <cell r="F199">
            <v>62.02</v>
          </cell>
          <cell r="G199">
            <v>488.53</v>
          </cell>
        </row>
        <row r="200">
          <cell r="A200" t="str">
            <v>02.08.040</v>
          </cell>
          <cell r="B200">
            <v>0</v>
          </cell>
          <cell r="C200" t="str">
            <v>Placa em lona com impressão digital e requadro em metalon</v>
          </cell>
          <cell r="D200" t="str">
            <v>m²</v>
          </cell>
          <cell r="E200">
            <v>261.20999999999998</v>
          </cell>
          <cell r="F200">
            <v>17.54</v>
          </cell>
          <cell r="G200">
            <v>278.75</v>
          </cell>
        </row>
        <row r="201">
          <cell r="A201" t="str">
            <v>02.08.050</v>
          </cell>
          <cell r="B201">
            <v>0</v>
          </cell>
          <cell r="C201" t="str">
            <v>Placa em lona com impressão digital e estrutura em madeira</v>
          </cell>
          <cell r="D201" t="str">
            <v>m²</v>
          </cell>
          <cell r="E201">
            <v>105.22</v>
          </cell>
          <cell r="F201">
            <v>34.53</v>
          </cell>
          <cell r="G201">
            <v>139.75</v>
          </cell>
        </row>
        <row r="202">
          <cell r="A202" t="str">
            <v>02.09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02.09.030</v>
          </cell>
          <cell r="B203">
            <v>0</v>
          </cell>
          <cell r="C203" t="str">
            <v>Limpeza manual do terreno, inclusive troncos até 5 cm de diâmetro, com caminhão à disposição dentro da obra, até o raio de 1 km</v>
          </cell>
          <cell r="D203" t="str">
            <v>m²</v>
          </cell>
          <cell r="E203">
            <v>1.53</v>
          </cell>
          <cell r="F203">
            <v>3.38</v>
          </cell>
          <cell r="G203">
            <v>4.91</v>
          </cell>
        </row>
        <row r="204">
          <cell r="A204" t="str">
            <v>02.09.040</v>
          </cell>
          <cell r="B204">
            <v>0</v>
          </cell>
          <cell r="C204" t="str">
            <v>Limpeza mecanizada do terreno, inclusive troncos até 15 cm de diâmetro, com caminhão à disposição dentro e fora da obra, com transporte no raio de até 1 km</v>
          </cell>
          <cell r="D204" t="str">
            <v>m²</v>
          </cell>
          <cell r="E204">
            <v>2.3199999999999998</v>
          </cell>
          <cell r="F204">
            <v>0.11</v>
          </cell>
          <cell r="G204">
            <v>2.4300000000000002</v>
          </cell>
        </row>
        <row r="205">
          <cell r="A205" t="str">
            <v>02.09.130</v>
          </cell>
          <cell r="B205">
            <v>0</v>
          </cell>
          <cell r="C205" t="str">
            <v>Limpeza mecanizada do terreno, inclusive troncos com diâmetro acima de 15 cm até 50 cm, com caminhão à disposição dentro da obra, até o raio de 1 km</v>
          </cell>
          <cell r="D205" t="str">
            <v>m²</v>
          </cell>
          <cell r="E205">
            <v>2.48</v>
          </cell>
          <cell r="F205">
            <v>0.11</v>
          </cell>
          <cell r="G205">
            <v>2.59</v>
          </cell>
        </row>
        <row r="206">
          <cell r="A206" t="str">
            <v>02.09.150</v>
          </cell>
          <cell r="B206">
            <v>0</v>
          </cell>
          <cell r="C206" t="str">
            <v>Corte e derrubada de eucalipto (1° corte) - idade até 4 anos</v>
          </cell>
          <cell r="D206" t="str">
            <v>m³</v>
          </cell>
          <cell r="E206">
            <v>50.3</v>
          </cell>
          <cell r="F206">
            <v>6.08</v>
          </cell>
          <cell r="G206">
            <v>56.38</v>
          </cell>
        </row>
        <row r="207">
          <cell r="A207" t="str">
            <v>02.09.160</v>
          </cell>
          <cell r="B207">
            <v>0</v>
          </cell>
          <cell r="C207" t="str">
            <v>Corte e derrubada de eucalipto (1° corte) - idade acima de 4 anos</v>
          </cell>
          <cell r="D207" t="str">
            <v>m³</v>
          </cell>
          <cell r="E207">
            <v>59.23</v>
          </cell>
          <cell r="F207">
            <v>7.16</v>
          </cell>
          <cell r="G207">
            <v>66.39</v>
          </cell>
        </row>
        <row r="208">
          <cell r="A208" t="str">
            <v>02.10</v>
          </cell>
          <cell r="B208" t="str">
            <v>Locação de obra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02.10.020</v>
          </cell>
          <cell r="B209">
            <v>0</v>
          </cell>
          <cell r="C209" t="str">
            <v>Locação de obra de edificação</v>
          </cell>
          <cell r="D209" t="str">
            <v>m²</v>
          </cell>
          <cell r="E209">
            <v>5.24</v>
          </cell>
          <cell r="F209">
            <v>3.89</v>
          </cell>
          <cell r="G209">
            <v>9.1300000000000008</v>
          </cell>
        </row>
        <row r="210">
          <cell r="A210" t="str">
            <v>02.10.040</v>
          </cell>
          <cell r="B210">
            <v>0</v>
          </cell>
          <cell r="C210" t="str">
            <v>Locação de rede de canalização</v>
          </cell>
          <cell r="D210" t="str">
            <v>m</v>
          </cell>
          <cell r="E210">
            <v>0.61</v>
          </cell>
          <cell r="F210">
            <v>0.28000000000000003</v>
          </cell>
          <cell r="G210">
            <v>0.89</v>
          </cell>
        </row>
        <row r="211">
          <cell r="A211" t="str">
            <v>02.10.050</v>
          </cell>
          <cell r="B211">
            <v>0</v>
          </cell>
          <cell r="C211" t="str">
            <v>Locação para muros, cercas e alambrados</v>
          </cell>
          <cell r="D211" t="str">
            <v>m</v>
          </cell>
          <cell r="E211">
            <v>0.61</v>
          </cell>
          <cell r="F211">
            <v>0.28000000000000003</v>
          </cell>
          <cell r="G211">
            <v>0.89</v>
          </cell>
        </row>
        <row r="212">
          <cell r="A212" t="str">
            <v>02.10.060</v>
          </cell>
          <cell r="B212">
            <v>0</v>
          </cell>
          <cell r="C212" t="str">
            <v>Locação de vias, calçadas, tanques e lagoas</v>
          </cell>
          <cell r="D212" t="str">
            <v>m²</v>
          </cell>
          <cell r="E212">
            <v>0.55000000000000004</v>
          </cell>
          <cell r="F212">
            <v>0.56000000000000005</v>
          </cell>
          <cell r="G212">
            <v>1.1100000000000001</v>
          </cell>
        </row>
        <row r="213">
          <cell r="A213" t="str">
            <v>03</v>
          </cell>
          <cell r="B213" t="str">
            <v>DEMOLIÇÃO SEM REAPROVEITAMENTO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03.01</v>
          </cell>
          <cell r="B214" t="str">
            <v>Demolição de concreto, lastro, mistura e afins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03.01.020</v>
          </cell>
          <cell r="B215">
            <v>0</v>
          </cell>
          <cell r="C215" t="str">
            <v>Demolição manual de concreto simples</v>
          </cell>
          <cell r="D215" t="str">
            <v>m³</v>
          </cell>
          <cell r="E215">
            <v>0</v>
          </cell>
          <cell r="F215">
            <v>148.5</v>
          </cell>
          <cell r="G215">
            <v>148.5</v>
          </cell>
        </row>
        <row r="216">
          <cell r="A216" t="str">
            <v>03.01.040</v>
          </cell>
          <cell r="B216">
            <v>0</v>
          </cell>
          <cell r="C216" t="str">
            <v>Demolição manual de concreto armado</v>
          </cell>
          <cell r="D216" t="str">
            <v>m³</v>
          </cell>
          <cell r="E216">
            <v>0</v>
          </cell>
          <cell r="F216">
            <v>270</v>
          </cell>
          <cell r="G216">
            <v>270</v>
          </cell>
        </row>
        <row r="217">
          <cell r="A217" t="str">
            <v>03.01.060</v>
          </cell>
          <cell r="B217">
            <v>0</v>
          </cell>
          <cell r="C217" t="str">
            <v>Demolição manual de lajes pré-moldadas, incluindo revestimento</v>
          </cell>
          <cell r="D217" t="str">
            <v>m²</v>
          </cell>
          <cell r="E217">
            <v>0</v>
          </cell>
          <cell r="F217">
            <v>20.25</v>
          </cell>
          <cell r="G217">
            <v>20.25</v>
          </cell>
        </row>
        <row r="218">
          <cell r="A218" t="str">
            <v>03.01.200</v>
          </cell>
          <cell r="B218">
            <v>0</v>
          </cell>
          <cell r="C218" t="str">
            <v>Demolição mecanizada de concreto armado, inclusive fragmentação, carregamento, transporte até 1 quilômetro e descarregamento</v>
          </cell>
          <cell r="D218" t="str">
            <v>m³</v>
          </cell>
          <cell r="E218">
            <v>270.83</v>
          </cell>
          <cell r="F218">
            <v>81</v>
          </cell>
          <cell r="G218">
            <v>351.83</v>
          </cell>
        </row>
        <row r="219">
          <cell r="A219" t="str">
            <v>03.01.210</v>
          </cell>
          <cell r="B219">
            <v>0</v>
          </cell>
          <cell r="C219" t="str">
            <v>Demolição mecanizada de concreto armado, inclusive fragmentação e acomodação do material</v>
          </cell>
          <cell r="D219" t="str">
            <v>m³</v>
          </cell>
          <cell r="E219">
            <v>258.74</v>
          </cell>
          <cell r="F219">
            <v>81</v>
          </cell>
          <cell r="G219">
            <v>339.74</v>
          </cell>
        </row>
        <row r="220">
          <cell r="A220" t="str">
            <v>03.01.220</v>
          </cell>
          <cell r="B220">
            <v>0</v>
          </cell>
          <cell r="C220" t="str">
            <v>Demolição mecanizada de concreto simples, inclusive fragmentação, carregamento, transporte até 1 quilômetro e descarregamento</v>
          </cell>
          <cell r="D220" t="str">
            <v>m³</v>
          </cell>
          <cell r="E220">
            <v>141.46</v>
          </cell>
          <cell r="F220">
            <v>54</v>
          </cell>
          <cell r="G220">
            <v>195.46</v>
          </cell>
        </row>
        <row r="221">
          <cell r="A221" t="str">
            <v>03.01.230</v>
          </cell>
          <cell r="B221">
            <v>0</v>
          </cell>
          <cell r="C221" t="str">
            <v>Demolição mecanizada de concreto simples, inclusive fragmentação e acomodação do material</v>
          </cell>
          <cell r="D221" t="str">
            <v>m³</v>
          </cell>
          <cell r="E221">
            <v>129.37</v>
          </cell>
          <cell r="F221">
            <v>54</v>
          </cell>
          <cell r="G221">
            <v>183.37</v>
          </cell>
        </row>
        <row r="222">
          <cell r="A222" t="str">
            <v>03.01.240</v>
          </cell>
          <cell r="B222">
            <v>0</v>
          </cell>
          <cell r="C222" t="str">
            <v>Demolição mecanizada de pavimento ou piso em concreto, inclusive fragmentação, carregamento, transporte até 1 quilômetro e descarregamento</v>
          </cell>
          <cell r="D222" t="str">
            <v>m²</v>
          </cell>
          <cell r="E222">
            <v>13.89</v>
          </cell>
          <cell r="F222">
            <v>5.4</v>
          </cell>
          <cell r="G222">
            <v>19.29</v>
          </cell>
        </row>
        <row r="223">
          <cell r="A223" t="str">
            <v>03.01.250</v>
          </cell>
          <cell r="B223">
            <v>0</v>
          </cell>
          <cell r="C223" t="str">
            <v>Demolição mecanizada de pavimento ou piso em concreto, inclusive fragmentação e acomodação do material</v>
          </cell>
          <cell r="D223" t="str">
            <v>m²</v>
          </cell>
          <cell r="E223">
            <v>12.94</v>
          </cell>
          <cell r="F223">
            <v>5.4</v>
          </cell>
          <cell r="G223">
            <v>18.34</v>
          </cell>
        </row>
        <row r="224">
          <cell r="A224" t="str">
            <v>03.01.260</v>
          </cell>
          <cell r="B224">
            <v>0</v>
          </cell>
          <cell r="C224" t="str">
            <v>Demolição mecanizada de sarjeta ou sarjetão, inclusive fragmentação, carregamento, transporte até 1 quilômetro e descarregamento</v>
          </cell>
          <cell r="D224" t="str">
            <v>m³</v>
          </cell>
          <cell r="E224">
            <v>138.86000000000001</v>
          </cell>
          <cell r="F224">
            <v>54</v>
          </cell>
          <cell r="G224">
            <v>192.86</v>
          </cell>
        </row>
        <row r="225">
          <cell r="A225" t="str">
            <v>03.01.270</v>
          </cell>
          <cell r="B225">
            <v>0</v>
          </cell>
          <cell r="C225" t="str">
            <v>Demolição mecanizada de sarjeta ou sarjetão, inclusive fragmentação e acomodação do material</v>
          </cell>
          <cell r="D225" t="str">
            <v>m³</v>
          </cell>
          <cell r="E225">
            <v>129.37</v>
          </cell>
          <cell r="F225">
            <v>54</v>
          </cell>
          <cell r="G225">
            <v>183.37</v>
          </cell>
        </row>
        <row r="226">
          <cell r="A226" t="str">
            <v>03.02</v>
          </cell>
          <cell r="B226" t="str">
            <v>Demolição de alvenaria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03.02.020</v>
          </cell>
          <cell r="B227">
            <v>0</v>
          </cell>
          <cell r="C227" t="str">
            <v>Demolição manual de alvenaria de fundação/embasamento</v>
          </cell>
          <cell r="D227" t="str">
            <v>m³</v>
          </cell>
          <cell r="E227">
            <v>0</v>
          </cell>
          <cell r="F227">
            <v>81</v>
          </cell>
          <cell r="G227">
            <v>81</v>
          </cell>
        </row>
        <row r="228">
          <cell r="A228" t="str">
            <v>03.02.040</v>
          </cell>
          <cell r="B228">
            <v>0</v>
          </cell>
          <cell r="C228" t="str">
            <v>Demolição manual de alvenaria de elevação ou elemento vazado, incluindo revestimento</v>
          </cell>
          <cell r="D228" t="str">
            <v>m³</v>
          </cell>
          <cell r="E228">
            <v>0</v>
          </cell>
          <cell r="F228">
            <v>54</v>
          </cell>
          <cell r="G228">
            <v>54</v>
          </cell>
        </row>
        <row r="229">
          <cell r="A229" t="str">
            <v>03.03</v>
          </cell>
          <cell r="B229" t="str">
            <v>Demolição de revestimento em massa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03.03.020</v>
          </cell>
          <cell r="B230">
            <v>0</v>
          </cell>
          <cell r="C230" t="str">
            <v>Apicoamento manual de piso, parede ou teto</v>
          </cell>
          <cell r="D230" t="str">
            <v>m²</v>
          </cell>
          <cell r="E230">
            <v>0</v>
          </cell>
          <cell r="F230">
            <v>2.02</v>
          </cell>
          <cell r="G230">
            <v>2.02</v>
          </cell>
        </row>
        <row r="231">
          <cell r="A231" t="str">
            <v>03.03.040</v>
          </cell>
          <cell r="B231">
            <v>0</v>
          </cell>
          <cell r="C231" t="str">
            <v>Demolição manual de revestimento em massa de parede ou teto</v>
          </cell>
          <cell r="D231" t="str">
            <v>m²</v>
          </cell>
          <cell r="E231">
            <v>0</v>
          </cell>
          <cell r="F231">
            <v>4.05</v>
          </cell>
          <cell r="G231">
            <v>4.05</v>
          </cell>
        </row>
        <row r="232">
          <cell r="A232" t="str">
            <v>03.03.060</v>
          </cell>
          <cell r="B232">
            <v>0</v>
          </cell>
          <cell r="C232" t="str">
            <v>Demolição manual de revestimento em massa de piso</v>
          </cell>
          <cell r="D232" t="str">
            <v>m²</v>
          </cell>
          <cell r="E232">
            <v>0</v>
          </cell>
          <cell r="F232">
            <v>6.75</v>
          </cell>
          <cell r="G232">
            <v>6.75</v>
          </cell>
        </row>
        <row r="233">
          <cell r="A233" t="str">
            <v>03.04</v>
          </cell>
          <cell r="B233" t="str">
            <v>Demolição de revestimento cerâmico e ladrilho hidráulico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03.04.020</v>
          </cell>
          <cell r="B234">
            <v>0</v>
          </cell>
          <cell r="C234" t="str">
            <v>Demolição manual de revestimento cerâmico, incluindo a base</v>
          </cell>
          <cell r="D234" t="str">
            <v>m²</v>
          </cell>
          <cell r="E234">
            <v>0</v>
          </cell>
          <cell r="F234">
            <v>8.1</v>
          </cell>
          <cell r="G234">
            <v>8.1</v>
          </cell>
        </row>
        <row r="235">
          <cell r="A235" t="str">
            <v>03.04.030</v>
          </cell>
          <cell r="B235">
            <v>0</v>
          </cell>
          <cell r="C235" t="str">
            <v>Demolição manual de revestimento em ladrilho hidráulico, incluindo a base</v>
          </cell>
          <cell r="D235" t="str">
            <v>m²</v>
          </cell>
          <cell r="E235">
            <v>0</v>
          </cell>
          <cell r="F235">
            <v>6.75</v>
          </cell>
          <cell r="G235">
            <v>6.75</v>
          </cell>
        </row>
        <row r="236">
          <cell r="A236" t="str">
            <v>03.04.040</v>
          </cell>
          <cell r="B236">
            <v>0</v>
          </cell>
          <cell r="C236" t="str">
            <v>Demolição manual de rodapé, soleira ou peitoril, em material cerâmico e/ou ladrilho hidráulico, incluindo a base</v>
          </cell>
          <cell r="D236" t="str">
            <v>m</v>
          </cell>
          <cell r="E236">
            <v>0</v>
          </cell>
          <cell r="F236">
            <v>2.02</v>
          </cell>
          <cell r="G236">
            <v>2.02</v>
          </cell>
        </row>
        <row r="237">
          <cell r="A237" t="str">
            <v>03.05</v>
          </cell>
          <cell r="B237" t="str">
            <v>Demolição de revestimento sintético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03.05.020</v>
          </cell>
          <cell r="B238">
            <v>0</v>
          </cell>
          <cell r="C238" t="str">
            <v>Demolição manual de revestimento sintético, incluindo a base</v>
          </cell>
          <cell r="D238" t="str">
            <v>m²</v>
          </cell>
          <cell r="E238">
            <v>0</v>
          </cell>
          <cell r="F238">
            <v>5.4</v>
          </cell>
          <cell r="G238">
            <v>5.4</v>
          </cell>
        </row>
        <row r="239">
          <cell r="A239" t="str">
            <v>03.06</v>
          </cell>
          <cell r="B239" t="str">
            <v>Demolição de revestimento em pedra e blocos maciços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03.06.050</v>
          </cell>
          <cell r="B240">
            <v>0</v>
          </cell>
          <cell r="C240" t="str">
            <v>Desmonte (levantamento) mecanizado de pavimento em paralelepípedo ou lajota de concreto, inclusive carregamento, transporte até 1 quilômetro e descarregamento</v>
          </cell>
          <cell r="D240" t="str">
            <v>m²</v>
          </cell>
          <cell r="E240">
            <v>9.6999999999999993</v>
          </cell>
          <cell r="F240">
            <v>6.75</v>
          </cell>
          <cell r="G240">
            <v>16.45</v>
          </cell>
        </row>
        <row r="241">
          <cell r="A241" t="str">
            <v>03.06.060</v>
          </cell>
          <cell r="B241">
            <v>0</v>
          </cell>
          <cell r="C241" t="str">
            <v>Desmonte (levantamento) mecanizado de pavimento em paralelepípedo ou lajota de concreto, inclusive acomodação do material</v>
          </cell>
          <cell r="D241" t="str">
            <v>m²</v>
          </cell>
          <cell r="E241">
            <v>0.91</v>
          </cell>
          <cell r="F241">
            <v>6.75</v>
          </cell>
          <cell r="G241">
            <v>7.66</v>
          </cell>
        </row>
        <row r="242">
          <cell r="A242" t="str">
            <v>03.07</v>
          </cell>
          <cell r="B242" t="str">
            <v>Demolição de revestimento asfáltico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03.07.010</v>
          </cell>
          <cell r="B243">
            <v>0</v>
          </cell>
          <cell r="C243" t="str">
            <v>Demolição (levantamento) mecanizada de pavimento asfáltico, inclusive carregamento, transporte até 1 quilômetro e descarregamento</v>
          </cell>
          <cell r="D243" t="str">
            <v>m²</v>
          </cell>
          <cell r="E243">
            <v>14.26</v>
          </cell>
          <cell r="F243">
            <v>2.7</v>
          </cell>
          <cell r="G243">
            <v>16.96</v>
          </cell>
        </row>
        <row r="244">
          <cell r="A244" t="str">
            <v>03.07.030</v>
          </cell>
          <cell r="B244">
            <v>0</v>
          </cell>
          <cell r="C244" t="str">
            <v>Demolição (levantamento) mecanizada de pavimento asfáltico, inclusive fragmentação e acomodação do material</v>
          </cell>
          <cell r="D244" t="str">
            <v>m²</v>
          </cell>
          <cell r="E244">
            <v>12.94</v>
          </cell>
          <cell r="F244">
            <v>2.7</v>
          </cell>
          <cell r="G244">
            <v>15.64</v>
          </cell>
        </row>
        <row r="245">
          <cell r="A245" t="str">
            <v>03.07.050</v>
          </cell>
          <cell r="B245">
            <v>0</v>
          </cell>
          <cell r="C245" t="str">
            <v>Fresagem de pavimento asfáltico com espessura até 5 cm, inclusive carregamento, transporte até 1 quilômetro e descarregamento</v>
          </cell>
          <cell r="D245" t="str">
            <v>m²</v>
          </cell>
          <cell r="E245">
            <v>6.18</v>
          </cell>
          <cell r="F245">
            <v>0.94</v>
          </cell>
          <cell r="G245">
            <v>7.12</v>
          </cell>
        </row>
        <row r="246">
          <cell r="A246" t="str">
            <v>03.07.070</v>
          </cell>
          <cell r="B246">
            <v>0</v>
          </cell>
          <cell r="C246" t="str">
            <v>Fresagem de pavimento asfáltico com espessura até 5 cm, inclusive acomodação do material</v>
          </cell>
          <cell r="D246" t="str">
            <v>m²</v>
          </cell>
          <cell r="E246">
            <v>4.72</v>
          </cell>
          <cell r="F246">
            <v>0.94</v>
          </cell>
          <cell r="G246">
            <v>5.66</v>
          </cell>
        </row>
        <row r="247">
          <cell r="A247" t="str">
            <v>03.07.080</v>
          </cell>
          <cell r="B247">
            <v>0</v>
          </cell>
          <cell r="C247" t="str">
            <v>Fresagem de pavimento asfáltico com espessura até 5 cm, inclusive remoção do material fresado até 10 quilômetros e varrição</v>
          </cell>
          <cell r="D247" t="str">
            <v>m²</v>
          </cell>
          <cell r="E247">
            <v>8.11</v>
          </cell>
          <cell r="F247">
            <v>0.41</v>
          </cell>
          <cell r="G247">
            <v>8.52</v>
          </cell>
        </row>
        <row r="248">
          <cell r="A248" t="str">
            <v>03.08</v>
          </cell>
          <cell r="B248" t="str">
            <v>Demolição de forro / divisórias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03.08.020</v>
          </cell>
          <cell r="B249">
            <v>0</v>
          </cell>
          <cell r="C249" t="str">
            <v>Demolição manual de forro em estuque, inclusive sistema de fixação/tarugamento</v>
          </cell>
          <cell r="D249" t="str">
            <v>m²</v>
          </cell>
          <cell r="E249">
            <v>0</v>
          </cell>
          <cell r="F249">
            <v>7.02</v>
          </cell>
          <cell r="G249">
            <v>7.02</v>
          </cell>
        </row>
        <row r="250">
          <cell r="A250" t="str">
            <v>03.08.040</v>
          </cell>
          <cell r="B250">
            <v>0</v>
          </cell>
          <cell r="C250" t="str">
            <v>Demolição manual de forro qualquer, inclusive sistema de fixação/tarugamento</v>
          </cell>
          <cell r="D250" t="str">
            <v>m²</v>
          </cell>
          <cell r="E250">
            <v>0</v>
          </cell>
          <cell r="F250">
            <v>4.05</v>
          </cell>
          <cell r="G250">
            <v>4.05</v>
          </cell>
        </row>
        <row r="251">
          <cell r="A251" t="str">
            <v>03.08.060</v>
          </cell>
          <cell r="B251">
            <v>0</v>
          </cell>
          <cell r="C251" t="str">
            <v>Demolição manual de forro em gesso, inclusive sistema de fixação</v>
          </cell>
          <cell r="D251" t="str">
            <v>m²</v>
          </cell>
          <cell r="E251">
            <v>0</v>
          </cell>
          <cell r="F251">
            <v>4.05</v>
          </cell>
          <cell r="G251">
            <v>4.05</v>
          </cell>
        </row>
        <row r="252">
          <cell r="A252" t="str">
            <v>03.08.200</v>
          </cell>
          <cell r="B252">
            <v>0</v>
          </cell>
          <cell r="C252" t="str">
            <v>Demolição manual de painéis divisórias, inclusive montantes metálicos</v>
          </cell>
          <cell r="D252" t="str">
            <v>m²</v>
          </cell>
          <cell r="E252">
            <v>0</v>
          </cell>
          <cell r="F252">
            <v>4.45</v>
          </cell>
          <cell r="G252">
            <v>4.45</v>
          </cell>
        </row>
        <row r="253">
          <cell r="A253" t="str">
            <v>03.09</v>
          </cell>
          <cell r="B253" t="str">
            <v>Demolição de impermeabilização e afins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03.09.020</v>
          </cell>
          <cell r="B254">
            <v>0</v>
          </cell>
          <cell r="C254" t="str">
            <v>Demolição manual de camada impermeabilizante</v>
          </cell>
          <cell r="D254" t="str">
            <v>m²</v>
          </cell>
          <cell r="E254">
            <v>0</v>
          </cell>
          <cell r="F254">
            <v>10.85</v>
          </cell>
          <cell r="G254">
            <v>10.85</v>
          </cell>
        </row>
        <row r="255">
          <cell r="A255" t="str">
            <v>03.09.040</v>
          </cell>
          <cell r="B255">
            <v>0</v>
          </cell>
          <cell r="C255" t="str">
            <v>Demolição manual de argamassa regularizante, isolante ou protetora e papel Kraft</v>
          </cell>
          <cell r="D255" t="str">
            <v>m²</v>
          </cell>
          <cell r="E255">
            <v>0</v>
          </cell>
          <cell r="F255">
            <v>13.03</v>
          </cell>
          <cell r="G255">
            <v>13.03</v>
          </cell>
        </row>
        <row r="256">
          <cell r="A256" t="str">
            <v>03.09.060</v>
          </cell>
          <cell r="B256">
            <v>0</v>
          </cell>
          <cell r="C256" t="str">
            <v>Remoção manual de junta de dilatação ou retração, inclusive apoio</v>
          </cell>
          <cell r="D256" t="str">
            <v>m</v>
          </cell>
          <cell r="E256">
            <v>0</v>
          </cell>
          <cell r="F256">
            <v>4.3499999999999996</v>
          </cell>
          <cell r="G256">
            <v>4.3499999999999996</v>
          </cell>
        </row>
        <row r="257">
          <cell r="A257" t="str">
            <v>03.10</v>
          </cell>
          <cell r="B257" t="str">
            <v>Remoção de pintura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03.10.020</v>
          </cell>
          <cell r="B258">
            <v>0</v>
          </cell>
          <cell r="C258" t="str">
            <v>Remoção de pintura em rodapé, baguete ou moldura com lixa</v>
          </cell>
          <cell r="D258" t="str">
            <v>m</v>
          </cell>
          <cell r="E258">
            <v>0.06</v>
          </cell>
          <cell r="F258">
            <v>0.85</v>
          </cell>
          <cell r="G258">
            <v>0.91</v>
          </cell>
        </row>
        <row r="259">
          <cell r="A259" t="str">
            <v>03.10.040</v>
          </cell>
          <cell r="B259">
            <v>0</v>
          </cell>
          <cell r="C259" t="str">
            <v>Remoção de pintura em rodapé, baguete ou moldura com produto químico</v>
          </cell>
          <cell r="D259" t="str">
            <v>m</v>
          </cell>
          <cell r="E259">
            <v>0.52</v>
          </cell>
          <cell r="F259">
            <v>0.85</v>
          </cell>
          <cell r="G259">
            <v>1.37</v>
          </cell>
        </row>
        <row r="260">
          <cell r="A260" t="str">
            <v>03.10.080</v>
          </cell>
          <cell r="B260">
            <v>0</v>
          </cell>
          <cell r="C260" t="str">
            <v>Remoção de pintura em superfícies de madeira e/ou metálicas com produtos químicos</v>
          </cell>
          <cell r="D260" t="str">
            <v>m²</v>
          </cell>
          <cell r="E260">
            <v>2.58</v>
          </cell>
          <cell r="F260">
            <v>6.77</v>
          </cell>
          <cell r="G260">
            <v>9.35</v>
          </cell>
        </row>
        <row r="261">
          <cell r="A261" t="str">
            <v>03.10.100</v>
          </cell>
          <cell r="B261">
            <v>0</v>
          </cell>
          <cell r="C261" t="str">
            <v>Remoção de pintura em superfícies de madeira e/ou metálicas com lixamento</v>
          </cell>
          <cell r="D261" t="str">
            <v>m²</v>
          </cell>
          <cell r="E261">
            <v>0.28000000000000003</v>
          </cell>
          <cell r="F261">
            <v>5.08</v>
          </cell>
          <cell r="G261">
            <v>5.36</v>
          </cell>
        </row>
        <row r="262">
          <cell r="A262" t="str">
            <v>03.10.120</v>
          </cell>
          <cell r="B262">
            <v>0</v>
          </cell>
          <cell r="C262" t="str">
            <v>Remoção de pintura em massa com produtos químicos</v>
          </cell>
          <cell r="D262" t="str">
            <v>m²</v>
          </cell>
          <cell r="E262">
            <v>2.58</v>
          </cell>
          <cell r="F262">
            <v>5.08</v>
          </cell>
          <cell r="G262">
            <v>7.66</v>
          </cell>
        </row>
        <row r="263">
          <cell r="A263" t="str">
            <v>03.10.140</v>
          </cell>
          <cell r="B263">
            <v>0</v>
          </cell>
          <cell r="C263" t="str">
            <v>Remoção de pintura em massa com lixamento</v>
          </cell>
          <cell r="D263" t="str">
            <v>m²</v>
          </cell>
          <cell r="E263">
            <v>0.28000000000000003</v>
          </cell>
          <cell r="F263">
            <v>3.39</v>
          </cell>
          <cell r="G263">
            <v>3.67</v>
          </cell>
        </row>
        <row r="264">
          <cell r="A264" t="str">
            <v>04</v>
          </cell>
          <cell r="B264" t="str">
            <v>RETIRADA COM PROVÁVEL REAPROVEITAMENTO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04.01</v>
          </cell>
          <cell r="B265" t="str">
            <v>Retirada de fechamento e elemento divisor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04.01.020</v>
          </cell>
          <cell r="B266">
            <v>0</v>
          </cell>
          <cell r="C266" t="str">
            <v>Retirada de divisória em placa de madeira ou fibrocimento tarugada</v>
          </cell>
          <cell r="D266" t="str">
            <v>m²</v>
          </cell>
          <cell r="E266">
            <v>0</v>
          </cell>
          <cell r="F266">
            <v>24.64</v>
          </cell>
          <cell r="G266">
            <v>24.64</v>
          </cell>
        </row>
        <row r="267">
          <cell r="A267" t="str">
            <v>04.01.040</v>
          </cell>
          <cell r="B267">
            <v>0</v>
          </cell>
          <cell r="C267" t="str">
            <v>Retirada de divisória em placa de madeira ou fibrocimento com montantes metálicos</v>
          </cell>
          <cell r="D267" t="str">
            <v>m²</v>
          </cell>
          <cell r="E267">
            <v>0</v>
          </cell>
          <cell r="F267">
            <v>21.35</v>
          </cell>
          <cell r="G267">
            <v>21.35</v>
          </cell>
        </row>
        <row r="268">
          <cell r="A268" t="str">
            <v>04.01.060</v>
          </cell>
          <cell r="B268">
            <v>0</v>
          </cell>
          <cell r="C268" t="str">
            <v>Retirada de divisória em placa de concreto, granito, granilite ou mármore</v>
          </cell>
          <cell r="D268" t="str">
            <v>m²</v>
          </cell>
          <cell r="E268">
            <v>0</v>
          </cell>
          <cell r="F268">
            <v>13.14</v>
          </cell>
          <cell r="G268">
            <v>13.14</v>
          </cell>
        </row>
        <row r="269">
          <cell r="A269" t="str">
            <v>04.01.080</v>
          </cell>
          <cell r="B269">
            <v>0</v>
          </cell>
          <cell r="C269" t="str">
            <v>Retirada de fechamento em placas pré-moldadas, inclusive pilares</v>
          </cell>
          <cell r="D269" t="str">
            <v>m²</v>
          </cell>
          <cell r="E269">
            <v>1.54</v>
          </cell>
          <cell r="F269">
            <v>0.46</v>
          </cell>
          <cell r="G269">
            <v>2</v>
          </cell>
        </row>
        <row r="270">
          <cell r="A270" t="str">
            <v>04.01.090</v>
          </cell>
          <cell r="B270">
            <v>0</v>
          </cell>
          <cell r="C270" t="str">
            <v>Retirada de barreira de proteção com arame de alta segurança, simples ou duplo</v>
          </cell>
          <cell r="D270" t="str">
            <v>m</v>
          </cell>
          <cell r="E270">
            <v>0</v>
          </cell>
          <cell r="F270">
            <v>2.84</v>
          </cell>
          <cell r="G270">
            <v>2.84</v>
          </cell>
        </row>
        <row r="271">
          <cell r="A271" t="str">
            <v>04.01.100</v>
          </cell>
          <cell r="B271">
            <v>0</v>
          </cell>
          <cell r="C271" t="str">
            <v>Retirada de cerca</v>
          </cell>
          <cell r="D271" t="str">
            <v>m</v>
          </cell>
          <cell r="E271">
            <v>0</v>
          </cell>
          <cell r="F271">
            <v>8.3699999999999992</v>
          </cell>
          <cell r="G271">
            <v>8.3699999999999992</v>
          </cell>
        </row>
        <row r="272">
          <cell r="A272" t="str">
            <v>04.02</v>
          </cell>
          <cell r="B272" t="str">
            <v>Retirada de elementos de estrutura (concreto, ferro, alumínio e madeira)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04.02.020</v>
          </cell>
          <cell r="B273">
            <v>0</v>
          </cell>
          <cell r="C273" t="str">
            <v>Retirada de peças lineares em madeira com seção até 60 cm²</v>
          </cell>
          <cell r="D273" t="str">
            <v>m</v>
          </cell>
          <cell r="E273">
            <v>0</v>
          </cell>
          <cell r="F273">
            <v>0.9</v>
          </cell>
          <cell r="G273">
            <v>0.9</v>
          </cell>
        </row>
        <row r="274">
          <cell r="A274" t="str">
            <v>04.02.030</v>
          </cell>
          <cell r="B274">
            <v>0</v>
          </cell>
          <cell r="C274" t="str">
            <v>Retirada de peças lineares em madeira com seção superior a 60 cm²</v>
          </cell>
          <cell r="D274" t="str">
            <v>m</v>
          </cell>
          <cell r="E274">
            <v>0</v>
          </cell>
          <cell r="F274">
            <v>3</v>
          </cell>
          <cell r="G274">
            <v>3</v>
          </cell>
        </row>
        <row r="275">
          <cell r="A275" t="str">
            <v>04.02.050</v>
          </cell>
          <cell r="B275">
            <v>0</v>
          </cell>
          <cell r="C275" t="str">
            <v>Retirada de estrutura em madeira tesoura - telhas de barro</v>
          </cell>
          <cell r="D275" t="str">
            <v>m²</v>
          </cell>
          <cell r="E275">
            <v>0</v>
          </cell>
          <cell r="F275">
            <v>16.45</v>
          </cell>
          <cell r="G275">
            <v>16.45</v>
          </cell>
        </row>
        <row r="276">
          <cell r="A276" t="str">
            <v>04.02.070</v>
          </cell>
          <cell r="B276">
            <v>0</v>
          </cell>
          <cell r="C276" t="str">
            <v>Retirada de estrutura em madeira tesoura - telhas perfil qualquer</v>
          </cell>
          <cell r="D276" t="str">
            <v>m²</v>
          </cell>
          <cell r="E276">
            <v>0</v>
          </cell>
          <cell r="F276">
            <v>13.47</v>
          </cell>
          <cell r="G276">
            <v>13.47</v>
          </cell>
        </row>
        <row r="277">
          <cell r="A277" t="str">
            <v>04.02.090</v>
          </cell>
          <cell r="B277">
            <v>0</v>
          </cell>
          <cell r="C277" t="str">
            <v>Retirada de estrutura em madeira pontaletada - telhas de barro</v>
          </cell>
          <cell r="D277" t="str">
            <v>m²</v>
          </cell>
          <cell r="E277">
            <v>0</v>
          </cell>
          <cell r="F277">
            <v>11.97</v>
          </cell>
          <cell r="G277">
            <v>11.97</v>
          </cell>
        </row>
        <row r="278">
          <cell r="A278" t="str">
            <v>04.02.110</v>
          </cell>
          <cell r="B278">
            <v>0</v>
          </cell>
          <cell r="C278" t="str">
            <v>Retirada de estrutura em madeira pontaletada - telhas perfil qualquer</v>
          </cell>
          <cell r="D278" t="str">
            <v>m²</v>
          </cell>
          <cell r="E278">
            <v>0</v>
          </cell>
          <cell r="F278">
            <v>8.98</v>
          </cell>
          <cell r="G278">
            <v>8.98</v>
          </cell>
        </row>
        <row r="279">
          <cell r="A279" t="str">
            <v>04.02.140</v>
          </cell>
          <cell r="B279">
            <v>0</v>
          </cell>
          <cell r="C279" t="str">
            <v>Retirada de estrutura metálica</v>
          </cell>
          <cell r="D279" t="str">
            <v>kg</v>
          </cell>
          <cell r="E279">
            <v>1.44</v>
          </cell>
          <cell r="F279">
            <v>0</v>
          </cell>
          <cell r="G279">
            <v>1.44</v>
          </cell>
        </row>
        <row r="280">
          <cell r="A280" t="str">
            <v>04.03</v>
          </cell>
          <cell r="B280" t="str">
            <v>Retirada de telhamento e proteção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04.03.020</v>
          </cell>
          <cell r="B281">
            <v>0</v>
          </cell>
          <cell r="C281" t="str">
            <v>Retirada de telhamento em barro</v>
          </cell>
          <cell r="D281" t="str">
            <v>m²</v>
          </cell>
          <cell r="E281">
            <v>0</v>
          </cell>
          <cell r="F281">
            <v>10.8</v>
          </cell>
          <cell r="G281">
            <v>10.8</v>
          </cell>
        </row>
        <row r="282">
          <cell r="A282" t="str">
            <v>04.03.040</v>
          </cell>
          <cell r="B282">
            <v>0</v>
          </cell>
          <cell r="C282" t="str">
            <v>Retirada de telhamento perfil e material qualquer, exceto barro</v>
          </cell>
          <cell r="D282" t="str">
            <v>m²</v>
          </cell>
          <cell r="E282">
            <v>0</v>
          </cell>
          <cell r="F282">
            <v>5.4</v>
          </cell>
          <cell r="G282">
            <v>5.4</v>
          </cell>
        </row>
        <row r="283">
          <cell r="A283" t="str">
            <v>04.03.060</v>
          </cell>
          <cell r="B283">
            <v>0</v>
          </cell>
          <cell r="C283" t="str">
            <v>Retirada de cumeeira ou espigão em barro</v>
          </cell>
          <cell r="D283" t="str">
            <v>m</v>
          </cell>
          <cell r="E283">
            <v>0</v>
          </cell>
          <cell r="F283">
            <v>4.05</v>
          </cell>
          <cell r="G283">
            <v>4.05</v>
          </cell>
        </row>
        <row r="284">
          <cell r="A284" t="str">
            <v>04.03.080</v>
          </cell>
          <cell r="B284">
            <v>0</v>
          </cell>
          <cell r="C284" t="str">
            <v>Retirada de cumeeira, espigão ou rufo perfil qualquer</v>
          </cell>
          <cell r="D284" t="str">
            <v>m</v>
          </cell>
          <cell r="E284">
            <v>0</v>
          </cell>
          <cell r="F284">
            <v>6.75</v>
          </cell>
          <cell r="G284">
            <v>6.75</v>
          </cell>
        </row>
        <row r="285">
          <cell r="A285" t="str">
            <v>04.03.090</v>
          </cell>
          <cell r="B285">
            <v>0</v>
          </cell>
          <cell r="C285" t="str">
            <v>Retirada de domo de acrílico, inclusive perfis metálicos de fixação</v>
          </cell>
          <cell r="D285" t="str">
            <v>m²</v>
          </cell>
          <cell r="E285">
            <v>0</v>
          </cell>
          <cell r="F285">
            <v>8.2200000000000006</v>
          </cell>
          <cell r="G285">
            <v>8.2200000000000006</v>
          </cell>
        </row>
        <row r="286">
          <cell r="A286" t="str">
            <v>04.04</v>
          </cell>
          <cell r="B286" t="str">
            <v>Retirada de revestimento em pedra e blocos maciços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04.04.010</v>
          </cell>
          <cell r="B287">
            <v>0</v>
          </cell>
          <cell r="C287" t="str">
            <v>Retirada de revestimento em pedra, granito ou mármore, em parede ou fachada</v>
          </cell>
          <cell r="D287" t="str">
            <v>m²</v>
          </cell>
          <cell r="E287">
            <v>0</v>
          </cell>
          <cell r="F287">
            <v>28.87</v>
          </cell>
          <cell r="G287">
            <v>28.87</v>
          </cell>
        </row>
        <row r="288">
          <cell r="A288" t="str">
            <v>04.04.020</v>
          </cell>
          <cell r="B288">
            <v>0</v>
          </cell>
          <cell r="C288" t="str">
            <v>Retirada de revestimento em pedra, granito ou mármore, em piso</v>
          </cell>
          <cell r="D288" t="str">
            <v>m²</v>
          </cell>
          <cell r="E288">
            <v>0</v>
          </cell>
          <cell r="F288">
            <v>17.55</v>
          </cell>
          <cell r="G288">
            <v>17.55</v>
          </cell>
        </row>
        <row r="289">
          <cell r="A289" t="str">
            <v>04.04.030</v>
          </cell>
          <cell r="B289">
            <v>0</v>
          </cell>
          <cell r="C289" t="str">
            <v>Retirada de soleira ou peitoril em pedra, granito ou mármore</v>
          </cell>
          <cell r="D289" t="str">
            <v>m</v>
          </cell>
          <cell r="E289">
            <v>0</v>
          </cell>
          <cell r="F289">
            <v>12.15</v>
          </cell>
          <cell r="G289">
            <v>12.15</v>
          </cell>
        </row>
        <row r="290">
          <cell r="A290" t="str">
            <v>04.04.040</v>
          </cell>
          <cell r="B290">
            <v>0</v>
          </cell>
          <cell r="C290" t="str">
            <v>Retirada de degrau em pedra, granito ou mármore</v>
          </cell>
          <cell r="D290" t="str">
            <v>m</v>
          </cell>
          <cell r="E290">
            <v>0</v>
          </cell>
          <cell r="F290">
            <v>13.5</v>
          </cell>
          <cell r="G290">
            <v>13.5</v>
          </cell>
        </row>
        <row r="291">
          <cell r="A291" t="str">
            <v>04.04.060</v>
          </cell>
          <cell r="B291">
            <v>0</v>
          </cell>
          <cell r="C291" t="str">
            <v>Retirada de rodapé em pedra, granito ou mármore</v>
          </cell>
          <cell r="D291" t="str">
            <v>m</v>
          </cell>
          <cell r="E291">
            <v>0</v>
          </cell>
          <cell r="F291">
            <v>10.8</v>
          </cell>
          <cell r="G291">
            <v>10.8</v>
          </cell>
        </row>
        <row r="292">
          <cell r="A292" t="str">
            <v>04.05</v>
          </cell>
          <cell r="B292" t="str">
            <v>Retirada de revestimentos em madeira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04.05.010</v>
          </cell>
          <cell r="B293">
            <v>0</v>
          </cell>
          <cell r="C293" t="str">
            <v>Retirada de revestimento em lambris de madeira</v>
          </cell>
          <cell r="D293" t="str">
            <v>m²</v>
          </cell>
          <cell r="E293">
            <v>0</v>
          </cell>
          <cell r="F293">
            <v>37.85</v>
          </cell>
          <cell r="G293">
            <v>37.85</v>
          </cell>
        </row>
        <row r="294">
          <cell r="A294" t="str">
            <v>04.05.020</v>
          </cell>
          <cell r="B294">
            <v>0</v>
          </cell>
          <cell r="C294" t="str">
            <v>Retirada de piso em tacos de madeira</v>
          </cell>
          <cell r="D294" t="str">
            <v>m²</v>
          </cell>
          <cell r="E294">
            <v>0</v>
          </cell>
          <cell r="F294">
            <v>8.1</v>
          </cell>
          <cell r="G294">
            <v>8.1</v>
          </cell>
        </row>
        <row r="295">
          <cell r="A295" t="str">
            <v>04.05.040</v>
          </cell>
          <cell r="B295">
            <v>0</v>
          </cell>
          <cell r="C295" t="str">
            <v>Retirada de soalho somente o tablado</v>
          </cell>
          <cell r="D295" t="str">
            <v>m²</v>
          </cell>
          <cell r="E295">
            <v>0</v>
          </cell>
          <cell r="F295">
            <v>10.48</v>
          </cell>
          <cell r="G295">
            <v>10.48</v>
          </cell>
        </row>
        <row r="296">
          <cell r="A296" t="str">
            <v>04.05.060</v>
          </cell>
          <cell r="B296">
            <v>0</v>
          </cell>
          <cell r="C296" t="str">
            <v>Retirada de soalho inclusive vigamento</v>
          </cell>
          <cell r="D296" t="str">
            <v>m²</v>
          </cell>
          <cell r="E296">
            <v>0</v>
          </cell>
          <cell r="F296">
            <v>17.95</v>
          </cell>
          <cell r="G296">
            <v>17.95</v>
          </cell>
        </row>
        <row r="297">
          <cell r="A297" t="str">
            <v>04.05.080</v>
          </cell>
          <cell r="B297">
            <v>0</v>
          </cell>
          <cell r="C297" t="str">
            <v>Retirada de degrau em madeira</v>
          </cell>
          <cell r="D297" t="str">
            <v>m</v>
          </cell>
          <cell r="E297">
            <v>0</v>
          </cell>
          <cell r="F297">
            <v>8.98</v>
          </cell>
          <cell r="G297">
            <v>8.98</v>
          </cell>
        </row>
        <row r="298">
          <cell r="A298" t="str">
            <v>04.05.100</v>
          </cell>
          <cell r="B298">
            <v>0</v>
          </cell>
          <cell r="C298" t="str">
            <v>Retirada de rodapé inclusive cordão em madeira</v>
          </cell>
          <cell r="D298" t="str">
            <v>m</v>
          </cell>
          <cell r="E298">
            <v>0</v>
          </cell>
          <cell r="F298">
            <v>2.02</v>
          </cell>
          <cell r="G298">
            <v>2.02</v>
          </cell>
        </row>
        <row r="299">
          <cell r="A299" t="str">
            <v>04.06</v>
          </cell>
          <cell r="B299" t="str">
            <v>Retirada de revestimentos sintéticos e metálicos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04.06.010</v>
          </cell>
          <cell r="B300">
            <v>0</v>
          </cell>
          <cell r="C300" t="str">
            <v>Retirada de revestimento em lambris metálicos</v>
          </cell>
          <cell r="D300" t="str">
            <v>m²</v>
          </cell>
          <cell r="E300">
            <v>0</v>
          </cell>
          <cell r="F300">
            <v>37.85</v>
          </cell>
          <cell r="G300">
            <v>37.85</v>
          </cell>
        </row>
        <row r="301">
          <cell r="A301" t="str">
            <v>04.06.020</v>
          </cell>
          <cell r="B301">
            <v>0</v>
          </cell>
          <cell r="C301" t="str">
            <v>Retirada de piso em material sintético assentado a cola</v>
          </cell>
          <cell r="D301" t="str">
            <v>m²</v>
          </cell>
          <cell r="E301">
            <v>0</v>
          </cell>
          <cell r="F301">
            <v>3</v>
          </cell>
          <cell r="G301">
            <v>3</v>
          </cell>
        </row>
        <row r="302">
          <cell r="A302" t="str">
            <v>04.06.040</v>
          </cell>
          <cell r="B302">
            <v>0</v>
          </cell>
          <cell r="C302" t="str">
            <v>Retirada de degrau em material sintético assentado a cola</v>
          </cell>
          <cell r="D302" t="str">
            <v>m</v>
          </cell>
          <cell r="E302">
            <v>0</v>
          </cell>
          <cell r="F302">
            <v>2.78</v>
          </cell>
          <cell r="G302">
            <v>2.78</v>
          </cell>
        </row>
        <row r="303">
          <cell r="A303" t="str">
            <v>04.06.060</v>
          </cell>
          <cell r="B303">
            <v>0</v>
          </cell>
          <cell r="C303" t="str">
            <v>Retirada de rodapé inclusive cordão em material sintético</v>
          </cell>
          <cell r="D303" t="str">
            <v>m</v>
          </cell>
          <cell r="E303">
            <v>0</v>
          </cell>
          <cell r="F303">
            <v>0.67</v>
          </cell>
          <cell r="G303">
            <v>0.67</v>
          </cell>
        </row>
        <row r="304">
          <cell r="A304" t="str">
            <v>04.06.100</v>
          </cell>
          <cell r="B304">
            <v>0</v>
          </cell>
          <cell r="C304" t="str">
            <v>Retirada de piso elevado telescópico metálico, inclusive estrutura de sustentação</v>
          </cell>
          <cell r="D304" t="str">
            <v>m²</v>
          </cell>
          <cell r="E304">
            <v>0</v>
          </cell>
          <cell r="F304">
            <v>32.92</v>
          </cell>
          <cell r="G304">
            <v>32.92</v>
          </cell>
        </row>
        <row r="305">
          <cell r="A305" t="str">
            <v>04.07</v>
          </cell>
          <cell r="B305" t="str">
            <v>Retirada de forro, brise e fachada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04.07.020</v>
          </cell>
          <cell r="B306">
            <v>0</v>
          </cell>
          <cell r="C306" t="str">
            <v>Retirada de forro qualquer em placas ou tiras fixadas</v>
          </cell>
          <cell r="D306" t="str">
            <v>m²</v>
          </cell>
          <cell r="E306">
            <v>0</v>
          </cell>
          <cell r="F306">
            <v>8.3699999999999992</v>
          </cell>
          <cell r="G306">
            <v>8.3699999999999992</v>
          </cell>
        </row>
        <row r="307">
          <cell r="A307" t="str">
            <v>04.07.040</v>
          </cell>
          <cell r="B307">
            <v>0</v>
          </cell>
          <cell r="C307" t="str">
            <v>Retirada de forro qualquer em placas ou tiras apoiadas</v>
          </cell>
          <cell r="D307" t="str">
            <v>m²</v>
          </cell>
          <cell r="E307">
            <v>0</v>
          </cell>
          <cell r="F307">
            <v>4.49</v>
          </cell>
          <cell r="G307">
            <v>4.49</v>
          </cell>
        </row>
        <row r="308">
          <cell r="A308" t="str">
            <v>04.07.060</v>
          </cell>
          <cell r="B308">
            <v>0</v>
          </cell>
          <cell r="C308" t="str">
            <v>Retirada de sistema de fixação ou tarugamento de forro</v>
          </cell>
          <cell r="D308" t="str">
            <v>m²</v>
          </cell>
          <cell r="E308">
            <v>0</v>
          </cell>
          <cell r="F308">
            <v>3.38</v>
          </cell>
          <cell r="G308">
            <v>3.38</v>
          </cell>
        </row>
        <row r="309">
          <cell r="A309" t="str">
            <v>04.08</v>
          </cell>
          <cell r="B309" t="str">
            <v>Retirada de esquadria e elemento de madeira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04.08.020</v>
          </cell>
          <cell r="B310">
            <v>0</v>
          </cell>
          <cell r="C310" t="str">
            <v>Retirada de folha de esquadria em madeira</v>
          </cell>
          <cell r="D310" t="str">
            <v>un</v>
          </cell>
          <cell r="E310">
            <v>0</v>
          </cell>
          <cell r="F310">
            <v>14.97</v>
          </cell>
          <cell r="G310">
            <v>14.97</v>
          </cell>
        </row>
        <row r="311">
          <cell r="A311" t="str">
            <v>04.08.040</v>
          </cell>
          <cell r="B311">
            <v>0</v>
          </cell>
          <cell r="C311" t="str">
            <v>Retirada de guarnição, moldura e peças lineares em madeira, fixadas</v>
          </cell>
          <cell r="D311" t="str">
            <v>m</v>
          </cell>
          <cell r="E311">
            <v>0</v>
          </cell>
          <cell r="F311">
            <v>1.1499999999999999</v>
          </cell>
          <cell r="G311">
            <v>1.1499999999999999</v>
          </cell>
        </row>
        <row r="312">
          <cell r="A312" t="str">
            <v>04.08.060</v>
          </cell>
          <cell r="B312">
            <v>0</v>
          </cell>
          <cell r="C312" t="str">
            <v>Retirada de batente com guarnição e peças lineares em madeira, chumbados</v>
          </cell>
          <cell r="D312" t="str">
            <v>m</v>
          </cell>
          <cell r="E312">
            <v>0</v>
          </cell>
          <cell r="F312">
            <v>8.98</v>
          </cell>
          <cell r="G312">
            <v>8.98</v>
          </cell>
        </row>
        <row r="313">
          <cell r="A313" t="str">
            <v>04.08.080</v>
          </cell>
          <cell r="B313">
            <v>0</v>
          </cell>
          <cell r="C313" t="str">
            <v>Retirada de elemento em madeira e sistema de fixação tipo quadro, lousa, etc.</v>
          </cell>
          <cell r="D313" t="str">
            <v>m²</v>
          </cell>
          <cell r="E313">
            <v>0</v>
          </cell>
          <cell r="F313">
            <v>4.05</v>
          </cell>
          <cell r="G313">
            <v>4.05</v>
          </cell>
        </row>
        <row r="314">
          <cell r="A314" t="str">
            <v>04.08.100</v>
          </cell>
          <cell r="B314">
            <v>0</v>
          </cell>
          <cell r="C314" t="str">
            <v>Retirada de armário em madeira ou metal</v>
          </cell>
          <cell r="D314" t="str">
            <v>m²</v>
          </cell>
          <cell r="E314">
            <v>0</v>
          </cell>
          <cell r="F314">
            <v>13.47</v>
          </cell>
          <cell r="G314">
            <v>13.47</v>
          </cell>
        </row>
        <row r="315">
          <cell r="A315" t="str">
            <v>04.09</v>
          </cell>
          <cell r="B315" t="str">
            <v>Retirada de esquadria e elementos metálicos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04.09.020</v>
          </cell>
          <cell r="B316">
            <v>0</v>
          </cell>
          <cell r="C316" t="str">
            <v>Retirada de esquadria metálica em geral</v>
          </cell>
          <cell r="D316" t="str">
            <v>m²</v>
          </cell>
          <cell r="E316">
            <v>0</v>
          </cell>
          <cell r="F316">
            <v>20.95</v>
          </cell>
          <cell r="G316">
            <v>20.95</v>
          </cell>
        </row>
        <row r="317">
          <cell r="A317" t="str">
            <v>04.09.040</v>
          </cell>
          <cell r="B317">
            <v>0</v>
          </cell>
          <cell r="C317" t="str">
            <v>Retirada de folha de esquadria metálica</v>
          </cell>
          <cell r="D317" t="str">
            <v>un</v>
          </cell>
          <cell r="E317">
            <v>0</v>
          </cell>
          <cell r="F317">
            <v>17.54</v>
          </cell>
          <cell r="G317">
            <v>17.54</v>
          </cell>
        </row>
        <row r="318">
          <cell r="A318" t="str">
            <v>04.09.060</v>
          </cell>
          <cell r="B318">
            <v>0</v>
          </cell>
          <cell r="C318" t="str">
            <v>Retirada de batente, corrimão ou peças lineares metálicas, chumbados</v>
          </cell>
          <cell r="D318" t="str">
            <v>m</v>
          </cell>
          <cell r="E318">
            <v>0</v>
          </cell>
          <cell r="F318">
            <v>7.18</v>
          </cell>
          <cell r="G318">
            <v>7.18</v>
          </cell>
        </row>
        <row r="319">
          <cell r="A319" t="str">
            <v>04.09.080</v>
          </cell>
          <cell r="B319">
            <v>0</v>
          </cell>
          <cell r="C319" t="str">
            <v>Retirada de batente, corrimão ou peças lineares metálicas, fixados</v>
          </cell>
          <cell r="D319" t="str">
            <v>m</v>
          </cell>
          <cell r="E319">
            <v>0</v>
          </cell>
          <cell r="F319">
            <v>4.93</v>
          </cell>
          <cell r="G319">
            <v>4.93</v>
          </cell>
        </row>
        <row r="320">
          <cell r="A320" t="str">
            <v>04.09.100</v>
          </cell>
          <cell r="B320">
            <v>0</v>
          </cell>
          <cell r="C320" t="str">
            <v>Retirada de guarda-corpo ou gradil em geral</v>
          </cell>
          <cell r="D320" t="str">
            <v>m²</v>
          </cell>
          <cell r="E320">
            <v>0</v>
          </cell>
          <cell r="F320">
            <v>20.95</v>
          </cell>
          <cell r="G320">
            <v>20.95</v>
          </cell>
        </row>
        <row r="321">
          <cell r="A321" t="str">
            <v>04.09.120</v>
          </cell>
          <cell r="B321">
            <v>0</v>
          </cell>
          <cell r="C321" t="str">
            <v>Retirada de escada de marinheiro com ou sem guarda-corpo</v>
          </cell>
          <cell r="D321" t="str">
            <v>m</v>
          </cell>
          <cell r="E321">
            <v>0</v>
          </cell>
          <cell r="F321">
            <v>23.94</v>
          </cell>
          <cell r="G321">
            <v>23.94</v>
          </cell>
        </row>
        <row r="322">
          <cell r="A322" t="str">
            <v>04.09.140</v>
          </cell>
          <cell r="B322">
            <v>0</v>
          </cell>
          <cell r="C322" t="str">
            <v>Retirada de poste ou sistema de sustentação para alambrado ou fechamento</v>
          </cell>
          <cell r="D322" t="str">
            <v>un</v>
          </cell>
          <cell r="E322">
            <v>0</v>
          </cell>
          <cell r="F322">
            <v>17.55</v>
          </cell>
          <cell r="G322">
            <v>17.55</v>
          </cell>
        </row>
        <row r="323">
          <cell r="A323" t="str">
            <v>04.09.160</v>
          </cell>
          <cell r="B323">
            <v>0</v>
          </cell>
          <cell r="C323" t="str">
            <v>Retirada de entelamento metálico em geral</v>
          </cell>
          <cell r="D323" t="str">
            <v>m²</v>
          </cell>
          <cell r="E323">
            <v>0</v>
          </cell>
          <cell r="F323">
            <v>2.84</v>
          </cell>
          <cell r="G323">
            <v>2.84</v>
          </cell>
        </row>
        <row r="324">
          <cell r="A324" t="str">
            <v>04.10</v>
          </cell>
          <cell r="B324" t="str">
            <v>Retirada de ferragens e acessórios para esquadrias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04.10.020</v>
          </cell>
          <cell r="B325">
            <v>0</v>
          </cell>
          <cell r="C325" t="str">
            <v>Retirada de fechadura ou fecho de embutir</v>
          </cell>
          <cell r="D325" t="str">
            <v>un</v>
          </cell>
          <cell r="E325">
            <v>0</v>
          </cell>
          <cell r="F325">
            <v>8.2200000000000006</v>
          </cell>
          <cell r="G325">
            <v>8.2200000000000006</v>
          </cell>
        </row>
        <row r="326">
          <cell r="A326" t="str">
            <v>04.10.040</v>
          </cell>
          <cell r="B326">
            <v>0</v>
          </cell>
          <cell r="C326" t="str">
            <v>Retirada de fechadura ou fecho de sobrepor</v>
          </cell>
          <cell r="D326" t="str">
            <v>un</v>
          </cell>
          <cell r="E326">
            <v>0</v>
          </cell>
          <cell r="F326">
            <v>3.28</v>
          </cell>
          <cell r="G326">
            <v>3.28</v>
          </cell>
        </row>
        <row r="327">
          <cell r="A327" t="str">
            <v>04.10.060</v>
          </cell>
          <cell r="B327">
            <v>0</v>
          </cell>
          <cell r="C327" t="str">
            <v>Retirada de dobradiça</v>
          </cell>
          <cell r="D327" t="str">
            <v>un</v>
          </cell>
          <cell r="E327">
            <v>0</v>
          </cell>
          <cell r="F327">
            <v>1.65</v>
          </cell>
          <cell r="G327">
            <v>1.65</v>
          </cell>
        </row>
        <row r="328">
          <cell r="A328" t="str">
            <v>04.10.080</v>
          </cell>
          <cell r="B328">
            <v>0</v>
          </cell>
          <cell r="C328" t="str">
            <v>Retirada de peça ou acessório complementar em geral de esquadria</v>
          </cell>
          <cell r="D328" t="str">
            <v>un</v>
          </cell>
          <cell r="E328">
            <v>0</v>
          </cell>
          <cell r="F328">
            <v>12.95</v>
          </cell>
          <cell r="G328">
            <v>12.95</v>
          </cell>
        </row>
        <row r="329">
          <cell r="A329" t="str">
            <v>04.11</v>
          </cell>
          <cell r="B329" t="str">
            <v>Retirada de aparelhos, metais sanitários e registro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04.11.020</v>
          </cell>
          <cell r="B330">
            <v>0</v>
          </cell>
          <cell r="C330" t="str">
            <v>Retirada de aparelho sanitário incluindo acessórios</v>
          </cell>
          <cell r="D330" t="str">
            <v>un</v>
          </cell>
          <cell r="E330">
            <v>0</v>
          </cell>
          <cell r="F330">
            <v>29.53</v>
          </cell>
          <cell r="G330">
            <v>29.53</v>
          </cell>
        </row>
        <row r="331">
          <cell r="A331" t="str">
            <v>04.11.030</v>
          </cell>
          <cell r="B331">
            <v>0</v>
          </cell>
          <cell r="C331" t="str">
            <v>Retirada de bancada incluindo pertences</v>
          </cell>
          <cell r="D331" t="str">
            <v>m²</v>
          </cell>
          <cell r="E331">
            <v>0</v>
          </cell>
          <cell r="F331">
            <v>41.89</v>
          </cell>
          <cell r="G331">
            <v>41.89</v>
          </cell>
        </row>
        <row r="332">
          <cell r="A332" t="str">
            <v>04.11.040</v>
          </cell>
          <cell r="B332">
            <v>0</v>
          </cell>
          <cell r="C332" t="str">
            <v>Retirada de complemento sanitário chumbado</v>
          </cell>
          <cell r="D332" t="str">
            <v>un</v>
          </cell>
          <cell r="E332">
            <v>0</v>
          </cell>
          <cell r="F332">
            <v>9.85</v>
          </cell>
          <cell r="G332">
            <v>9.85</v>
          </cell>
        </row>
        <row r="333">
          <cell r="A333" t="str">
            <v>04.11.060</v>
          </cell>
          <cell r="B333">
            <v>0</v>
          </cell>
          <cell r="C333" t="str">
            <v>Retirada de complemento sanitário fixado ou de sobrepor</v>
          </cell>
          <cell r="D333" t="str">
            <v>un</v>
          </cell>
          <cell r="E333">
            <v>0</v>
          </cell>
          <cell r="F333">
            <v>4.0999999999999996</v>
          </cell>
          <cell r="G333">
            <v>4.0999999999999996</v>
          </cell>
        </row>
        <row r="334">
          <cell r="A334" t="str">
            <v>04.11.080</v>
          </cell>
          <cell r="B334">
            <v>0</v>
          </cell>
          <cell r="C334" t="str">
            <v>Retirada de registro ou válvula embutidos</v>
          </cell>
          <cell r="D334" t="str">
            <v>un</v>
          </cell>
          <cell r="E334">
            <v>0</v>
          </cell>
          <cell r="F334">
            <v>37.75</v>
          </cell>
          <cell r="G334">
            <v>37.75</v>
          </cell>
        </row>
        <row r="335">
          <cell r="A335" t="str">
            <v>04.11.100</v>
          </cell>
          <cell r="B335">
            <v>0</v>
          </cell>
          <cell r="C335" t="str">
            <v>Retirada de registro ou válvula aparentes</v>
          </cell>
          <cell r="D335" t="str">
            <v>un</v>
          </cell>
          <cell r="E335">
            <v>0</v>
          </cell>
          <cell r="F335">
            <v>21.65</v>
          </cell>
          <cell r="G335">
            <v>21.65</v>
          </cell>
        </row>
        <row r="336">
          <cell r="A336" t="str">
            <v>04.11.110</v>
          </cell>
          <cell r="B336">
            <v>0</v>
          </cell>
          <cell r="C336" t="str">
            <v>Retirada de purificador/bebedouro</v>
          </cell>
          <cell r="D336" t="str">
            <v>un</v>
          </cell>
          <cell r="E336">
            <v>0</v>
          </cell>
          <cell r="F336">
            <v>21.65</v>
          </cell>
          <cell r="G336">
            <v>21.65</v>
          </cell>
        </row>
        <row r="337">
          <cell r="A337" t="str">
            <v>04.11.120</v>
          </cell>
          <cell r="B337">
            <v>0</v>
          </cell>
          <cell r="C337" t="str">
            <v>Retirada de torneira ou chuveiro</v>
          </cell>
          <cell r="D337" t="str">
            <v>un</v>
          </cell>
          <cell r="E337">
            <v>0</v>
          </cell>
          <cell r="F337">
            <v>5.12</v>
          </cell>
          <cell r="G337">
            <v>5.12</v>
          </cell>
        </row>
        <row r="338">
          <cell r="A338" t="str">
            <v>04.11.140</v>
          </cell>
          <cell r="B338">
            <v>0</v>
          </cell>
          <cell r="C338" t="str">
            <v>Retirada de sifão ou metais sanitários diversos</v>
          </cell>
          <cell r="D338" t="str">
            <v>un</v>
          </cell>
          <cell r="E338">
            <v>0</v>
          </cell>
          <cell r="F338">
            <v>7.87</v>
          </cell>
          <cell r="G338">
            <v>7.87</v>
          </cell>
        </row>
        <row r="339">
          <cell r="A339" t="str">
            <v>04.11.160</v>
          </cell>
          <cell r="B339">
            <v>0</v>
          </cell>
          <cell r="C339" t="str">
            <v>Retirada de caixa de descarga de sobrepor ou acoplada</v>
          </cell>
          <cell r="D339" t="str">
            <v>un</v>
          </cell>
          <cell r="E339">
            <v>0</v>
          </cell>
          <cell r="F339">
            <v>14.95</v>
          </cell>
          <cell r="G339">
            <v>14.95</v>
          </cell>
        </row>
        <row r="340">
          <cell r="A340" t="str">
            <v>04.12</v>
          </cell>
          <cell r="B340" t="str">
            <v>Retirada de aparelhos elétricos e hidráulicos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04.12.020</v>
          </cell>
          <cell r="B341">
            <v>0</v>
          </cell>
          <cell r="C341" t="str">
            <v>Retirada de conjunto motor-bomba</v>
          </cell>
          <cell r="D341" t="str">
            <v>un</v>
          </cell>
          <cell r="E341">
            <v>0</v>
          </cell>
          <cell r="F341">
            <v>62.71</v>
          </cell>
          <cell r="G341">
            <v>62.71</v>
          </cell>
        </row>
        <row r="342">
          <cell r="A342" t="str">
            <v>04.12.040</v>
          </cell>
          <cell r="B342">
            <v>0</v>
          </cell>
          <cell r="C342" t="str">
            <v>Retirada de motor de bomba de recalque</v>
          </cell>
          <cell r="D342" t="str">
            <v>un</v>
          </cell>
          <cell r="E342">
            <v>0</v>
          </cell>
          <cell r="F342">
            <v>49.78</v>
          </cell>
          <cell r="G342">
            <v>49.78</v>
          </cell>
        </row>
        <row r="343">
          <cell r="A343" t="str">
            <v>04.13</v>
          </cell>
          <cell r="B343" t="str">
            <v>Retirada de impermeabilização e afins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04.13.020</v>
          </cell>
          <cell r="B344">
            <v>0</v>
          </cell>
          <cell r="C344" t="str">
            <v>Retirada de isolamento térmico com material monolítico</v>
          </cell>
          <cell r="D344" t="str">
            <v>m²</v>
          </cell>
          <cell r="E344">
            <v>0</v>
          </cell>
          <cell r="F344">
            <v>4.05</v>
          </cell>
          <cell r="G344">
            <v>4.05</v>
          </cell>
        </row>
        <row r="345">
          <cell r="A345" t="str">
            <v>04.13.060</v>
          </cell>
          <cell r="B345">
            <v>0</v>
          </cell>
          <cell r="C345" t="str">
            <v>Retirada de isolamento térmico com material em panos</v>
          </cell>
          <cell r="D345" t="str">
            <v>m²</v>
          </cell>
          <cell r="E345">
            <v>0</v>
          </cell>
          <cell r="F345">
            <v>0.67</v>
          </cell>
          <cell r="G345">
            <v>0.67</v>
          </cell>
        </row>
        <row r="346">
          <cell r="A346" t="str">
            <v>04.14</v>
          </cell>
          <cell r="B346" t="str">
            <v>Retirada de vidro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04.14.020</v>
          </cell>
          <cell r="B347">
            <v>0</v>
          </cell>
          <cell r="C347" t="str">
            <v>Retirada de vidro ou espelho com raspagem da massa ou retirada de baguete</v>
          </cell>
          <cell r="D347" t="str">
            <v>m²</v>
          </cell>
          <cell r="E347">
            <v>0</v>
          </cell>
          <cell r="F347">
            <v>9.85</v>
          </cell>
          <cell r="G347">
            <v>9.85</v>
          </cell>
        </row>
        <row r="348">
          <cell r="A348" t="str">
            <v>04.14.040</v>
          </cell>
          <cell r="B348">
            <v>0</v>
          </cell>
          <cell r="C348" t="str">
            <v>Retirada de esquadria em vidro</v>
          </cell>
          <cell r="D348" t="str">
            <v>m²</v>
          </cell>
          <cell r="E348">
            <v>0</v>
          </cell>
          <cell r="F348">
            <v>29.92</v>
          </cell>
          <cell r="G348">
            <v>29.92</v>
          </cell>
        </row>
        <row r="349">
          <cell r="A349" t="str">
            <v>04.17</v>
          </cell>
          <cell r="B349" t="str">
            <v>Retirada em instalação elétrica - letra A até B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04.17.020</v>
          </cell>
          <cell r="B350">
            <v>0</v>
          </cell>
          <cell r="C350" t="str">
            <v>Remoção de aparelho de iluminação ou projetor fixo em teto, piso ou parede</v>
          </cell>
          <cell r="D350" t="str">
            <v>un</v>
          </cell>
          <cell r="E350">
            <v>0</v>
          </cell>
          <cell r="F350">
            <v>13.27</v>
          </cell>
          <cell r="G350">
            <v>13.27</v>
          </cell>
        </row>
        <row r="351">
          <cell r="A351" t="str">
            <v>04.17.040</v>
          </cell>
          <cell r="B351">
            <v>0</v>
          </cell>
          <cell r="C351" t="str">
            <v>Remoção de aparelho de iluminação ou projetor fixo em poste ou braço</v>
          </cell>
          <cell r="D351" t="str">
            <v>un</v>
          </cell>
          <cell r="E351">
            <v>0</v>
          </cell>
          <cell r="F351">
            <v>49.78</v>
          </cell>
          <cell r="G351">
            <v>49.78</v>
          </cell>
        </row>
        <row r="352">
          <cell r="A352" t="str">
            <v>04.17.060</v>
          </cell>
          <cell r="B352">
            <v>0</v>
          </cell>
          <cell r="C352" t="str">
            <v>Remoção de suporte tipo braquet</v>
          </cell>
          <cell r="D352" t="str">
            <v>un</v>
          </cell>
          <cell r="E352">
            <v>0</v>
          </cell>
          <cell r="F352">
            <v>16.600000000000001</v>
          </cell>
          <cell r="G352">
            <v>16.600000000000001</v>
          </cell>
        </row>
        <row r="353">
          <cell r="A353" t="str">
            <v>04.17.080</v>
          </cell>
          <cell r="B353">
            <v>0</v>
          </cell>
          <cell r="C353" t="str">
            <v>Remoção de barramento de cobre</v>
          </cell>
          <cell r="D353" t="str">
            <v>m</v>
          </cell>
          <cell r="E353">
            <v>0</v>
          </cell>
          <cell r="F353">
            <v>13.27</v>
          </cell>
          <cell r="G353">
            <v>13.27</v>
          </cell>
        </row>
        <row r="354">
          <cell r="A354" t="str">
            <v>04.17.100</v>
          </cell>
          <cell r="B354">
            <v>0</v>
          </cell>
          <cell r="C354" t="str">
            <v>Remoção de base de disjuntor tipo QUIK-LAG</v>
          </cell>
          <cell r="D354" t="str">
            <v>un</v>
          </cell>
          <cell r="E354">
            <v>0</v>
          </cell>
          <cell r="F354">
            <v>4.97</v>
          </cell>
          <cell r="G354">
            <v>4.97</v>
          </cell>
        </row>
        <row r="355">
          <cell r="A355" t="str">
            <v>04.17.120</v>
          </cell>
          <cell r="B355">
            <v>0</v>
          </cell>
          <cell r="C355" t="str">
            <v>Remoção de base de fusível tipo DIAZED</v>
          </cell>
          <cell r="D355" t="str">
            <v>un</v>
          </cell>
          <cell r="E355">
            <v>0</v>
          </cell>
          <cell r="F355">
            <v>4.97</v>
          </cell>
          <cell r="G355">
            <v>4.97</v>
          </cell>
        </row>
        <row r="356">
          <cell r="A356" t="str">
            <v>04.17.140</v>
          </cell>
          <cell r="B356">
            <v>0</v>
          </cell>
          <cell r="C356" t="str">
            <v>Remoção de base e haste de para-raios</v>
          </cell>
          <cell r="D356" t="str">
            <v>un</v>
          </cell>
          <cell r="E356">
            <v>0</v>
          </cell>
          <cell r="F356">
            <v>33.18</v>
          </cell>
          <cell r="G356">
            <v>33.18</v>
          </cell>
        </row>
        <row r="357">
          <cell r="A357" t="str">
            <v>04.17.160</v>
          </cell>
          <cell r="B357">
            <v>0</v>
          </cell>
          <cell r="C357" t="str">
            <v>Remoção de base ou chave para fusível NH tipo tripolar</v>
          </cell>
          <cell r="D357" t="str">
            <v>un</v>
          </cell>
          <cell r="E357">
            <v>0</v>
          </cell>
          <cell r="F357">
            <v>16.600000000000001</v>
          </cell>
          <cell r="G357">
            <v>16.600000000000001</v>
          </cell>
        </row>
        <row r="358">
          <cell r="A358" t="str">
            <v>04.17.180</v>
          </cell>
          <cell r="B358">
            <v>0</v>
          </cell>
          <cell r="C358" t="str">
            <v>Remoção de base ou chave para fusível NH tipo unipolar</v>
          </cell>
          <cell r="D358" t="str">
            <v>un</v>
          </cell>
          <cell r="E358">
            <v>0</v>
          </cell>
          <cell r="F358">
            <v>14.93</v>
          </cell>
          <cell r="G358">
            <v>14.93</v>
          </cell>
        </row>
        <row r="359">
          <cell r="A359" t="str">
            <v>04.17.200</v>
          </cell>
          <cell r="B359">
            <v>0</v>
          </cell>
          <cell r="C359" t="str">
            <v>Remoção de braçadeira para passagem de cordoalha</v>
          </cell>
          <cell r="D359" t="str">
            <v>un</v>
          </cell>
          <cell r="E359">
            <v>0</v>
          </cell>
          <cell r="F359">
            <v>13.27</v>
          </cell>
          <cell r="G359">
            <v>13.27</v>
          </cell>
        </row>
        <row r="360">
          <cell r="A360" t="str">
            <v>04.17.220</v>
          </cell>
          <cell r="B360">
            <v>0</v>
          </cell>
          <cell r="C360" t="str">
            <v>Remoção de bucha de passagem interna ou externa</v>
          </cell>
          <cell r="D360" t="str">
            <v>un</v>
          </cell>
          <cell r="E360">
            <v>0</v>
          </cell>
          <cell r="F360">
            <v>13.27</v>
          </cell>
          <cell r="G360">
            <v>13.27</v>
          </cell>
        </row>
        <row r="361">
          <cell r="A361" t="str">
            <v>04.17.240</v>
          </cell>
          <cell r="B361">
            <v>0</v>
          </cell>
          <cell r="C361" t="str">
            <v>Remoção de bucha de passagem para neutro</v>
          </cell>
          <cell r="D361" t="str">
            <v>un</v>
          </cell>
          <cell r="E361">
            <v>0</v>
          </cell>
          <cell r="F361">
            <v>9.9600000000000009</v>
          </cell>
          <cell r="G361">
            <v>9.9600000000000009</v>
          </cell>
        </row>
        <row r="362">
          <cell r="A362" t="str">
            <v>04.18</v>
          </cell>
          <cell r="B362" t="str">
            <v>Retirada em instalação elétrica - letra C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04.18.020</v>
          </cell>
          <cell r="B363">
            <v>0</v>
          </cell>
          <cell r="C363" t="str">
            <v>Remoção de cabeçote em rede de telefonia</v>
          </cell>
          <cell r="D363" t="str">
            <v>un</v>
          </cell>
          <cell r="E363">
            <v>0</v>
          </cell>
          <cell r="F363">
            <v>8.3000000000000007</v>
          </cell>
          <cell r="G363">
            <v>8.3000000000000007</v>
          </cell>
        </row>
        <row r="364">
          <cell r="A364" t="str">
            <v>04.18.040</v>
          </cell>
          <cell r="B364">
            <v>0</v>
          </cell>
          <cell r="C364" t="str">
            <v>Remoção de cabo de aço e esticadores de para-raios</v>
          </cell>
          <cell r="D364" t="str">
            <v>m</v>
          </cell>
          <cell r="E364">
            <v>0</v>
          </cell>
          <cell r="F364">
            <v>11.62</v>
          </cell>
          <cell r="G364">
            <v>11.62</v>
          </cell>
        </row>
        <row r="365">
          <cell r="A365" t="str">
            <v>04.18.060</v>
          </cell>
          <cell r="B365">
            <v>0</v>
          </cell>
          <cell r="C365" t="str">
            <v>Remoção de caixa de entrada de energia padrão medição indireta completa</v>
          </cell>
          <cell r="D365" t="str">
            <v>un</v>
          </cell>
          <cell r="E365">
            <v>0</v>
          </cell>
          <cell r="F365">
            <v>165.9</v>
          </cell>
          <cell r="G365">
            <v>165.9</v>
          </cell>
        </row>
        <row r="366">
          <cell r="A366" t="str">
            <v>04.18.070</v>
          </cell>
          <cell r="B366">
            <v>0</v>
          </cell>
          <cell r="C366" t="str">
            <v>Remoção de caixa de entrada de energia padrão residencial completa</v>
          </cell>
          <cell r="D366" t="str">
            <v>un</v>
          </cell>
          <cell r="E366">
            <v>0</v>
          </cell>
          <cell r="F366">
            <v>132.72</v>
          </cell>
          <cell r="G366">
            <v>132.72</v>
          </cell>
        </row>
        <row r="367">
          <cell r="A367" t="str">
            <v>04.18.080</v>
          </cell>
          <cell r="B367">
            <v>0</v>
          </cell>
          <cell r="C367" t="str">
            <v>Remoção de caixa de entrada telefônica completa</v>
          </cell>
          <cell r="D367" t="str">
            <v>un</v>
          </cell>
          <cell r="E367">
            <v>0</v>
          </cell>
          <cell r="F367">
            <v>66.36</v>
          </cell>
          <cell r="G367">
            <v>66.36</v>
          </cell>
        </row>
        <row r="368">
          <cell r="A368" t="str">
            <v>04.18.090</v>
          </cell>
          <cell r="B368">
            <v>0</v>
          </cell>
          <cell r="C368" t="str">
            <v>Remoção de caixa de medição padrão completa</v>
          </cell>
          <cell r="D368" t="str">
            <v>un</v>
          </cell>
          <cell r="E368">
            <v>0</v>
          </cell>
          <cell r="F368">
            <v>36.85</v>
          </cell>
          <cell r="G368">
            <v>36.85</v>
          </cell>
        </row>
        <row r="369">
          <cell r="A369" t="str">
            <v>04.18.120</v>
          </cell>
          <cell r="B369">
            <v>0</v>
          </cell>
          <cell r="C369" t="str">
            <v>Remoção de caixa estampada</v>
          </cell>
          <cell r="D369" t="str">
            <v>un</v>
          </cell>
          <cell r="E369">
            <v>0</v>
          </cell>
          <cell r="F369">
            <v>4.92</v>
          </cell>
          <cell r="G369">
            <v>4.92</v>
          </cell>
        </row>
        <row r="370">
          <cell r="A370" t="str">
            <v>04.18.130</v>
          </cell>
          <cell r="B370">
            <v>0</v>
          </cell>
          <cell r="C370" t="str">
            <v>Remoção de caixa para fusível ou tomada instalada em perfilado</v>
          </cell>
          <cell r="D370" t="str">
            <v>un</v>
          </cell>
          <cell r="E370">
            <v>0</v>
          </cell>
          <cell r="F370">
            <v>5.91</v>
          </cell>
          <cell r="G370">
            <v>5.91</v>
          </cell>
        </row>
        <row r="371">
          <cell r="A371" t="str">
            <v>04.18.140</v>
          </cell>
          <cell r="B371">
            <v>0</v>
          </cell>
          <cell r="C371" t="str">
            <v>Remoção de caixa para transformador de corrente</v>
          </cell>
          <cell r="D371" t="str">
            <v>un</v>
          </cell>
          <cell r="E371">
            <v>0</v>
          </cell>
          <cell r="F371">
            <v>36.85</v>
          </cell>
          <cell r="G371">
            <v>36.85</v>
          </cell>
        </row>
        <row r="372">
          <cell r="A372" t="str">
            <v>04.18.180</v>
          </cell>
          <cell r="B372">
            <v>0</v>
          </cell>
          <cell r="C372" t="str">
            <v>Remoção de cantoneira metálica</v>
          </cell>
          <cell r="D372" t="str">
            <v>m</v>
          </cell>
          <cell r="E372">
            <v>0</v>
          </cell>
          <cell r="F372">
            <v>8.3000000000000007</v>
          </cell>
          <cell r="G372">
            <v>8.3000000000000007</v>
          </cell>
        </row>
        <row r="373">
          <cell r="A373" t="str">
            <v>04.18.200</v>
          </cell>
          <cell r="B373">
            <v>0</v>
          </cell>
          <cell r="C373" t="str">
            <v>Remoção de captor de para-raios tipo Franklin</v>
          </cell>
          <cell r="D373" t="str">
            <v>un</v>
          </cell>
          <cell r="E373">
            <v>0</v>
          </cell>
          <cell r="F373">
            <v>16.600000000000001</v>
          </cell>
          <cell r="G373">
            <v>16.600000000000001</v>
          </cell>
        </row>
        <row r="374">
          <cell r="A374" t="str">
            <v>04.18.220</v>
          </cell>
          <cell r="B374">
            <v>0</v>
          </cell>
          <cell r="C374" t="str">
            <v>Remoção de chapa de ferro para bucha de passagem</v>
          </cell>
          <cell r="D374" t="str">
            <v>un</v>
          </cell>
          <cell r="E374">
            <v>0</v>
          </cell>
          <cell r="F374">
            <v>13.27</v>
          </cell>
          <cell r="G374">
            <v>13.27</v>
          </cell>
        </row>
        <row r="375">
          <cell r="A375" t="str">
            <v>04.18.240</v>
          </cell>
          <cell r="B375">
            <v>0</v>
          </cell>
          <cell r="C375" t="str">
            <v>Remoção de chave automática da boia</v>
          </cell>
          <cell r="D375" t="str">
            <v>un</v>
          </cell>
          <cell r="E375">
            <v>0</v>
          </cell>
          <cell r="F375">
            <v>19.91</v>
          </cell>
          <cell r="G375">
            <v>19.91</v>
          </cell>
        </row>
        <row r="376">
          <cell r="A376" t="str">
            <v>04.18.250</v>
          </cell>
          <cell r="B376">
            <v>0</v>
          </cell>
          <cell r="C376" t="str">
            <v>Remoção de chave base de mármore ou ardósia</v>
          </cell>
          <cell r="D376" t="str">
            <v>un</v>
          </cell>
          <cell r="E376">
            <v>0</v>
          </cell>
          <cell r="F376">
            <v>16.600000000000001</v>
          </cell>
          <cell r="G376">
            <v>16.600000000000001</v>
          </cell>
        </row>
        <row r="377">
          <cell r="A377" t="str">
            <v>04.18.260</v>
          </cell>
          <cell r="B377">
            <v>0</v>
          </cell>
          <cell r="C377" t="str">
            <v>Remoção de chave de ação rápida comando frontal montado em painel</v>
          </cell>
          <cell r="D377" t="str">
            <v>un</v>
          </cell>
          <cell r="E377">
            <v>0</v>
          </cell>
          <cell r="F377">
            <v>33.18</v>
          </cell>
          <cell r="G377">
            <v>33.18</v>
          </cell>
        </row>
        <row r="378">
          <cell r="A378" t="str">
            <v>04.18.270</v>
          </cell>
          <cell r="B378">
            <v>0</v>
          </cell>
          <cell r="C378" t="str">
            <v>Remoção de chave fusível indicadora tipo Matheus</v>
          </cell>
          <cell r="D378" t="str">
            <v>un</v>
          </cell>
          <cell r="E378">
            <v>0</v>
          </cell>
          <cell r="F378">
            <v>49.78</v>
          </cell>
          <cell r="G378">
            <v>49.78</v>
          </cell>
        </row>
        <row r="379">
          <cell r="A379" t="str">
            <v>04.18.280</v>
          </cell>
          <cell r="B379">
            <v>0</v>
          </cell>
          <cell r="C379" t="str">
            <v>Remoção de chave seccionadora tripolar seca mecanismo de manobra frontal</v>
          </cell>
          <cell r="D379" t="str">
            <v>un</v>
          </cell>
          <cell r="E379">
            <v>0</v>
          </cell>
          <cell r="F379">
            <v>93.36</v>
          </cell>
          <cell r="G379">
            <v>93.36</v>
          </cell>
        </row>
        <row r="380">
          <cell r="A380" t="str">
            <v>04.18.290</v>
          </cell>
          <cell r="B380">
            <v>0</v>
          </cell>
          <cell r="C380" t="str">
            <v>Remoção de chave tipo Pacco rotativo</v>
          </cell>
          <cell r="D380" t="str">
            <v>un</v>
          </cell>
          <cell r="E380">
            <v>0</v>
          </cell>
          <cell r="F380">
            <v>24.89</v>
          </cell>
          <cell r="G380">
            <v>24.89</v>
          </cell>
        </row>
        <row r="381">
          <cell r="A381" t="str">
            <v>04.18.320</v>
          </cell>
          <cell r="B381">
            <v>0</v>
          </cell>
          <cell r="C381" t="str">
            <v>Remoção de cinta de fixação de eletroduto ou sela para cruzeta em poste</v>
          </cell>
          <cell r="D381" t="str">
            <v>un</v>
          </cell>
          <cell r="E381">
            <v>0</v>
          </cell>
          <cell r="F381">
            <v>6.75</v>
          </cell>
          <cell r="G381">
            <v>6.75</v>
          </cell>
        </row>
        <row r="382">
          <cell r="A382" t="str">
            <v>04.18.340</v>
          </cell>
          <cell r="B382">
            <v>0</v>
          </cell>
          <cell r="C382" t="str">
            <v>Remoção de condulete</v>
          </cell>
          <cell r="D382" t="str">
            <v>un</v>
          </cell>
          <cell r="E382">
            <v>0</v>
          </cell>
          <cell r="F382">
            <v>13.23</v>
          </cell>
          <cell r="G382">
            <v>13.23</v>
          </cell>
        </row>
        <row r="383">
          <cell r="A383" t="str">
            <v>04.18.360</v>
          </cell>
          <cell r="B383">
            <v>0</v>
          </cell>
          <cell r="C383" t="str">
            <v>Remoção de condutor aparente diâmetro externo acima de 6,5 mm</v>
          </cell>
          <cell r="D383" t="str">
            <v>m</v>
          </cell>
          <cell r="E383">
            <v>0</v>
          </cell>
          <cell r="F383">
            <v>3.98</v>
          </cell>
          <cell r="G383">
            <v>3.98</v>
          </cell>
        </row>
        <row r="384">
          <cell r="A384" t="str">
            <v>04.18.370</v>
          </cell>
          <cell r="B384">
            <v>0</v>
          </cell>
          <cell r="C384" t="str">
            <v>Remoção de condutor aparente diâmetro externo até 6,5 mm</v>
          </cell>
          <cell r="D384" t="str">
            <v>m</v>
          </cell>
          <cell r="E384">
            <v>0</v>
          </cell>
          <cell r="F384">
            <v>1.99</v>
          </cell>
          <cell r="G384">
            <v>1.99</v>
          </cell>
        </row>
        <row r="385">
          <cell r="A385" t="str">
            <v>04.18.380</v>
          </cell>
          <cell r="B385">
            <v>0</v>
          </cell>
          <cell r="C385" t="str">
            <v>Remoção de condutor embutido diâmetro externo acima de 6,5 mm</v>
          </cell>
          <cell r="D385" t="str">
            <v>m</v>
          </cell>
          <cell r="E385">
            <v>0</v>
          </cell>
          <cell r="F385">
            <v>3.32</v>
          </cell>
          <cell r="G385">
            <v>3.32</v>
          </cell>
        </row>
        <row r="386">
          <cell r="A386" t="str">
            <v>04.18.390</v>
          </cell>
          <cell r="B386">
            <v>0</v>
          </cell>
          <cell r="C386" t="str">
            <v>Remoção de condutor embutido diâmetro externo até 6,5 mm</v>
          </cell>
          <cell r="D386" t="str">
            <v>m</v>
          </cell>
          <cell r="E386">
            <v>0</v>
          </cell>
          <cell r="F386">
            <v>1.65</v>
          </cell>
          <cell r="G386">
            <v>1.65</v>
          </cell>
        </row>
        <row r="387">
          <cell r="A387" t="str">
            <v>04.18.400</v>
          </cell>
          <cell r="B387">
            <v>0</v>
          </cell>
          <cell r="C387" t="str">
            <v>Remoção de condutor especial</v>
          </cell>
          <cell r="D387" t="str">
            <v>m</v>
          </cell>
          <cell r="E387">
            <v>0</v>
          </cell>
          <cell r="F387">
            <v>23.35</v>
          </cell>
          <cell r="G387">
            <v>23.35</v>
          </cell>
        </row>
        <row r="388">
          <cell r="A388" t="str">
            <v>04.18.410</v>
          </cell>
          <cell r="B388">
            <v>0</v>
          </cell>
          <cell r="C388" t="str">
            <v>Remoção de cordoalha ou cabo de cobre nu</v>
          </cell>
          <cell r="D388" t="str">
            <v>m</v>
          </cell>
          <cell r="E388">
            <v>0</v>
          </cell>
          <cell r="F388">
            <v>6.64</v>
          </cell>
          <cell r="G388">
            <v>6.64</v>
          </cell>
        </row>
        <row r="389">
          <cell r="A389" t="str">
            <v>04.18.420</v>
          </cell>
          <cell r="B389">
            <v>0</v>
          </cell>
          <cell r="C389" t="str">
            <v>Remoção de contator magnético para comando de bomba</v>
          </cell>
          <cell r="D389" t="str">
            <v>un</v>
          </cell>
          <cell r="E389">
            <v>0</v>
          </cell>
          <cell r="F389">
            <v>33.18</v>
          </cell>
          <cell r="G389">
            <v>33.18</v>
          </cell>
        </row>
        <row r="390">
          <cell r="A390" t="str">
            <v>04.18.440</v>
          </cell>
          <cell r="B390">
            <v>0</v>
          </cell>
          <cell r="C390" t="str">
            <v>Remoção de corrente para pendentes</v>
          </cell>
          <cell r="D390" t="str">
            <v>un</v>
          </cell>
          <cell r="E390">
            <v>0</v>
          </cell>
          <cell r="F390">
            <v>6.64</v>
          </cell>
          <cell r="G390">
            <v>6.64</v>
          </cell>
        </row>
        <row r="391">
          <cell r="A391" t="str">
            <v>04.18.460</v>
          </cell>
          <cell r="B391">
            <v>0</v>
          </cell>
          <cell r="C391" t="str">
            <v>Remoção de cruzeta de ferro para fixação de projetores</v>
          </cell>
          <cell r="D391" t="str">
            <v>un</v>
          </cell>
          <cell r="E391">
            <v>0</v>
          </cell>
          <cell r="F391">
            <v>49.78</v>
          </cell>
          <cell r="G391">
            <v>49.78</v>
          </cell>
        </row>
        <row r="392">
          <cell r="A392" t="str">
            <v>04.18.470</v>
          </cell>
          <cell r="B392">
            <v>0</v>
          </cell>
          <cell r="C392" t="str">
            <v>Remoção de cruzeta de madeira</v>
          </cell>
          <cell r="D392" t="str">
            <v>un</v>
          </cell>
          <cell r="E392">
            <v>0</v>
          </cell>
          <cell r="F392">
            <v>70.03</v>
          </cell>
          <cell r="G392">
            <v>70.03</v>
          </cell>
        </row>
        <row r="393">
          <cell r="A393" t="str">
            <v>04.19</v>
          </cell>
          <cell r="B393" t="str">
            <v>Retirada em instalação elétrica - letra D até I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04.19.020</v>
          </cell>
          <cell r="B394">
            <v>0</v>
          </cell>
          <cell r="C394" t="str">
            <v>Remoção de disjuntor de volume normal ou reduzido</v>
          </cell>
          <cell r="D394" t="str">
            <v>un</v>
          </cell>
          <cell r="E394">
            <v>0</v>
          </cell>
          <cell r="F394">
            <v>136.6</v>
          </cell>
          <cell r="G394">
            <v>136.6</v>
          </cell>
        </row>
        <row r="395">
          <cell r="A395" t="str">
            <v>04.19.030</v>
          </cell>
          <cell r="B395">
            <v>0</v>
          </cell>
          <cell r="C395" t="str">
            <v>Remoção de disjuntor a seco aberto tripolar, 600 V de 800 A</v>
          </cell>
          <cell r="D395" t="str">
            <v>un</v>
          </cell>
          <cell r="E395">
            <v>0</v>
          </cell>
          <cell r="F395">
            <v>33.18</v>
          </cell>
          <cell r="G395">
            <v>33.18</v>
          </cell>
        </row>
        <row r="396">
          <cell r="A396" t="str">
            <v>04.19.060</v>
          </cell>
          <cell r="B396">
            <v>0</v>
          </cell>
          <cell r="C396" t="str">
            <v>Remoção de disjuntor termomagnético</v>
          </cell>
          <cell r="D396" t="str">
            <v>un</v>
          </cell>
          <cell r="E396">
            <v>0</v>
          </cell>
          <cell r="F396">
            <v>8.3000000000000007</v>
          </cell>
          <cell r="G396">
            <v>8.3000000000000007</v>
          </cell>
        </row>
        <row r="397">
          <cell r="A397" t="str">
            <v>04.19.080</v>
          </cell>
          <cell r="B397">
            <v>0</v>
          </cell>
          <cell r="C397" t="str">
            <v>Remoção de fundo de quadro de distribuição ou caixa de passagem</v>
          </cell>
          <cell r="D397" t="str">
            <v>m²</v>
          </cell>
          <cell r="E397">
            <v>0</v>
          </cell>
          <cell r="F397">
            <v>33.18</v>
          </cell>
          <cell r="G397">
            <v>33.18</v>
          </cell>
        </row>
        <row r="398">
          <cell r="A398" t="str">
            <v>04.19.100</v>
          </cell>
          <cell r="B398">
            <v>0</v>
          </cell>
          <cell r="C398" t="str">
            <v>Remoção de gancho de sustentação de luminária em perfilado</v>
          </cell>
          <cell r="D398" t="str">
            <v>un</v>
          </cell>
          <cell r="E398">
            <v>0</v>
          </cell>
          <cell r="F398">
            <v>6.64</v>
          </cell>
          <cell r="G398">
            <v>6.64</v>
          </cell>
        </row>
        <row r="399">
          <cell r="A399" t="str">
            <v>04.19.120</v>
          </cell>
          <cell r="B399">
            <v>0</v>
          </cell>
          <cell r="C399" t="str">
            <v>Remoção de interruptores, tomadas, botão de campainha ou cigarra</v>
          </cell>
          <cell r="D399" t="str">
            <v>un</v>
          </cell>
          <cell r="E399">
            <v>0</v>
          </cell>
          <cell r="F399">
            <v>13.27</v>
          </cell>
          <cell r="G399">
            <v>13.27</v>
          </cell>
        </row>
        <row r="400">
          <cell r="A400" t="str">
            <v>04.19.140</v>
          </cell>
          <cell r="B400">
            <v>0</v>
          </cell>
          <cell r="C400" t="str">
            <v>Remoção de isolador tipo castanha e gancho de sustentação</v>
          </cell>
          <cell r="D400" t="str">
            <v>un</v>
          </cell>
          <cell r="E400">
            <v>0</v>
          </cell>
          <cell r="F400">
            <v>3.32</v>
          </cell>
          <cell r="G400">
            <v>3.32</v>
          </cell>
        </row>
        <row r="401">
          <cell r="A401" t="str">
            <v>04.19.160</v>
          </cell>
          <cell r="B401">
            <v>0</v>
          </cell>
          <cell r="C401" t="str">
            <v>Remoção de isolador tipo disco completo e gancho de suspensão</v>
          </cell>
          <cell r="D401" t="str">
            <v>un</v>
          </cell>
          <cell r="E401">
            <v>0</v>
          </cell>
          <cell r="F401">
            <v>4.97</v>
          </cell>
          <cell r="G401">
            <v>4.97</v>
          </cell>
        </row>
        <row r="402">
          <cell r="A402" t="str">
            <v>04.19.180</v>
          </cell>
          <cell r="B402">
            <v>0</v>
          </cell>
          <cell r="C402" t="str">
            <v>Remoção de isolador tipo pino, inclusive o pino</v>
          </cell>
          <cell r="D402" t="str">
            <v>un</v>
          </cell>
          <cell r="E402">
            <v>0</v>
          </cell>
          <cell r="F402">
            <v>8.3000000000000007</v>
          </cell>
          <cell r="G402">
            <v>8.3000000000000007</v>
          </cell>
        </row>
        <row r="403">
          <cell r="A403" t="str">
            <v>04.19.190</v>
          </cell>
          <cell r="B403">
            <v>0</v>
          </cell>
          <cell r="C403" t="str">
            <v>Remoção de isolador galvanizado uso geral</v>
          </cell>
          <cell r="D403" t="str">
            <v>un</v>
          </cell>
          <cell r="E403">
            <v>0</v>
          </cell>
          <cell r="F403">
            <v>8.3000000000000007</v>
          </cell>
          <cell r="G403">
            <v>8.3000000000000007</v>
          </cell>
        </row>
        <row r="404">
          <cell r="A404" t="str">
            <v>04.20</v>
          </cell>
          <cell r="B404" t="str">
            <v>Retirada em instalação elétrica - letra J até N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 t="str">
            <v>04.20.020</v>
          </cell>
          <cell r="B405">
            <v>0</v>
          </cell>
          <cell r="C405" t="str">
            <v>Remoção de janela de ventilação, iluminação ou ventilação e iluminação padrão</v>
          </cell>
          <cell r="D405" t="str">
            <v>un</v>
          </cell>
          <cell r="E405">
            <v>0</v>
          </cell>
          <cell r="F405">
            <v>23.35</v>
          </cell>
          <cell r="G405">
            <v>23.35</v>
          </cell>
        </row>
        <row r="406">
          <cell r="A406" t="str">
            <v>04.20.040</v>
          </cell>
          <cell r="B406">
            <v>0</v>
          </cell>
          <cell r="C406" t="str">
            <v>Remoção de lâmpada</v>
          </cell>
          <cell r="D406" t="str">
            <v>un</v>
          </cell>
          <cell r="E406">
            <v>0</v>
          </cell>
          <cell r="F406">
            <v>2.7</v>
          </cell>
          <cell r="G406">
            <v>2.7</v>
          </cell>
        </row>
        <row r="407">
          <cell r="A407" t="str">
            <v>04.20.060</v>
          </cell>
          <cell r="B407">
            <v>0</v>
          </cell>
          <cell r="C407" t="str">
            <v>Remoção de luz de obstáculo</v>
          </cell>
          <cell r="D407" t="str">
            <v>un</v>
          </cell>
          <cell r="E407">
            <v>0</v>
          </cell>
          <cell r="F407">
            <v>33.18</v>
          </cell>
          <cell r="G407">
            <v>33.18</v>
          </cell>
        </row>
        <row r="408">
          <cell r="A408" t="str">
            <v>04.20.080</v>
          </cell>
          <cell r="B408">
            <v>0</v>
          </cell>
          <cell r="C408" t="str">
            <v>Remoção de manopla de comando de disjuntor</v>
          </cell>
          <cell r="D408" t="str">
            <v>un</v>
          </cell>
          <cell r="E408">
            <v>0</v>
          </cell>
          <cell r="F408">
            <v>16.600000000000001</v>
          </cell>
          <cell r="G408">
            <v>16.600000000000001</v>
          </cell>
        </row>
        <row r="409">
          <cell r="A409" t="str">
            <v>04.20.100</v>
          </cell>
          <cell r="B409">
            <v>0</v>
          </cell>
          <cell r="C409" t="str">
            <v>Remoção de mão francesa</v>
          </cell>
          <cell r="D409" t="str">
            <v>un</v>
          </cell>
          <cell r="E409">
            <v>0</v>
          </cell>
          <cell r="F409">
            <v>13.5</v>
          </cell>
          <cell r="G409">
            <v>13.5</v>
          </cell>
        </row>
        <row r="410">
          <cell r="A410" t="str">
            <v>04.20.120</v>
          </cell>
          <cell r="B410">
            <v>0</v>
          </cell>
          <cell r="C410" t="str">
            <v>Remoção de terminal modular (mufla) tripolar ou unipolar</v>
          </cell>
          <cell r="D410" t="str">
            <v>un</v>
          </cell>
          <cell r="E410">
            <v>0</v>
          </cell>
          <cell r="F410">
            <v>46.68</v>
          </cell>
          <cell r="G410">
            <v>46.68</v>
          </cell>
        </row>
        <row r="411">
          <cell r="A411" t="str">
            <v>04.21</v>
          </cell>
          <cell r="B411" t="str">
            <v>Retirada em instalação elétrica - letra O até 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04.21.020</v>
          </cell>
          <cell r="B412">
            <v>0</v>
          </cell>
          <cell r="C412" t="str">
            <v>Remoção de óleo de disjuntor ou transformador</v>
          </cell>
          <cell r="D412" t="str">
            <v>l</v>
          </cell>
          <cell r="E412">
            <v>0</v>
          </cell>
          <cell r="F412">
            <v>0.54</v>
          </cell>
          <cell r="G412">
            <v>0.54</v>
          </cell>
        </row>
        <row r="413">
          <cell r="A413" t="str">
            <v>04.21.040</v>
          </cell>
          <cell r="B413">
            <v>0</v>
          </cell>
          <cell r="C413" t="str">
            <v>Remoção de pára-raios tipo cristal-valve em cabine primária</v>
          </cell>
          <cell r="D413" t="str">
            <v>un</v>
          </cell>
          <cell r="E413">
            <v>0</v>
          </cell>
          <cell r="F413">
            <v>49.78</v>
          </cell>
          <cell r="G413">
            <v>49.78</v>
          </cell>
        </row>
        <row r="414">
          <cell r="A414" t="str">
            <v>04.21.050</v>
          </cell>
          <cell r="B414">
            <v>0</v>
          </cell>
          <cell r="C414" t="str">
            <v>Remoção de pára-raios tipo cristal-valve em poste singelo ou estaleiro</v>
          </cell>
          <cell r="D414" t="str">
            <v>un</v>
          </cell>
          <cell r="E414">
            <v>0</v>
          </cell>
          <cell r="F414">
            <v>66.36</v>
          </cell>
          <cell r="G414">
            <v>66.36</v>
          </cell>
        </row>
        <row r="415">
          <cell r="A415" t="str">
            <v>04.21.060</v>
          </cell>
          <cell r="B415">
            <v>0</v>
          </cell>
          <cell r="C415" t="str">
            <v>Remoção de perfilado</v>
          </cell>
          <cell r="D415" t="str">
            <v>m</v>
          </cell>
          <cell r="E415">
            <v>0</v>
          </cell>
          <cell r="F415">
            <v>13.27</v>
          </cell>
          <cell r="G415">
            <v>13.27</v>
          </cell>
        </row>
        <row r="416">
          <cell r="A416" t="str">
            <v>04.21.100</v>
          </cell>
          <cell r="B416">
            <v>0</v>
          </cell>
          <cell r="C416" t="str">
            <v>Remoção de perfilado</v>
          </cell>
          <cell r="D416" t="str">
            <v>m²</v>
          </cell>
          <cell r="E416">
            <v>0</v>
          </cell>
          <cell r="F416">
            <v>33.18</v>
          </cell>
          <cell r="G416">
            <v>33.18</v>
          </cell>
        </row>
        <row r="417">
          <cell r="A417" t="str">
            <v>04.21.130</v>
          </cell>
          <cell r="B417">
            <v>0</v>
          </cell>
          <cell r="C417" t="str">
            <v>Remoção de poste de concreto</v>
          </cell>
          <cell r="D417" t="str">
            <v>un</v>
          </cell>
          <cell r="E417">
            <v>73.53</v>
          </cell>
          <cell r="F417">
            <v>93.36</v>
          </cell>
          <cell r="G417">
            <v>166.89</v>
          </cell>
        </row>
        <row r="418">
          <cell r="A418" t="str">
            <v>04.21.140</v>
          </cell>
          <cell r="B418">
            <v>0</v>
          </cell>
          <cell r="C418" t="str">
            <v>Remoção de poste metálico</v>
          </cell>
          <cell r="D418" t="str">
            <v>un</v>
          </cell>
          <cell r="E418">
            <v>73.53</v>
          </cell>
          <cell r="F418">
            <v>93.36</v>
          </cell>
          <cell r="G418">
            <v>166.89</v>
          </cell>
        </row>
        <row r="419">
          <cell r="A419" t="str">
            <v>04.21.150</v>
          </cell>
          <cell r="B419">
            <v>0</v>
          </cell>
          <cell r="C419" t="str">
            <v>Remoção de poste de madeira</v>
          </cell>
          <cell r="D419" t="str">
            <v>un</v>
          </cell>
          <cell r="E419">
            <v>0</v>
          </cell>
          <cell r="F419">
            <v>104.56</v>
          </cell>
          <cell r="G419">
            <v>104.56</v>
          </cell>
        </row>
        <row r="420">
          <cell r="A420" t="str">
            <v>04.21.160</v>
          </cell>
          <cell r="B420">
            <v>0</v>
          </cell>
          <cell r="C420" t="str">
            <v>Remoção de quadro de distribuição, chamada ou caixa de passagem</v>
          </cell>
          <cell r="D420" t="str">
            <v>m²</v>
          </cell>
          <cell r="E420">
            <v>0</v>
          </cell>
          <cell r="F420">
            <v>66.36</v>
          </cell>
          <cell r="G420">
            <v>66.36</v>
          </cell>
        </row>
        <row r="421">
          <cell r="A421" t="str">
            <v>04.21.200</v>
          </cell>
          <cell r="B421">
            <v>0</v>
          </cell>
          <cell r="C421" t="str">
            <v>Remoção de reator para lâmpada</v>
          </cell>
          <cell r="D421" t="str">
            <v>un</v>
          </cell>
          <cell r="E421">
            <v>0</v>
          </cell>
          <cell r="F421">
            <v>11.67</v>
          </cell>
          <cell r="G421">
            <v>11.67</v>
          </cell>
        </row>
        <row r="422">
          <cell r="A422" t="str">
            <v>04.21.210</v>
          </cell>
          <cell r="B422">
            <v>0</v>
          </cell>
          <cell r="C422" t="str">
            <v>Remoção de reator para lâmpada fixo em poste</v>
          </cell>
          <cell r="D422" t="str">
            <v>un</v>
          </cell>
          <cell r="E422">
            <v>0</v>
          </cell>
          <cell r="F422">
            <v>66.36</v>
          </cell>
          <cell r="G422">
            <v>66.36</v>
          </cell>
        </row>
        <row r="423">
          <cell r="A423" t="str">
            <v>04.21.240</v>
          </cell>
          <cell r="B423">
            <v>0</v>
          </cell>
          <cell r="C423" t="str">
            <v>Remoção de relé</v>
          </cell>
          <cell r="D423" t="str">
            <v>un</v>
          </cell>
          <cell r="E423">
            <v>0</v>
          </cell>
          <cell r="F423">
            <v>15.74</v>
          </cell>
          <cell r="G423">
            <v>15.74</v>
          </cell>
        </row>
        <row r="424">
          <cell r="A424" t="str">
            <v>04.21.260</v>
          </cell>
          <cell r="B424">
            <v>0</v>
          </cell>
          <cell r="C424" t="str">
            <v>Remoção de roldana</v>
          </cell>
          <cell r="D424" t="str">
            <v>un</v>
          </cell>
          <cell r="E424">
            <v>0</v>
          </cell>
          <cell r="F424">
            <v>2.7</v>
          </cell>
          <cell r="G424">
            <v>2.7</v>
          </cell>
        </row>
        <row r="425">
          <cell r="A425" t="str">
            <v>04.21.280</v>
          </cell>
          <cell r="B425">
            <v>0</v>
          </cell>
          <cell r="C425" t="str">
            <v>Remoção de soquete</v>
          </cell>
          <cell r="D425" t="str">
            <v>un</v>
          </cell>
          <cell r="E425">
            <v>0</v>
          </cell>
          <cell r="F425">
            <v>2.7</v>
          </cell>
          <cell r="G425">
            <v>2.7</v>
          </cell>
        </row>
        <row r="426">
          <cell r="A426" t="str">
            <v>04.21.300</v>
          </cell>
          <cell r="B426">
            <v>0</v>
          </cell>
          <cell r="C426" t="str">
            <v>Remoção de suporte de transformador em poste singelo ou estaleiro</v>
          </cell>
          <cell r="D426" t="str">
            <v>un</v>
          </cell>
          <cell r="E426">
            <v>0</v>
          </cell>
          <cell r="F426">
            <v>21.6</v>
          </cell>
          <cell r="G426">
            <v>21.6</v>
          </cell>
        </row>
        <row r="427">
          <cell r="A427" t="str">
            <v>04.22</v>
          </cell>
          <cell r="B427" t="str">
            <v>Retirada em instalação elétrica - letra T até o final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04.22.020</v>
          </cell>
          <cell r="B428">
            <v>0</v>
          </cell>
          <cell r="C428" t="str">
            <v>Remoção de terminal ou conector para cabos</v>
          </cell>
          <cell r="D428" t="str">
            <v>un</v>
          </cell>
          <cell r="E428">
            <v>0</v>
          </cell>
          <cell r="F428">
            <v>3.38</v>
          </cell>
          <cell r="G428">
            <v>3.38</v>
          </cell>
        </row>
        <row r="429">
          <cell r="A429" t="str">
            <v>04.22.040</v>
          </cell>
          <cell r="B429">
            <v>0</v>
          </cell>
          <cell r="C429" t="str">
            <v>Remoção de transformador de potência em cabine primária</v>
          </cell>
          <cell r="D429" t="str">
            <v>un</v>
          </cell>
          <cell r="E429">
            <v>0</v>
          </cell>
          <cell r="F429">
            <v>229.96</v>
          </cell>
          <cell r="G429">
            <v>229.96</v>
          </cell>
        </row>
        <row r="430">
          <cell r="A430" t="str">
            <v>04.22.050</v>
          </cell>
          <cell r="B430">
            <v>0</v>
          </cell>
          <cell r="C430" t="str">
            <v>Remoção de transformador de potencial completo (pequeno)</v>
          </cell>
          <cell r="D430" t="str">
            <v>un</v>
          </cell>
          <cell r="E430">
            <v>0</v>
          </cell>
          <cell r="F430">
            <v>21.56</v>
          </cell>
          <cell r="G430">
            <v>21.56</v>
          </cell>
        </row>
        <row r="431">
          <cell r="A431" t="str">
            <v>04.22.060</v>
          </cell>
          <cell r="B431">
            <v>0</v>
          </cell>
          <cell r="C431" t="str">
            <v>Remoção de transformador de potência trifásico até 225 kVA, a óleo, em poste singelo</v>
          </cell>
          <cell r="D431" t="str">
            <v>un</v>
          </cell>
          <cell r="E431">
            <v>147.06</v>
          </cell>
          <cell r="F431">
            <v>265.44</v>
          </cell>
          <cell r="G431">
            <v>412.5</v>
          </cell>
        </row>
        <row r="432">
          <cell r="A432" t="str">
            <v>04.22.100</v>
          </cell>
          <cell r="B432">
            <v>0</v>
          </cell>
          <cell r="C432" t="str">
            <v>Remoção de tubulação elétrica aparente com diâmetro externo acima de 50 mm</v>
          </cell>
          <cell r="D432" t="str">
            <v>m</v>
          </cell>
          <cell r="E432">
            <v>0</v>
          </cell>
          <cell r="F432">
            <v>16.600000000000001</v>
          </cell>
          <cell r="G432">
            <v>16.600000000000001</v>
          </cell>
        </row>
        <row r="433">
          <cell r="A433" t="str">
            <v>04.22.110</v>
          </cell>
          <cell r="B433">
            <v>0</v>
          </cell>
          <cell r="C433" t="str">
            <v>Remoção de tubulação elétrica aparente com diâmetro externo até 50 mm</v>
          </cell>
          <cell r="D433" t="str">
            <v>m</v>
          </cell>
          <cell r="E433">
            <v>0</v>
          </cell>
          <cell r="F433">
            <v>8.3000000000000007</v>
          </cell>
          <cell r="G433">
            <v>8.3000000000000007</v>
          </cell>
        </row>
        <row r="434">
          <cell r="A434" t="str">
            <v>04.22.120</v>
          </cell>
          <cell r="B434">
            <v>0</v>
          </cell>
          <cell r="C434" t="str">
            <v>Remoção de tubulação elétrica embutida com diâmetro externo acima de 50 mm</v>
          </cell>
          <cell r="D434" t="str">
            <v>m</v>
          </cell>
          <cell r="E434">
            <v>0</v>
          </cell>
          <cell r="F434">
            <v>33.18</v>
          </cell>
          <cell r="G434">
            <v>33.18</v>
          </cell>
        </row>
        <row r="435">
          <cell r="A435" t="str">
            <v>04.22.130</v>
          </cell>
          <cell r="B435">
            <v>0</v>
          </cell>
          <cell r="C435" t="str">
            <v>Remoção de tubulação elétrica embutida com diâmetro externo até 50 mm</v>
          </cell>
          <cell r="D435" t="str">
            <v>m</v>
          </cell>
          <cell r="E435">
            <v>0</v>
          </cell>
          <cell r="F435">
            <v>16.600000000000001</v>
          </cell>
          <cell r="G435">
            <v>16.600000000000001</v>
          </cell>
        </row>
        <row r="436">
          <cell r="A436" t="str">
            <v>04.22.200</v>
          </cell>
          <cell r="B436">
            <v>0</v>
          </cell>
          <cell r="C436" t="str">
            <v>Remoção de vergalhão</v>
          </cell>
          <cell r="D436" t="str">
            <v>m</v>
          </cell>
          <cell r="E436">
            <v>0</v>
          </cell>
          <cell r="F436">
            <v>6.64</v>
          </cell>
          <cell r="G436">
            <v>6.64</v>
          </cell>
        </row>
        <row r="437">
          <cell r="A437" t="str">
            <v>04.30</v>
          </cell>
          <cell r="B437" t="str">
            <v>Retirada em instalação hidráulica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 t="str">
            <v>04.30.020</v>
          </cell>
          <cell r="B438">
            <v>0</v>
          </cell>
          <cell r="C438" t="str">
            <v>Remoção de calha ou rufo</v>
          </cell>
          <cell r="D438" t="str">
            <v>m</v>
          </cell>
          <cell r="E438">
            <v>0</v>
          </cell>
          <cell r="F438">
            <v>3.1</v>
          </cell>
          <cell r="G438">
            <v>3.1</v>
          </cell>
        </row>
        <row r="439">
          <cell r="A439" t="str">
            <v>04.30.040</v>
          </cell>
          <cell r="B439">
            <v>0</v>
          </cell>
          <cell r="C439" t="str">
            <v>Remoção de condutor aparente</v>
          </cell>
          <cell r="D439" t="str">
            <v>m</v>
          </cell>
          <cell r="E439">
            <v>0</v>
          </cell>
          <cell r="F439">
            <v>2.02</v>
          </cell>
          <cell r="G439">
            <v>2.02</v>
          </cell>
        </row>
        <row r="440">
          <cell r="A440" t="str">
            <v>04.30.060</v>
          </cell>
          <cell r="B440">
            <v>0</v>
          </cell>
          <cell r="C440" t="str">
            <v>Remoção de tubulação hidráulica em geral, incluindo conexões, caixas e ralos</v>
          </cell>
          <cell r="D440" t="str">
            <v>m</v>
          </cell>
          <cell r="E440">
            <v>0</v>
          </cell>
          <cell r="F440">
            <v>5.4</v>
          </cell>
          <cell r="G440">
            <v>5.4</v>
          </cell>
        </row>
        <row r="441">
          <cell r="A441" t="str">
            <v>04.30.080</v>
          </cell>
          <cell r="B441">
            <v>0</v>
          </cell>
          <cell r="C441" t="str">
            <v>Remoção de hidrante de parede completo</v>
          </cell>
          <cell r="D441" t="str">
            <v>un</v>
          </cell>
          <cell r="E441">
            <v>0</v>
          </cell>
          <cell r="F441">
            <v>59.04</v>
          </cell>
          <cell r="G441">
            <v>59.04</v>
          </cell>
        </row>
        <row r="442">
          <cell r="A442" t="str">
            <v>04.30.100</v>
          </cell>
          <cell r="B442">
            <v>0</v>
          </cell>
          <cell r="C442" t="str">
            <v>Remoção de reservatório em fibrocimento até 1000 litros</v>
          </cell>
          <cell r="D442" t="str">
            <v>un</v>
          </cell>
          <cell r="E442">
            <v>0</v>
          </cell>
          <cell r="F442">
            <v>99.54</v>
          </cell>
          <cell r="G442">
            <v>99.54</v>
          </cell>
        </row>
        <row r="443">
          <cell r="A443" t="str">
            <v>04.31</v>
          </cell>
          <cell r="B443" t="str">
            <v>Retirada em instalação de combate a incêndio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04.31.010</v>
          </cell>
          <cell r="B444">
            <v>0</v>
          </cell>
          <cell r="C444" t="str">
            <v>Retirada de bico de sprinkler</v>
          </cell>
          <cell r="D444" t="str">
            <v>un</v>
          </cell>
          <cell r="E444">
            <v>0</v>
          </cell>
          <cell r="F444">
            <v>9.34</v>
          </cell>
          <cell r="G444">
            <v>9.34</v>
          </cell>
        </row>
        <row r="445">
          <cell r="A445" t="str">
            <v>04.35</v>
          </cell>
          <cell r="B445" t="str">
            <v>Retirada de sistema e equipamento de conforto mecânico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04.35.050</v>
          </cell>
          <cell r="B446">
            <v>0</v>
          </cell>
          <cell r="C446" t="str">
            <v>Retirada de aparelho de ar condicionado portátil</v>
          </cell>
          <cell r="D446" t="str">
            <v>un</v>
          </cell>
          <cell r="E446">
            <v>0</v>
          </cell>
          <cell r="F446">
            <v>15.05</v>
          </cell>
          <cell r="G446">
            <v>15.05</v>
          </cell>
        </row>
        <row r="447">
          <cell r="A447" t="str">
            <v>04.40</v>
          </cell>
          <cell r="B447" t="str">
            <v>Retirada diversa de peças pré-moldadas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 t="str">
            <v>04.40.010</v>
          </cell>
          <cell r="B448">
            <v>0</v>
          </cell>
          <cell r="C448" t="str">
            <v>Retirada manual de guia pré-moldada, inclusive limpeza, carregamento, transporte até 1 quilômetro e descarregamento</v>
          </cell>
          <cell r="D448" t="str">
            <v>m</v>
          </cell>
          <cell r="E448">
            <v>0.5</v>
          </cell>
          <cell r="F448">
            <v>5.4</v>
          </cell>
          <cell r="G448">
            <v>5.9</v>
          </cell>
        </row>
        <row r="449">
          <cell r="A449" t="str">
            <v>04.40.020</v>
          </cell>
          <cell r="B449">
            <v>0</v>
          </cell>
          <cell r="C449" t="str">
            <v>Retirada de soleira ou peitoril em geral</v>
          </cell>
          <cell r="D449" t="str">
            <v>m</v>
          </cell>
          <cell r="E449">
            <v>0</v>
          </cell>
          <cell r="F449">
            <v>2.7</v>
          </cell>
          <cell r="G449">
            <v>2.7</v>
          </cell>
        </row>
        <row r="450">
          <cell r="A450" t="str">
            <v>04.40.030</v>
          </cell>
          <cell r="B450">
            <v>0</v>
          </cell>
          <cell r="C450" t="str">
            <v>Retirada manual de guia pré-moldada, inclusive limpeza e empilhamento</v>
          </cell>
          <cell r="D450" t="str">
            <v>m</v>
          </cell>
          <cell r="E450">
            <v>0</v>
          </cell>
          <cell r="F450">
            <v>5.4</v>
          </cell>
          <cell r="G450">
            <v>5.4</v>
          </cell>
        </row>
        <row r="451">
          <cell r="A451" t="str">
            <v>04.40.050</v>
          </cell>
          <cell r="B451">
            <v>0</v>
          </cell>
          <cell r="C451" t="str">
            <v>Retirada manual de paralelepípedo ou lajota de concreto, inclusive limpeza, carregamento, transporte até 1 quilômetro e descarregamento</v>
          </cell>
          <cell r="D451" t="str">
            <v>m²</v>
          </cell>
          <cell r="E451">
            <v>3.97</v>
          </cell>
          <cell r="F451">
            <v>8.1</v>
          </cell>
          <cell r="G451">
            <v>12.07</v>
          </cell>
        </row>
        <row r="452">
          <cell r="A452" t="str">
            <v>04.40.070</v>
          </cell>
          <cell r="B452">
            <v>0</v>
          </cell>
          <cell r="C452" t="str">
            <v>Retirada manual de paralelepípedo ou lajota de concreto, inclusive limpeza e empilhamento</v>
          </cell>
          <cell r="D452" t="str">
            <v>m²</v>
          </cell>
          <cell r="E452">
            <v>0</v>
          </cell>
          <cell r="F452">
            <v>8.1</v>
          </cell>
          <cell r="G452">
            <v>8.1</v>
          </cell>
        </row>
        <row r="453">
          <cell r="A453" t="str">
            <v>05</v>
          </cell>
          <cell r="B453" t="str">
            <v>TRANSPORTE E MOVIMENTAÇÃO, DENTRO E FORA DA OBRA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05.04</v>
          </cell>
          <cell r="B454" t="str">
            <v>Transporte de material solto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05.04.060</v>
          </cell>
          <cell r="B455">
            <v>0</v>
          </cell>
          <cell r="C455" t="str">
            <v>Transporte manual horizontal e/ou vertical de entulho até o local de despejo - ensacado</v>
          </cell>
          <cell r="D455" t="str">
            <v>m³</v>
          </cell>
          <cell r="E455">
            <v>14.13</v>
          </cell>
          <cell r="F455">
            <v>72.900000000000006</v>
          </cell>
          <cell r="G455">
            <v>87.03</v>
          </cell>
        </row>
        <row r="456">
          <cell r="A456" t="str">
            <v>05.07</v>
          </cell>
          <cell r="B456" t="str">
            <v>Transporte comercial, carreteiro e aluguel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05.07.040</v>
          </cell>
          <cell r="B457">
            <v>0</v>
          </cell>
          <cell r="C457" t="str">
            <v>Remoção de entulho separado de obra com caçamba metálica - terra, alvenaria, concreto, argamassa, madeira, papel, plástico ou metal</v>
          </cell>
          <cell r="D457" t="str">
            <v>m³</v>
          </cell>
          <cell r="E457">
            <v>79.819999999999993</v>
          </cell>
          <cell r="F457">
            <v>8.1</v>
          </cell>
          <cell r="G457">
            <v>87.92</v>
          </cell>
        </row>
        <row r="458">
          <cell r="A458" t="str">
            <v>05.07.050</v>
          </cell>
          <cell r="B458">
            <v>0</v>
          </cell>
          <cell r="C458" t="str">
            <v>Remoção de entulho de obra com caçamba metálica - material volumoso e misturado por alvenaria, terra, madeira, papel, plástico e metal</v>
          </cell>
          <cell r="D458" t="str">
            <v>m³</v>
          </cell>
          <cell r="E458">
            <v>80.02</v>
          </cell>
          <cell r="F458">
            <v>8.1</v>
          </cell>
          <cell r="G458">
            <v>88.12</v>
          </cell>
        </row>
        <row r="459">
          <cell r="A459" t="str">
            <v>05.07.060</v>
          </cell>
          <cell r="B459">
            <v>0</v>
          </cell>
          <cell r="C459" t="str">
            <v>Remoção de entulho de obra com caçamba metálica - material rejeitado e misturado por vegetação, isopor, manta asfáltica e lã de vidro</v>
          </cell>
          <cell r="D459" t="str">
            <v>m³</v>
          </cell>
          <cell r="E459">
            <v>91.82</v>
          </cell>
          <cell r="F459">
            <v>8.1</v>
          </cell>
          <cell r="G459">
            <v>99.92</v>
          </cell>
        </row>
        <row r="460">
          <cell r="A460" t="str">
            <v>05.07.070</v>
          </cell>
          <cell r="B460">
            <v>0</v>
          </cell>
          <cell r="C460" t="str">
            <v>Remoção de entulho de obra com caçamba metálica - gesso e/ou drywall</v>
          </cell>
          <cell r="D460" t="str">
            <v>m³</v>
          </cell>
          <cell r="E460">
            <v>84.2</v>
          </cell>
          <cell r="F460">
            <v>8.1</v>
          </cell>
          <cell r="G460">
            <v>92.3</v>
          </cell>
        </row>
        <row r="461">
          <cell r="A461" t="str">
            <v>05.08</v>
          </cell>
          <cell r="B461" t="str">
            <v>Transporte mecanizado de material solto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A462" t="str">
            <v>05.08.060</v>
          </cell>
          <cell r="B462">
            <v>0</v>
          </cell>
          <cell r="C462" t="str">
            <v>Transporte de entulho, para distâncias superiores ao 3° km até o 5° km</v>
          </cell>
          <cell r="D462" t="str">
            <v>m³</v>
          </cell>
          <cell r="E462">
            <v>12.05</v>
          </cell>
          <cell r="F462">
            <v>0</v>
          </cell>
          <cell r="G462">
            <v>12.05</v>
          </cell>
        </row>
        <row r="463">
          <cell r="A463" t="str">
            <v>05.08.080</v>
          </cell>
          <cell r="B463">
            <v>0</v>
          </cell>
          <cell r="C463" t="str">
            <v>Transporte de entulho, para distâncias superiores ao 5° km até o 10° km</v>
          </cell>
          <cell r="D463" t="str">
            <v>m³</v>
          </cell>
          <cell r="E463">
            <v>22.59</v>
          </cell>
          <cell r="F463">
            <v>0</v>
          </cell>
          <cell r="G463">
            <v>22.59</v>
          </cell>
        </row>
        <row r="464">
          <cell r="A464" t="str">
            <v>05.08.100</v>
          </cell>
          <cell r="B464">
            <v>0</v>
          </cell>
          <cell r="C464" t="str">
            <v>Transporte de entulho, para distâncias superiores ao 10° km até o 15° km</v>
          </cell>
          <cell r="D464" t="str">
            <v>m³</v>
          </cell>
          <cell r="E464">
            <v>28.05</v>
          </cell>
          <cell r="F464">
            <v>0</v>
          </cell>
          <cell r="G464">
            <v>28.05</v>
          </cell>
        </row>
        <row r="465">
          <cell r="A465" t="str">
            <v>05.08.120</v>
          </cell>
          <cell r="B465">
            <v>0</v>
          </cell>
          <cell r="C465" t="str">
            <v>Transporte de entulho, para distâncias superiores ao 15° km até o 20° km</v>
          </cell>
          <cell r="D465" t="str">
            <v>m³</v>
          </cell>
          <cell r="E465">
            <v>31.9</v>
          </cell>
          <cell r="F465">
            <v>0</v>
          </cell>
          <cell r="G465">
            <v>31.9</v>
          </cell>
        </row>
        <row r="466">
          <cell r="A466" t="str">
            <v>05.08.140</v>
          </cell>
          <cell r="B466">
            <v>0</v>
          </cell>
          <cell r="C466" t="str">
            <v>Transporte de entulho, para distâncias superiores ao 20° km</v>
          </cell>
          <cell r="D466" t="str">
            <v>m³xkm</v>
          </cell>
          <cell r="E466">
            <v>1.6</v>
          </cell>
          <cell r="F466">
            <v>0</v>
          </cell>
          <cell r="G466">
            <v>1.6</v>
          </cell>
        </row>
        <row r="467">
          <cell r="A467" t="str">
            <v>05.08.220</v>
          </cell>
          <cell r="B467">
            <v>0</v>
          </cell>
          <cell r="C467" t="str">
            <v>Carregamento mecanizado de entulho fragmentado, com caminhão à disposição dentro da obra, até o raio de 1 km</v>
          </cell>
          <cell r="D467" t="str">
            <v>m³</v>
          </cell>
          <cell r="E467">
            <v>9.9600000000000009</v>
          </cell>
          <cell r="F467">
            <v>0</v>
          </cell>
          <cell r="G467">
            <v>9.9600000000000009</v>
          </cell>
        </row>
        <row r="468">
          <cell r="A468" t="str">
            <v>05.09</v>
          </cell>
          <cell r="B468" t="str">
            <v>Taxas de recolhimento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>05.09.006</v>
          </cell>
          <cell r="B469">
            <v>0</v>
          </cell>
          <cell r="C469" t="str">
            <v>Taxa de destinação de resíduo sólido em aterro, tipo inerte</v>
          </cell>
          <cell r="D469" t="str">
            <v>t</v>
          </cell>
          <cell r="E469">
            <v>29.85</v>
          </cell>
          <cell r="F469">
            <v>0</v>
          </cell>
          <cell r="G469">
            <v>29.85</v>
          </cell>
        </row>
        <row r="470">
          <cell r="A470" t="str">
            <v>05.09.007</v>
          </cell>
          <cell r="B470">
            <v>0</v>
          </cell>
          <cell r="C470" t="str">
            <v>Taxa de destinação de resíduo sólido em aterro, tipo solo/terra</v>
          </cell>
          <cell r="D470" t="str">
            <v>m³</v>
          </cell>
          <cell r="E470">
            <v>22.87</v>
          </cell>
          <cell r="F470">
            <v>0</v>
          </cell>
          <cell r="G470">
            <v>22.87</v>
          </cell>
        </row>
        <row r="471">
          <cell r="A471" t="str">
            <v>05.09.008</v>
          </cell>
          <cell r="B471">
            <v>0</v>
          </cell>
          <cell r="C471" t="str">
            <v>Transporte e taxa de destinação de resíduo sólido em aterro, tipo telhas cimento amianto</v>
          </cell>
          <cell r="D471" t="str">
            <v>t</v>
          </cell>
          <cell r="E471">
            <v>766.67</v>
          </cell>
          <cell r="F471">
            <v>0</v>
          </cell>
          <cell r="G471">
            <v>766.67</v>
          </cell>
        </row>
        <row r="472">
          <cell r="A472" t="str">
            <v>05.10</v>
          </cell>
          <cell r="B472" t="str">
            <v>Transporte mecanizado de solo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>05.10.010</v>
          </cell>
          <cell r="B473">
            <v>0</v>
          </cell>
          <cell r="C473" t="str">
            <v>Carregamento mecanizado de solo de 1ª e 2ª categoria</v>
          </cell>
          <cell r="D473" t="str">
            <v>m³</v>
          </cell>
          <cell r="E473">
            <v>3.37</v>
          </cell>
          <cell r="F473">
            <v>0</v>
          </cell>
          <cell r="G473">
            <v>3.37</v>
          </cell>
        </row>
        <row r="474">
          <cell r="A474" t="str">
            <v>05.10.020</v>
          </cell>
          <cell r="B474">
            <v>0</v>
          </cell>
          <cell r="C474" t="str">
            <v>Transporte de solo de 1ª e 2ª categoria por caminhão até o 2° km</v>
          </cell>
          <cell r="D474" t="str">
            <v>m³</v>
          </cell>
          <cell r="E474">
            <v>4.82</v>
          </cell>
          <cell r="F474">
            <v>0</v>
          </cell>
          <cell r="G474">
            <v>4.82</v>
          </cell>
        </row>
        <row r="475">
          <cell r="A475" t="str">
            <v>05.10.021</v>
          </cell>
          <cell r="B475">
            <v>0</v>
          </cell>
          <cell r="C475" t="str">
            <v>Transporte de solo de 1ª e 2ª categoria por caminhão para distâncias superiores ao 2° km até o 3° km</v>
          </cell>
          <cell r="D475" t="str">
            <v>m³</v>
          </cell>
          <cell r="E475">
            <v>7.2</v>
          </cell>
          <cell r="F475">
            <v>0</v>
          </cell>
          <cell r="G475">
            <v>7.2</v>
          </cell>
        </row>
        <row r="476">
          <cell r="A476" t="str">
            <v>05.10.022</v>
          </cell>
          <cell r="B476">
            <v>0</v>
          </cell>
          <cell r="C476" t="str">
            <v>Transporte de solo de 1ª e 2ª categoria por caminhão para distâncias superiores ao 3° km até o 5° km</v>
          </cell>
          <cell r="D476" t="str">
            <v>m³</v>
          </cell>
          <cell r="E476">
            <v>7.95</v>
          </cell>
          <cell r="F476">
            <v>0</v>
          </cell>
          <cell r="G476">
            <v>7.95</v>
          </cell>
        </row>
        <row r="477">
          <cell r="A477" t="str">
            <v>05.10.023</v>
          </cell>
          <cell r="B477">
            <v>0</v>
          </cell>
          <cell r="C477" t="str">
            <v>Transporte de solo de 1ª e 2ª categoria por caminhão para distâncias superiores ao 5° km até o 10° km</v>
          </cell>
          <cell r="D477" t="str">
            <v>m³</v>
          </cell>
          <cell r="E477">
            <v>10.63</v>
          </cell>
          <cell r="F477">
            <v>0</v>
          </cell>
          <cell r="G477">
            <v>10.63</v>
          </cell>
        </row>
        <row r="478">
          <cell r="A478" t="str">
            <v>05.10.024</v>
          </cell>
          <cell r="B478">
            <v>0</v>
          </cell>
          <cell r="C478" t="str">
            <v>Transporte de solo de 1ª e 2ª categoria por caminhão para distâncias superiores ao 10° km até o 15° km</v>
          </cell>
          <cell r="D478" t="str">
            <v>m³</v>
          </cell>
          <cell r="E478">
            <v>15.93</v>
          </cell>
          <cell r="F478">
            <v>0</v>
          </cell>
          <cell r="G478">
            <v>15.93</v>
          </cell>
        </row>
        <row r="479">
          <cell r="A479" t="str">
            <v>05.10.025</v>
          </cell>
          <cell r="B479">
            <v>0</v>
          </cell>
          <cell r="C479" t="str">
            <v>Transporte de solo de 1ª e 2ª categoria por caminhão para distâncias superiores ao 15° km até o 20° km</v>
          </cell>
          <cell r="D479" t="str">
            <v>m³</v>
          </cell>
          <cell r="E479">
            <v>21.22</v>
          </cell>
          <cell r="F479">
            <v>0</v>
          </cell>
          <cell r="G479">
            <v>21.22</v>
          </cell>
        </row>
        <row r="480">
          <cell r="A480" t="str">
            <v>05.10.026</v>
          </cell>
          <cell r="B480">
            <v>0</v>
          </cell>
          <cell r="C480" t="str">
            <v>Transporte de solo de 1ª e 2ª categoria por caminhão para distâncias superiores ao 20° km</v>
          </cell>
          <cell r="D480" t="str">
            <v>m³xkm</v>
          </cell>
          <cell r="E480">
            <v>1.02</v>
          </cell>
          <cell r="F480">
            <v>0</v>
          </cell>
          <cell r="G480">
            <v>1.02</v>
          </cell>
        </row>
        <row r="481">
          <cell r="A481" t="str">
            <v>05.10.030</v>
          </cell>
          <cell r="B481">
            <v>0</v>
          </cell>
          <cell r="C481" t="str">
            <v>Transporte de solo brejoso por caminhão até o 2° km</v>
          </cell>
          <cell r="D481" t="str">
            <v>m³</v>
          </cell>
          <cell r="E481">
            <v>8.2899999999999991</v>
          </cell>
          <cell r="F481">
            <v>0</v>
          </cell>
          <cell r="G481">
            <v>8.2899999999999991</v>
          </cell>
        </row>
        <row r="482">
          <cell r="A482" t="str">
            <v>05.10.031</v>
          </cell>
          <cell r="B482">
            <v>0</v>
          </cell>
          <cell r="C482" t="str">
            <v>Transporte de solo brejoso por caminhão para distâncias superiores ao 2° km até o 3° km</v>
          </cell>
          <cell r="D482" t="str">
            <v>m³</v>
          </cell>
          <cell r="E482">
            <v>11.44</v>
          </cell>
          <cell r="F482">
            <v>0</v>
          </cell>
          <cell r="G482">
            <v>11.44</v>
          </cell>
        </row>
        <row r="483">
          <cell r="A483" t="str">
            <v>05.10.032</v>
          </cell>
          <cell r="B483">
            <v>0</v>
          </cell>
          <cell r="C483" t="str">
            <v>Transporte de solo brejoso por caminhão para distâncias superiores ao 3° km até o 5° km</v>
          </cell>
          <cell r="D483" t="str">
            <v>m³</v>
          </cell>
          <cell r="E483">
            <v>11.94</v>
          </cell>
          <cell r="F483">
            <v>0</v>
          </cell>
          <cell r="G483">
            <v>11.94</v>
          </cell>
        </row>
        <row r="484">
          <cell r="A484" t="str">
            <v>05.10.033</v>
          </cell>
          <cell r="B484">
            <v>0</v>
          </cell>
          <cell r="C484" t="str">
            <v>Transporte de solo brejoso por caminhão para distâncias superiores ao 5° km até o 10° km</v>
          </cell>
          <cell r="D484" t="str">
            <v>m³</v>
          </cell>
          <cell r="E484">
            <v>15.26</v>
          </cell>
          <cell r="F484">
            <v>0</v>
          </cell>
          <cell r="G484">
            <v>15.26</v>
          </cell>
        </row>
        <row r="485">
          <cell r="A485" t="str">
            <v>05.10.034</v>
          </cell>
          <cell r="B485">
            <v>0</v>
          </cell>
          <cell r="C485" t="str">
            <v>Transporte de solo brejoso por caminhão para distâncias superiores ao 10° km até o 15° km</v>
          </cell>
          <cell r="D485" t="str">
            <v>m³</v>
          </cell>
          <cell r="E485">
            <v>22.87</v>
          </cell>
          <cell r="F485">
            <v>0</v>
          </cell>
          <cell r="G485">
            <v>22.87</v>
          </cell>
        </row>
        <row r="486">
          <cell r="A486" t="str">
            <v>05.10.035</v>
          </cell>
          <cell r="B486">
            <v>0</v>
          </cell>
          <cell r="C486" t="str">
            <v>Transporte de solo brejoso por caminhão para distâncias superiores ao 15° km até o 20° km</v>
          </cell>
          <cell r="D486" t="str">
            <v>m³</v>
          </cell>
          <cell r="E486">
            <v>30.49</v>
          </cell>
          <cell r="F486">
            <v>0</v>
          </cell>
          <cell r="G486">
            <v>30.49</v>
          </cell>
        </row>
        <row r="487">
          <cell r="A487" t="str">
            <v>05.10.036</v>
          </cell>
          <cell r="B487">
            <v>0</v>
          </cell>
          <cell r="C487" t="str">
            <v>Transporte de solo brejoso por caminhão para distâncias superiores ao 20° km</v>
          </cell>
          <cell r="D487" t="str">
            <v>m³xkm</v>
          </cell>
          <cell r="E487">
            <v>1.48</v>
          </cell>
          <cell r="F487">
            <v>0</v>
          </cell>
          <cell r="G487">
            <v>1.48</v>
          </cell>
        </row>
        <row r="488">
          <cell r="A488" t="str">
            <v>06</v>
          </cell>
          <cell r="B488" t="str">
            <v>SERVIÇO EM SOLO E ROCHA, MANUAL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>06.01</v>
          </cell>
          <cell r="B489" t="str">
            <v>Escavação manual em campo aberto de solo, exceto rocha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06.01.020</v>
          </cell>
          <cell r="B490">
            <v>0</v>
          </cell>
          <cell r="C490" t="str">
            <v>Escavação manual em solo de 1ª e 2ª categoria em campo aberto</v>
          </cell>
          <cell r="D490" t="str">
            <v>m³</v>
          </cell>
          <cell r="E490">
            <v>0</v>
          </cell>
          <cell r="F490">
            <v>33.75</v>
          </cell>
          <cell r="G490">
            <v>33.75</v>
          </cell>
        </row>
        <row r="491">
          <cell r="A491" t="str">
            <v>06.01.040</v>
          </cell>
          <cell r="B491">
            <v>0</v>
          </cell>
          <cell r="C491" t="str">
            <v>Escavação manual em solo brejoso em campo aberto</v>
          </cell>
          <cell r="D491" t="str">
            <v>m³</v>
          </cell>
          <cell r="E491">
            <v>0</v>
          </cell>
          <cell r="F491">
            <v>42.12</v>
          </cell>
          <cell r="G491">
            <v>42.12</v>
          </cell>
        </row>
        <row r="492">
          <cell r="A492" t="str">
            <v>06.02</v>
          </cell>
          <cell r="B492" t="str">
            <v>Escavação manual em valas e buracos de solo, exceto rocha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06.02.020</v>
          </cell>
          <cell r="B493">
            <v>0</v>
          </cell>
          <cell r="C493" t="str">
            <v>Escavação manual em solo de 1ª e 2ª categoria em vala ou cava até 1,5 m</v>
          </cell>
          <cell r="D493" t="str">
            <v>m³</v>
          </cell>
          <cell r="E493">
            <v>0</v>
          </cell>
          <cell r="F493">
            <v>40.5</v>
          </cell>
          <cell r="G493">
            <v>40.5</v>
          </cell>
        </row>
        <row r="494">
          <cell r="A494" t="str">
            <v>06.02.040</v>
          </cell>
          <cell r="B494">
            <v>0</v>
          </cell>
          <cell r="C494" t="str">
            <v>Escavação manual em solo de 1ª e 2ª categoria em vala ou cava além de 1,5 m</v>
          </cell>
          <cell r="D494" t="str">
            <v>m³</v>
          </cell>
          <cell r="E494">
            <v>0</v>
          </cell>
          <cell r="F494">
            <v>52.38</v>
          </cell>
          <cell r="G494">
            <v>52.38</v>
          </cell>
        </row>
        <row r="495">
          <cell r="A495" t="str">
            <v>06.11</v>
          </cell>
          <cell r="B495" t="str">
            <v>Reaterro manual sem fornecimento de material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A496" t="str">
            <v>06.11.020</v>
          </cell>
          <cell r="B496">
            <v>0</v>
          </cell>
          <cell r="C496" t="str">
            <v>Reaterro manual para simples regularização sem compactação</v>
          </cell>
          <cell r="D496" t="str">
            <v>m³</v>
          </cell>
          <cell r="E496">
            <v>0</v>
          </cell>
          <cell r="F496">
            <v>5.81</v>
          </cell>
          <cell r="G496">
            <v>5.81</v>
          </cell>
        </row>
        <row r="497">
          <cell r="A497" t="str">
            <v>06.11.040</v>
          </cell>
          <cell r="B497">
            <v>0</v>
          </cell>
          <cell r="C497" t="str">
            <v>Reaterro manual apiloado sem controle de compactação</v>
          </cell>
          <cell r="D497" t="str">
            <v>m³</v>
          </cell>
          <cell r="E497">
            <v>0</v>
          </cell>
          <cell r="F497">
            <v>12.59</v>
          </cell>
          <cell r="G497">
            <v>12.59</v>
          </cell>
        </row>
        <row r="498">
          <cell r="A498" t="str">
            <v>06.11.060</v>
          </cell>
          <cell r="B498">
            <v>0</v>
          </cell>
          <cell r="C498" t="str">
            <v>Reaterro manual com adição de 2% de cimento</v>
          </cell>
          <cell r="D498" t="str">
            <v>m³</v>
          </cell>
          <cell r="E498">
            <v>11.08</v>
          </cell>
          <cell r="F498">
            <v>45.36</v>
          </cell>
          <cell r="G498">
            <v>56.44</v>
          </cell>
        </row>
        <row r="499">
          <cell r="A499" t="str">
            <v>06.12</v>
          </cell>
          <cell r="B499" t="str">
            <v>Aterro manual sem fornecimento de material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06.12.020</v>
          </cell>
          <cell r="B500">
            <v>0</v>
          </cell>
          <cell r="C500" t="str">
            <v>Aterro manual apiloado de área interna com maço de 30 kg</v>
          </cell>
          <cell r="D500" t="str">
            <v>m³</v>
          </cell>
          <cell r="E500">
            <v>0</v>
          </cell>
          <cell r="F500">
            <v>41.7</v>
          </cell>
          <cell r="G500">
            <v>41.7</v>
          </cell>
        </row>
        <row r="501">
          <cell r="A501" t="str">
            <v>06.14</v>
          </cell>
          <cell r="B501" t="str">
            <v>Carga / carregamento e descarga manual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06.14.020</v>
          </cell>
          <cell r="B502">
            <v>0</v>
          </cell>
          <cell r="C502" t="str">
            <v>Carga manual de solo</v>
          </cell>
          <cell r="D502" t="str">
            <v>m³</v>
          </cell>
          <cell r="E502">
            <v>0</v>
          </cell>
          <cell r="F502">
            <v>8.1</v>
          </cell>
          <cell r="G502">
            <v>8.1</v>
          </cell>
        </row>
        <row r="503">
          <cell r="A503" t="str">
            <v>07</v>
          </cell>
          <cell r="B503" t="str">
            <v>SERVIÇO EM SOLO E ROCHA, MECANIZADO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07.01</v>
          </cell>
          <cell r="B504" t="str">
            <v>Escavação ou corte mecanizados em campo aberto de solo, exceto rocha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07.01.010</v>
          </cell>
          <cell r="B505">
            <v>0</v>
          </cell>
          <cell r="C505" t="str">
            <v>Escavação e carga mecanizada para exploração de solo em jazida</v>
          </cell>
          <cell r="D505" t="str">
            <v>m³</v>
          </cell>
          <cell r="E505">
            <v>9.01</v>
          </cell>
          <cell r="F505">
            <v>0.19</v>
          </cell>
          <cell r="G505">
            <v>9.1999999999999993</v>
          </cell>
        </row>
        <row r="506">
          <cell r="A506" t="str">
            <v>07.01.020</v>
          </cell>
          <cell r="B506">
            <v>0</v>
          </cell>
          <cell r="C506" t="str">
            <v>Escavação e carga mecanizada em solo de 1ª categoria, em campo aberto</v>
          </cell>
          <cell r="D506" t="str">
            <v>m³</v>
          </cell>
          <cell r="E506">
            <v>9.25</v>
          </cell>
          <cell r="F506">
            <v>0.19</v>
          </cell>
          <cell r="G506">
            <v>9.44</v>
          </cell>
        </row>
        <row r="507">
          <cell r="A507" t="str">
            <v>07.01.060</v>
          </cell>
          <cell r="B507">
            <v>0</v>
          </cell>
          <cell r="C507" t="str">
            <v>Escavação e carga mecanizada em solo de 2ª categoria, em campo aberto</v>
          </cell>
          <cell r="D507" t="str">
            <v>m³</v>
          </cell>
          <cell r="E507">
            <v>15.25</v>
          </cell>
          <cell r="F507">
            <v>0.63</v>
          </cell>
          <cell r="G507">
            <v>15.88</v>
          </cell>
        </row>
        <row r="508">
          <cell r="A508" t="str">
            <v>07.01.120</v>
          </cell>
          <cell r="B508">
            <v>0</v>
          </cell>
          <cell r="C508" t="str">
            <v>Carga e remoção de terra até a distância média de 1 km</v>
          </cell>
          <cell r="D508" t="str">
            <v>m³</v>
          </cell>
          <cell r="E508">
            <v>8.7899999999999991</v>
          </cell>
          <cell r="F508">
            <v>0</v>
          </cell>
          <cell r="G508">
            <v>8.7899999999999991</v>
          </cell>
        </row>
        <row r="509">
          <cell r="A509" t="str">
            <v>07.02</v>
          </cell>
          <cell r="B509" t="str">
            <v>Escavação mecanizada de valas e buracos em solo, exceto rocha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A510" t="str">
            <v>07.02.020</v>
          </cell>
          <cell r="B510">
            <v>0</v>
          </cell>
          <cell r="C510" t="str">
            <v>Escavação mecanizada de valas ou cavas com profundidade de até 2 m</v>
          </cell>
          <cell r="D510" t="str">
            <v>m³</v>
          </cell>
          <cell r="E510">
            <v>5.84</v>
          </cell>
          <cell r="F510">
            <v>0.87</v>
          </cell>
          <cell r="G510">
            <v>6.71</v>
          </cell>
        </row>
        <row r="511">
          <cell r="A511" t="str">
            <v>07.02.040</v>
          </cell>
          <cell r="B511">
            <v>0</v>
          </cell>
          <cell r="C511" t="str">
            <v>Escavação mecanizada de valas ou cavas com profundidade de até 3 m</v>
          </cell>
          <cell r="D511" t="str">
            <v>m³</v>
          </cell>
          <cell r="E511">
            <v>6.58</v>
          </cell>
          <cell r="F511">
            <v>0.98</v>
          </cell>
          <cell r="G511">
            <v>7.56</v>
          </cell>
        </row>
        <row r="512">
          <cell r="A512" t="str">
            <v>07.02.060</v>
          </cell>
          <cell r="B512">
            <v>0</v>
          </cell>
          <cell r="C512" t="str">
            <v>Escavação mecanizada de valas ou cavas com profundidade de até 4 m</v>
          </cell>
          <cell r="D512" t="str">
            <v>m³</v>
          </cell>
          <cell r="E512">
            <v>11.04</v>
          </cell>
          <cell r="F512">
            <v>0.56999999999999995</v>
          </cell>
          <cell r="G512">
            <v>11.61</v>
          </cell>
        </row>
        <row r="513">
          <cell r="A513" t="str">
            <v>07.02.080</v>
          </cell>
          <cell r="B513">
            <v>0</v>
          </cell>
          <cell r="C513" t="str">
            <v>Escavação mecanizada de valas ou cavas com profundidade acima de 4 m, com escavadeira hidráulica</v>
          </cell>
          <cell r="D513" t="str">
            <v>m³</v>
          </cell>
          <cell r="E513">
            <v>11.78</v>
          </cell>
          <cell r="F513">
            <v>0.53</v>
          </cell>
          <cell r="G513">
            <v>12.31</v>
          </cell>
        </row>
        <row r="514">
          <cell r="A514" t="str">
            <v>07.05</v>
          </cell>
          <cell r="B514" t="str">
            <v>Escavação mecanizada em solo brejoso ou turfa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07.05.010</v>
          </cell>
          <cell r="B515">
            <v>0</v>
          </cell>
          <cell r="C515" t="str">
            <v>Escavação e carga mecanizada em solo brejoso ou turfa</v>
          </cell>
          <cell r="D515" t="str">
            <v>m³</v>
          </cell>
          <cell r="E515">
            <v>24.47</v>
          </cell>
          <cell r="F515">
            <v>1.26</v>
          </cell>
          <cell r="G515">
            <v>25.73</v>
          </cell>
        </row>
        <row r="516">
          <cell r="A516" t="str">
            <v>07.05.020</v>
          </cell>
          <cell r="B516">
            <v>0</v>
          </cell>
          <cell r="C516" t="str">
            <v>Escavação e carga mecanizada em solo vegetal superficial</v>
          </cell>
          <cell r="D516" t="str">
            <v>m³</v>
          </cell>
          <cell r="E516">
            <v>20.79</v>
          </cell>
          <cell r="F516">
            <v>1.02</v>
          </cell>
          <cell r="G516">
            <v>21.81</v>
          </cell>
        </row>
        <row r="517">
          <cell r="A517" t="str">
            <v>07.06</v>
          </cell>
          <cell r="B517" t="str">
            <v>Escavação ou carga mecanizada em campo aberto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07.06.010</v>
          </cell>
          <cell r="B518">
            <v>0</v>
          </cell>
          <cell r="C518" t="str">
            <v>Escavação e carga mecanizada em campo aberto, com rompedor hidráulico, em rocha</v>
          </cell>
          <cell r="D518" t="str">
            <v>m³</v>
          </cell>
          <cell r="E518">
            <v>265.87</v>
          </cell>
          <cell r="F518">
            <v>0</v>
          </cell>
          <cell r="G518">
            <v>265.87</v>
          </cell>
        </row>
        <row r="519">
          <cell r="A519" t="str">
            <v>07.10</v>
          </cell>
          <cell r="B519" t="str">
            <v>Apiloamento e nivelamento mecanizado de solo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07.10.020</v>
          </cell>
          <cell r="B520">
            <v>0</v>
          </cell>
          <cell r="C520" t="str">
            <v>Espalhamento de solo em bota-fora com compactação sem controle</v>
          </cell>
          <cell r="D520" t="str">
            <v>m³</v>
          </cell>
          <cell r="E520">
            <v>3.27</v>
          </cell>
          <cell r="F520">
            <v>0.08</v>
          </cell>
          <cell r="G520">
            <v>3.35</v>
          </cell>
        </row>
        <row r="521">
          <cell r="A521" t="str">
            <v>07.11</v>
          </cell>
          <cell r="B521" t="str">
            <v>Reaterro mecanizado sem fornecimento de material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07.11.020</v>
          </cell>
          <cell r="B522">
            <v>0</v>
          </cell>
          <cell r="C522" t="str">
            <v>Reaterro compactado mecanizado de vala ou cava com compactador</v>
          </cell>
          <cell r="D522" t="str">
            <v>m³</v>
          </cell>
          <cell r="E522">
            <v>2.62</v>
          </cell>
          <cell r="F522">
            <v>1.88</v>
          </cell>
          <cell r="G522">
            <v>4.5</v>
          </cell>
        </row>
        <row r="523">
          <cell r="A523" t="str">
            <v>07.11.040</v>
          </cell>
          <cell r="B523">
            <v>0</v>
          </cell>
          <cell r="C523" t="str">
            <v>Reaterro compactado mecanizado de vala ou cava com rolo, mínimo de 95% PN</v>
          </cell>
          <cell r="D523" t="str">
            <v>m³</v>
          </cell>
          <cell r="E523">
            <v>11.92</v>
          </cell>
          <cell r="F523">
            <v>1.73</v>
          </cell>
          <cell r="G523">
            <v>13.65</v>
          </cell>
        </row>
        <row r="524">
          <cell r="A524" t="str">
            <v>07.12</v>
          </cell>
          <cell r="B524" t="str">
            <v>Aterro mecanizado sem fornecimento de material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A525" t="str">
            <v>07.12.010</v>
          </cell>
          <cell r="B525">
            <v>0</v>
          </cell>
          <cell r="C525" t="str">
            <v>Compactação de aterro mecanizado mínimo de 95% PN, sem fornecimento de solo em áreas fechadas</v>
          </cell>
          <cell r="D525" t="str">
            <v>m³</v>
          </cell>
          <cell r="E525">
            <v>9.41</v>
          </cell>
          <cell r="F525">
            <v>0.28999999999999998</v>
          </cell>
          <cell r="G525">
            <v>9.6999999999999993</v>
          </cell>
        </row>
        <row r="526">
          <cell r="A526" t="str">
            <v>07.12.020</v>
          </cell>
          <cell r="B526">
            <v>0</v>
          </cell>
          <cell r="C526" t="str">
            <v>Compactação de aterro mecanizado mínimo de 95% PN, sem fornecimento de solo em campo aberto</v>
          </cell>
          <cell r="D526" t="str">
            <v>m³</v>
          </cell>
          <cell r="E526">
            <v>6.69</v>
          </cell>
          <cell r="F526">
            <v>0.2</v>
          </cell>
          <cell r="G526">
            <v>6.89</v>
          </cell>
        </row>
        <row r="527">
          <cell r="A527" t="str">
            <v>07.12.030</v>
          </cell>
          <cell r="B527">
            <v>0</v>
          </cell>
          <cell r="C527" t="str">
            <v>Compactação de aterro mecanizado a 100% PN, sem fornecimento de solo em campo aberto</v>
          </cell>
          <cell r="D527" t="str">
            <v>m³</v>
          </cell>
          <cell r="E527">
            <v>6.79</v>
          </cell>
          <cell r="F527">
            <v>0.09</v>
          </cell>
          <cell r="G527">
            <v>6.88</v>
          </cell>
        </row>
        <row r="528">
          <cell r="A528" t="str">
            <v>07.12.040</v>
          </cell>
          <cell r="B528">
            <v>0</v>
          </cell>
          <cell r="C528" t="str">
            <v>Aterro mecanizado por compensação, solo de 1ª categoria em campo aberto, sem compactação do aterro</v>
          </cell>
          <cell r="D528" t="str">
            <v>m³</v>
          </cell>
          <cell r="E528">
            <v>11.54</v>
          </cell>
          <cell r="F528">
            <v>0.27</v>
          </cell>
          <cell r="G528">
            <v>11.81</v>
          </cell>
        </row>
        <row r="529">
          <cell r="A529" t="str">
            <v>08</v>
          </cell>
          <cell r="B529" t="str">
            <v>ESCORAMENTO, CONTENÇÃO E DRENAGEM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08.01</v>
          </cell>
          <cell r="B530" t="str">
            <v>Escoramento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>08.01.020</v>
          </cell>
          <cell r="B531">
            <v>0</v>
          </cell>
          <cell r="C531" t="str">
            <v>Escoramento de solo contínuo</v>
          </cell>
          <cell r="D531" t="str">
            <v>m²</v>
          </cell>
          <cell r="E531">
            <v>19.149999999999999</v>
          </cell>
          <cell r="F531">
            <v>39.79</v>
          </cell>
          <cell r="G531">
            <v>58.94</v>
          </cell>
        </row>
        <row r="532">
          <cell r="A532" t="str">
            <v>08.01.040</v>
          </cell>
          <cell r="B532">
            <v>0</v>
          </cell>
          <cell r="C532" t="str">
            <v>Escoramento de solo descontínuo</v>
          </cell>
          <cell r="D532" t="str">
            <v>m²</v>
          </cell>
          <cell r="E532">
            <v>10.82</v>
          </cell>
          <cell r="F532">
            <v>23.94</v>
          </cell>
          <cell r="G532">
            <v>34.76</v>
          </cell>
        </row>
        <row r="533">
          <cell r="A533" t="str">
            <v>08.01.060</v>
          </cell>
          <cell r="B533">
            <v>0</v>
          </cell>
          <cell r="C533" t="str">
            <v>Escoramento de solo pontaletado</v>
          </cell>
          <cell r="D533" t="str">
            <v>m²</v>
          </cell>
          <cell r="E533">
            <v>7.17</v>
          </cell>
          <cell r="F533">
            <v>5.78</v>
          </cell>
          <cell r="G533">
            <v>12.95</v>
          </cell>
        </row>
        <row r="534">
          <cell r="A534" t="str">
            <v>08.01.080</v>
          </cell>
          <cell r="B534">
            <v>0</v>
          </cell>
          <cell r="C534" t="str">
            <v>Escoramento de solo especial</v>
          </cell>
          <cell r="D534" t="str">
            <v>m²</v>
          </cell>
          <cell r="E534">
            <v>23.71</v>
          </cell>
          <cell r="F534">
            <v>46.32</v>
          </cell>
          <cell r="G534">
            <v>70.03</v>
          </cell>
        </row>
        <row r="535">
          <cell r="A535" t="str">
            <v>08.01.100</v>
          </cell>
          <cell r="B535">
            <v>0</v>
          </cell>
          <cell r="C535" t="str">
            <v>Escoramento com estacas pranchas metálicas - profundidade até 4 m</v>
          </cell>
          <cell r="D535" t="str">
            <v>m²</v>
          </cell>
          <cell r="E535">
            <v>133.66</v>
          </cell>
          <cell r="F535">
            <v>0</v>
          </cell>
          <cell r="G535">
            <v>133.66</v>
          </cell>
        </row>
        <row r="536">
          <cell r="A536" t="str">
            <v>08.01.110</v>
          </cell>
          <cell r="B536">
            <v>0</v>
          </cell>
          <cell r="C536" t="str">
            <v>Escoramento com estacas pranchas metálicas - profundidade até 6 m</v>
          </cell>
          <cell r="D536" t="str">
            <v>m²</v>
          </cell>
          <cell r="E536">
            <v>146.93</v>
          </cell>
          <cell r="F536">
            <v>0</v>
          </cell>
          <cell r="G536">
            <v>146.93</v>
          </cell>
        </row>
        <row r="537">
          <cell r="A537" t="str">
            <v>08.01.120</v>
          </cell>
          <cell r="B537">
            <v>0</v>
          </cell>
          <cell r="C537" t="str">
            <v>Escoramento com estacas pranchas metálicas - profundidade até 8 m</v>
          </cell>
          <cell r="D537" t="str">
            <v>m²</v>
          </cell>
          <cell r="E537">
            <v>163.11000000000001</v>
          </cell>
          <cell r="F537">
            <v>0</v>
          </cell>
          <cell r="G537">
            <v>163.11000000000001</v>
          </cell>
        </row>
        <row r="538">
          <cell r="A538" t="str">
            <v>08.02</v>
          </cell>
          <cell r="B538" t="str">
            <v>Cimbramento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>08.02.020</v>
          </cell>
          <cell r="B539">
            <v>0</v>
          </cell>
          <cell r="C539" t="str">
            <v>Cimbramento em madeira com estroncas de eucalipto</v>
          </cell>
          <cell r="D539" t="str">
            <v>m³</v>
          </cell>
          <cell r="E539">
            <v>12.63</v>
          </cell>
          <cell r="F539">
            <v>21.72</v>
          </cell>
          <cell r="G539">
            <v>34.35</v>
          </cell>
        </row>
        <row r="540">
          <cell r="A540" t="str">
            <v>08.02.040</v>
          </cell>
          <cell r="B540">
            <v>0</v>
          </cell>
          <cell r="C540" t="str">
            <v>Cimbramento em perfil metálico para obras de arte</v>
          </cell>
          <cell r="D540" t="str">
            <v>kg</v>
          </cell>
          <cell r="E540">
            <v>3.31</v>
          </cell>
          <cell r="F540">
            <v>1.49</v>
          </cell>
          <cell r="G540">
            <v>4.8</v>
          </cell>
        </row>
        <row r="541">
          <cell r="A541" t="str">
            <v>08.02.050</v>
          </cell>
          <cell r="B541">
            <v>0</v>
          </cell>
          <cell r="C541" t="str">
            <v>Cimbramento tubular metálico</v>
          </cell>
          <cell r="D541" t="str">
            <v>m³xmês</v>
          </cell>
          <cell r="E541">
            <v>3.16</v>
          </cell>
          <cell r="F541">
            <v>1.35</v>
          </cell>
          <cell r="G541">
            <v>4.51</v>
          </cell>
        </row>
        <row r="542">
          <cell r="A542" t="str">
            <v>08.02.060</v>
          </cell>
          <cell r="B542">
            <v>0</v>
          </cell>
          <cell r="C542" t="str">
            <v>Montagem e desmontagem de cimbramento tubular metálico</v>
          </cell>
          <cell r="D542" t="str">
            <v>m³</v>
          </cell>
          <cell r="E542">
            <v>0</v>
          </cell>
          <cell r="F542">
            <v>10.26</v>
          </cell>
          <cell r="G542">
            <v>10.26</v>
          </cell>
        </row>
        <row r="543">
          <cell r="A543" t="str">
            <v>08.03</v>
          </cell>
          <cell r="B543" t="str">
            <v>Descimbramento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A544" t="str">
            <v>08.03.020</v>
          </cell>
          <cell r="B544">
            <v>0</v>
          </cell>
          <cell r="C544" t="str">
            <v>Descimbramento em madeira</v>
          </cell>
          <cell r="D544" t="str">
            <v>m³</v>
          </cell>
          <cell r="E544">
            <v>0</v>
          </cell>
          <cell r="F544">
            <v>5.98</v>
          </cell>
          <cell r="G544">
            <v>5.98</v>
          </cell>
        </row>
        <row r="545">
          <cell r="A545" t="str">
            <v>08.05</v>
          </cell>
          <cell r="B545" t="str">
            <v>Manta, filtro e dreno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08.05.010</v>
          </cell>
          <cell r="B546">
            <v>0</v>
          </cell>
          <cell r="C546" t="str">
            <v>Geomembrana em polietileno de alta densidade PEAD de 1 mm</v>
          </cell>
          <cell r="D546" t="str">
            <v>m²</v>
          </cell>
          <cell r="E546">
            <v>18.63</v>
          </cell>
          <cell r="F546">
            <v>0.51</v>
          </cell>
          <cell r="G546">
            <v>19.14</v>
          </cell>
        </row>
        <row r="547">
          <cell r="A547" t="str">
            <v>08.05.100</v>
          </cell>
          <cell r="B547">
            <v>0</v>
          </cell>
          <cell r="C547" t="str">
            <v>Dreno com pedra britada</v>
          </cell>
          <cell r="D547" t="str">
            <v>m³</v>
          </cell>
          <cell r="E547">
            <v>75.760000000000005</v>
          </cell>
          <cell r="F547">
            <v>14.97</v>
          </cell>
          <cell r="G547">
            <v>90.73</v>
          </cell>
        </row>
        <row r="548">
          <cell r="A548" t="str">
            <v>08.05.110</v>
          </cell>
          <cell r="B548">
            <v>0</v>
          </cell>
          <cell r="C548" t="str">
            <v>Dreno com areia grossa</v>
          </cell>
          <cell r="D548" t="str">
            <v>m³</v>
          </cell>
          <cell r="E548">
            <v>97.14</v>
          </cell>
          <cell r="F548">
            <v>8.98</v>
          </cell>
          <cell r="G548">
            <v>106.12</v>
          </cell>
        </row>
        <row r="549">
          <cell r="A549" t="str">
            <v>08.05.180</v>
          </cell>
          <cell r="B549">
            <v>0</v>
          </cell>
          <cell r="C549" t="str">
            <v>Manta geotêxtil com resistência à tração longitudinal de 10kN/m e transversal de 9kN/m</v>
          </cell>
          <cell r="D549" t="str">
            <v>m²</v>
          </cell>
          <cell r="E549">
            <v>3.12</v>
          </cell>
          <cell r="F549">
            <v>8.98</v>
          </cell>
          <cell r="G549">
            <v>12.1</v>
          </cell>
        </row>
        <row r="550">
          <cell r="A550" t="str">
            <v>08.05.190</v>
          </cell>
          <cell r="B550">
            <v>0</v>
          </cell>
          <cell r="C550" t="str">
            <v>Manta geotêxtil com resistência à tração longitudinal de 16kN/m e transversal de 14kN/m</v>
          </cell>
          <cell r="D550" t="str">
            <v>m²</v>
          </cell>
          <cell r="E550">
            <v>4.18</v>
          </cell>
          <cell r="F550">
            <v>8.98</v>
          </cell>
          <cell r="G550">
            <v>13.16</v>
          </cell>
        </row>
        <row r="551">
          <cell r="A551" t="str">
            <v>08.05.220</v>
          </cell>
          <cell r="B551">
            <v>0</v>
          </cell>
          <cell r="C551" t="str">
            <v>Manta geotêxtil com resistência à tração longitudinal de 31kN/m e transversal de 27kN/m</v>
          </cell>
          <cell r="D551" t="str">
            <v>m²</v>
          </cell>
          <cell r="E551">
            <v>8.5</v>
          </cell>
          <cell r="F551">
            <v>8.98</v>
          </cell>
          <cell r="G551">
            <v>17.48</v>
          </cell>
        </row>
        <row r="552">
          <cell r="A552" t="str">
            <v>08.06</v>
          </cell>
          <cell r="B552" t="str">
            <v>Barbacã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A553" t="str">
            <v>08.06.040</v>
          </cell>
          <cell r="B553">
            <v>0</v>
          </cell>
          <cell r="C553" t="str">
            <v>Barbacã em tubo de PVC com diâmetro 50 mm</v>
          </cell>
          <cell r="D553" t="str">
            <v>m</v>
          </cell>
          <cell r="E553">
            <v>7.41</v>
          </cell>
          <cell r="F553">
            <v>10.48</v>
          </cell>
          <cell r="G553">
            <v>17.89</v>
          </cell>
        </row>
        <row r="554">
          <cell r="A554" t="str">
            <v>08.06.060</v>
          </cell>
          <cell r="B554">
            <v>0</v>
          </cell>
          <cell r="C554" t="str">
            <v>Barbacã em tubo de PVC com diâmetro 75 mm</v>
          </cell>
          <cell r="D554" t="str">
            <v>m</v>
          </cell>
          <cell r="E554">
            <v>10.16</v>
          </cell>
          <cell r="F554">
            <v>11.97</v>
          </cell>
          <cell r="G554">
            <v>22.13</v>
          </cell>
        </row>
        <row r="555">
          <cell r="A555" t="str">
            <v>08.06.080</v>
          </cell>
          <cell r="B555">
            <v>0</v>
          </cell>
          <cell r="C555" t="str">
            <v>Barbacã em tubo de PVC com diâmetro 100 mm</v>
          </cell>
          <cell r="D555" t="str">
            <v>m</v>
          </cell>
          <cell r="E555">
            <v>10.29</v>
          </cell>
          <cell r="F555">
            <v>14.97</v>
          </cell>
          <cell r="G555">
            <v>25.26</v>
          </cell>
        </row>
        <row r="556">
          <cell r="A556" t="str">
            <v>08.07</v>
          </cell>
          <cell r="B556" t="str">
            <v>Esgotamento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A557" t="str">
            <v>08.07.050</v>
          </cell>
          <cell r="B557">
            <v>0</v>
          </cell>
          <cell r="C557" t="str">
            <v>Taxa de mobilização e desmobilização de equipamentos para execução de rebaixamento de lençol freático</v>
          </cell>
          <cell r="D557" t="str">
            <v>tx</v>
          </cell>
          <cell r="E557">
            <v>6205.67</v>
          </cell>
          <cell r="F557">
            <v>0</v>
          </cell>
          <cell r="G557">
            <v>6205.67</v>
          </cell>
        </row>
        <row r="558">
          <cell r="A558" t="str">
            <v>08.07.060</v>
          </cell>
          <cell r="B558">
            <v>0</v>
          </cell>
          <cell r="C558" t="str">
            <v>Locação de conjunto de bombeamento a vácuo para rebaixamento de lençol freático, com até 50 ponteiras e potência até 15 HP, mínimo 30 dias</v>
          </cell>
          <cell r="D558" t="str">
            <v>cjxdia</v>
          </cell>
          <cell r="E558">
            <v>545.44000000000005</v>
          </cell>
          <cell r="F558">
            <v>0</v>
          </cell>
          <cell r="G558">
            <v>545.44000000000005</v>
          </cell>
        </row>
        <row r="559">
          <cell r="A559" t="str">
            <v>08.07.070</v>
          </cell>
          <cell r="B559">
            <v>0</v>
          </cell>
          <cell r="C559" t="str">
            <v>Ponteiras filtrantes, profundidade até 5 m</v>
          </cell>
          <cell r="D559" t="str">
            <v>un</v>
          </cell>
          <cell r="E559">
            <v>300.73</v>
          </cell>
          <cell r="F559">
            <v>0</v>
          </cell>
          <cell r="G559">
            <v>300.73</v>
          </cell>
        </row>
        <row r="560">
          <cell r="A560" t="str">
            <v>08.07.090</v>
          </cell>
          <cell r="B560">
            <v>0</v>
          </cell>
          <cell r="C560" t="str">
            <v>Esgotamento de águas superficiais com bomba de superfície ou submersa</v>
          </cell>
          <cell r="D560" t="str">
            <v>HPxh</v>
          </cell>
          <cell r="E560">
            <v>2.2400000000000002</v>
          </cell>
          <cell r="F560">
            <v>2.7</v>
          </cell>
          <cell r="G560">
            <v>4.9400000000000004</v>
          </cell>
        </row>
        <row r="561">
          <cell r="A561" t="str">
            <v>08.10</v>
          </cell>
          <cell r="B561" t="str">
            <v>Contenção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A562" t="str">
            <v>08.10.040</v>
          </cell>
          <cell r="B562">
            <v>0</v>
          </cell>
          <cell r="C562" t="str">
            <v>Enrocamento com pedra arrumada</v>
          </cell>
          <cell r="D562" t="str">
            <v>m³</v>
          </cell>
          <cell r="E562">
            <v>88.06</v>
          </cell>
          <cell r="F562">
            <v>89.76</v>
          </cell>
          <cell r="G562">
            <v>177.82</v>
          </cell>
        </row>
        <row r="563">
          <cell r="A563" t="str">
            <v>08.10.060</v>
          </cell>
          <cell r="B563">
            <v>0</v>
          </cell>
          <cell r="C563" t="str">
            <v>Enrocamento com pedra assentada</v>
          </cell>
          <cell r="D563" t="str">
            <v>m³</v>
          </cell>
          <cell r="E563">
            <v>171</v>
          </cell>
          <cell r="F563">
            <v>173.68</v>
          </cell>
          <cell r="G563">
            <v>344.68</v>
          </cell>
        </row>
        <row r="564">
          <cell r="A564" t="str">
            <v>08.10.108</v>
          </cell>
          <cell r="B564">
            <v>0</v>
          </cell>
          <cell r="C564" t="str">
            <v>Gabião tipo caixa em tela metálica, altura de 0,5 m, com revestimento liga zinco/alumínio, malha hexagonal 8/10 cm, fio diâmetro 2,7 mm, independente do formato ou utilização</v>
          </cell>
          <cell r="D564" t="str">
            <v>m³</v>
          </cell>
          <cell r="E564">
            <v>493.88</v>
          </cell>
          <cell r="F564">
            <v>80.760000000000005</v>
          </cell>
          <cell r="G564">
            <v>574.64</v>
          </cell>
        </row>
        <row r="565">
          <cell r="A565" t="str">
            <v>08.10.109</v>
          </cell>
          <cell r="B565">
            <v>0</v>
          </cell>
          <cell r="C565" t="str">
            <v>Gabião tipo caixa em tela metálica, altura de 1 m, com revestimento liga zinco/alumínio, malha hexagonal 8/10 cm, fio diâmetro 2,7 mm, independente do formato ou utilização</v>
          </cell>
          <cell r="D565" t="str">
            <v>m³</v>
          </cell>
          <cell r="E565">
            <v>393.96</v>
          </cell>
          <cell r="F565">
            <v>99.19</v>
          </cell>
          <cell r="G565">
            <v>493.15</v>
          </cell>
        </row>
        <row r="566">
          <cell r="A566" t="str">
            <v>09</v>
          </cell>
          <cell r="B566" t="str">
            <v>FORMA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</row>
        <row r="567">
          <cell r="A567" t="str">
            <v>09.01</v>
          </cell>
          <cell r="B567" t="str">
            <v>Forma em tábua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09.01.020</v>
          </cell>
          <cell r="B568">
            <v>0</v>
          </cell>
          <cell r="C568" t="str">
            <v>Forma em madeira comum para fundação</v>
          </cell>
          <cell r="D568" t="str">
            <v>m²</v>
          </cell>
          <cell r="E568">
            <v>21.49</v>
          </cell>
          <cell r="F568">
            <v>38.9</v>
          </cell>
          <cell r="G568">
            <v>60.39</v>
          </cell>
        </row>
        <row r="569">
          <cell r="A569" t="str">
            <v>09.01.030</v>
          </cell>
          <cell r="B569">
            <v>0</v>
          </cell>
          <cell r="C569" t="str">
            <v>Forma em madeira comum para estrutura</v>
          </cell>
          <cell r="D569" t="str">
            <v>m²</v>
          </cell>
          <cell r="E569">
            <v>90.94</v>
          </cell>
          <cell r="F569">
            <v>44.89</v>
          </cell>
          <cell r="G569">
            <v>135.83000000000001</v>
          </cell>
        </row>
        <row r="570">
          <cell r="A570" t="str">
            <v>09.01.040</v>
          </cell>
          <cell r="B570">
            <v>0</v>
          </cell>
          <cell r="C570" t="str">
            <v>Forma em madeira comum para caixão perdido</v>
          </cell>
          <cell r="D570" t="str">
            <v>m²</v>
          </cell>
          <cell r="E570">
            <v>30.74</v>
          </cell>
          <cell r="F570">
            <v>35.9</v>
          </cell>
          <cell r="G570">
            <v>66.64</v>
          </cell>
        </row>
        <row r="571">
          <cell r="A571" t="str">
            <v>09.01.150</v>
          </cell>
          <cell r="B571">
            <v>0</v>
          </cell>
          <cell r="C571" t="str">
            <v>Desmontagem de forma em madeira para estrutura de laje, com tábuas</v>
          </cell>
          <cell r="D571" t="str">
            <v>m²</v>
          </cell>
          <cell r="E571">
            <v>0</v>
          </cell>
          <cell r="F571">
            <v>4.6100000000000003</v>
          </cell>
          <cell r="G571">
            <v>4.6100000000000003</v>
          </cell>
        </row>
        <row r="572">
          <cell r="A572" t="str">
            <v>09.01.160</v>
          </cell>
          <cell r="B572">
            <v>0</v>
          </cell>
          <cell r="C572" t="str">
            <v>Desmontagem de forma em madeira para estrutura de vigas, com tábuas</v>
          </cell>
          <cell r="D572" t="str">
            <v>m²</v>
          </cell>
          <cell r="E572">
            <v>0</v>
          </cell>
          <cell r="F572">
            <v>5.48</v>
          </cell>
          <cell r="G572">
            <v>5.48</v>
          </cell>
        </row>
        <row r="573">
          <cell r="A573" t="str">
            <v>09.02</v>
          </cell>
          <cell r="B573" t="str">
            <v>Forma em madeira compensada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09.02.020</v>
          </cell>
          <cell r="B574">
            <v>0</v>
          </cell>
          <cell r="C574" t="str">
            <v>Forma plana em compensado para estrutura convencional</v>
          </cell>
          <cell r="D574" t="str">
            <v>m²</v>
          </cell>
          <cell r="E574">
            <v>65.03</v>
          </cell>
          <cell r="F574">
            <v>41.89</v>
          </cell>
          <cell r="G574">
            <v>106.92</v>
          </cell>
        </row>
        <row r="575">
          <cell r="A575" t="str">
            <v>09.02.040</v>
          </cell>
          <cell r="B575">
            <v>0</v>
          </cell>
          <cell r="C575" t="str">
            <v>Forma plana em compensado para estrutura aparente</v>
          </cell>
          <cell r="D575" t="str">
            <v>m²</v>
          </cell>
          <cell r="E575">
            <v>68.849999999999994</v>
          </cell>
          <cell r="F575">
            <v>41.89</v>
          </cell>
          <cell r="G575">
            <v>110.74</v>
          </cell>
        </row>
        <row r="576">
          <cell r="A576" t="str">
            <v>09.02.060</v>
          </cell>
          <cell r="B576">
            <v>0</v>
          </cell>
          <cell r="C576" t="str">
            <v>Forma curva em compensado para estrutura aparente</v>
          </cell>
          <cell r="D576" t="str">
            <v>m²</v>
          </cell>
          <cell r="E576">
            <v>60.88</v>
          </cell>
          <cell r="F576">
            <v>74.81</v>
          </cell>
          <cell r="G576">
            <v>135.69</v>
          </cell>
        </row>
        <row r="577">
          <cell r="A577" t="str">
            <v>09.02.080</v>
          </cell>
          <cell r="B577">
            <v>0</v>
          </cell>
          <cell r="C577" t="str">
            <v>Forma plana em compensado para obra de arte, sem cimbramento</v>
          </cell>
          <cell r="D577" t="str">
            <v>m²</v>
          </cell>
          <cell r="E577">
            <v>39.94</v>
          </cell>
          <cell r="F577">
            <v>40.4</v>
          </cell>
          <cell r="G577">
            <v>80.34</v>
          </cell>
        </row>
        <row r="578">
          <cell r="A578" t="str">
            <v>09.02.100</v>
          </cell>
          <cell r="B578">
            <v>0</v>
          </cell>
          <cell r="C578" t="str">
            <v>Forma em compensado para encamisamento de tubulão</v>
          </cell>
          <cell r="D578" t="str">
            <v>m²</v>
          </cell>
          <cell r="E578">
            <v>22.36</v>
          </cell>
          <cell r="F578">
            <v>32.92</v>
          </cell>
          <cell r="G578">
            <v>55.28</v>
          </cell>
        </row>
        <row r="579">
          <cell r="A579" t="str">
            <v>09.02.120</v>
          </cell>
          <cell r="B579">
            <v>0</v>
          </cell>
          <cell r="C579" t="str">
            <v>Forma ripada de 5 cm na vertical</v>
          </cell>
          <cell r="D579" t="str">
            <v>m²</v>
          </cell>
          <cell r="E579">
            <v>56.32</v>
          </cell>
          <cell r="F579">
            <v>65.459999999999994</v>
          </cell>
          <cell r="G579">
            <v>121.78</v>
          </cell>
        </row>
        <row r="580">
          <cell r="A580" t="str">
            <v>09.02.130</v>
          </cell>
          <cell r="B580">
            <v>0</v>
          </cell>
          <cell r="C580" t="str">
            <v>Forma plana em compensado para estrutura convencional com cimbramento tubular metálico</v>
          </cell>
          <cell r="D580" t="str">
            <v>m²</v>
          </cell>
          <cell r="E580">
            <v>48.34</v>
          </cell>
          <cell r="F580">
            <v>25.77</v>
          </cell>
          <cell r="G580">
            <v>74.11</v>
          </cell>
        </row>
        <row r="581">
          <cell r="A581" t="str">
            <v>09.02.140</v>
          </cell>
          <cell r="B581">
            <v>0</v>
          </cell>
          <cell r="C581" t="str">
            <v>Forma plana em compensado para estrutura aparente com cimbramento tubular metálico</v>
          </cell>
          <cell r="D581" t="str">
            <v>m²</v>
          </cell>
          <cell r="E581">
            <v>48.34</v>
          </cell>
          <cell r="F581">
            <v>45.94</v>
          </cell>
          <cell r="G581">
            <v>94.28</v>
          </cell>
        </row>
        <row r="582">
          <cell r="A582" t="str">
            <v>09.02.150</v>
          </cell>
          <cell r="B582">
            <v>0</v>
          </cell>
          <cell r="C582" t="str">
            <v>Forma curva em compensado para estrutura convencional com cimbramento tubular metálico</v>
          </cell>
          <cell r="D582" t="str">
            <v>m²</v>
          </cell>
          <cell r="E582">
            <v>30.7</v>
          </cell>
          <cell r="F582">
            <v>78.86</v>
          </cell>
          <cell r="G582">
            <v>109.56</v>
          </cell>
        </row>
        <row r="583">
          <cell r="A583" t="str">
            <v>09.04</v>
          </cell>
          <cell r="B583" t="str">
            <v>Forma em papelão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09.04.020</v>
          </cell>
          <cell r="B584">
            <v>0</v>
          </cell>
          <cell r="C584" t="str">
            <v>Forma em tubo de papelão com diâmetro de 25 cm</v>
          </cell>
          <cell r="D584" t="str">
            <v>m</v>
          </cell>
          <cell r="E584">
            <v>75.349999999999994</v>
          </cell>
          <cell r="F584">
            <v>7.1</v>
          </cell>
          <cell r="G584">
            <v>82.45</v>
          </cell>
        </row>
        <row r="585">
          <cell r="A585" t="str">
            <v>09.04.030</v>
          </cell>
          <cell r="B585">
            <v>0</v>
          </cell>
          <cell r="C585" t="str">
            <v>Forma em tubo de papelão com diâmetro de 30 cm</v>
          </cell>
          <cell r="D585" t="str">
            <v>m</v>
          </cell>
          <cell r="E585">
            <v>92.16</v>
          </cell>
          <cell r="F585">
            <v>7.1</v>
          </cell>
          <cell r="G585">
            <v>99.26</v>
          </cell>
        </row>
        <row r="586">
          <cell r="A586" t="str">
            <v>09.04.040</v>
          </cell>
          <cell r="B586">
            <v>0</v>
          </cell>
          <cell r="C586" t="str">
            <v>Forma em tubo de papelão com diâmetro de 35 cm</v>
          </cell>
          <cell r="D586" t="str">
            <v>m</v>
          </cell>
          <cell r="E586">
            <v>111.56</v>
          </cell>
          <cell r="F586">
            <v>7.1</v>
          </cell>
          <cell r="G586">
            <v>118.66</v>
          </cell>
        </row>
        <row r="587">
          <cell r="A587" t="str">
            <v>09.04.050</v>
          </cell>
          <cell r="B587">
            <v>0</v>
          </cell>
          <cell r="C587" t="str">
            <v>Forma em tubo de papelão com diâmetro de 40 cm</v>
          </cell>
          <cell r="D587" t="str">
            <v>m</v>
          </cell>
          <cell r="E587">
            <v>131.85</v>
          </cell>
          <cell r="F587">
            <v>7.1</v>
          </cell>
          <cell r="G587">
            <v>138.94999999999999</v>
          </cell>
        </row>
        <row r="588">
          <cell r="A588" t="str">
            <v>09.04.060</v>
          </cell>
          <cell r="B588">
            <v>0</v>
          </cell>
          <cell r="C588" t="str">
            <v>Forma em tubo de papelão com diâmetro de 45 cm</v>
          </cell>
          <cell r="D588" t="str">
            <v>m</v>
          </cell>
          <cell r="E588">
            <v>140.33000000000001</v>
          </cell>
          <cell r="F588">
            <v>7.1</v>
          </cell>
          <cell r="G588">
            <v>147.43</v>
          </cell>
        </row>
        <row r="589">
          <cell r="A589" t="str">
            <v>09.07</v>
          </cell>
          <cell r="B589" t="str">
            <v>Forma em polipropileno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 t="str">
            <v>09.07.060</v>
          </cell>
          <cell r="B590">
            <v>0</v>
          </cell>
          <cell r="C590" t="str">
            <v>Forma em polipropileno (cubeta) e acessórios para laje nervurada com dimensões variáveis - locação</v>
          </cell>
          <cell r="D590" t="str">
            <v>m³</v>
          </cell>
          <cell r="E590">
            <v>250.55</v>
          </cell>
          <cell r="F590">
            <v>52.37</v>
          </cell>
          <cell r="G590">
            <v>302.92</v>
          </cell>
        </row>
        <row r="591">
          <cell r="A591" t="str">
            <v>10</v>
          </cell>
          <cell r="B591" t="str">
            <v>ARMADURA E CORDOALHA ESTRUTURAL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</row>
        <row r="592">
          <cell r="A592" t="str">
            <v>10.01</v>
          </cell>
          <cell r="B592" t="str">
            <v>Armadura em barra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A593" t="str">
            <v>10.01.020</v>
          </cell>
          <cell r="B593">
            <v>0</v>
          </cell>
          <cell r="C593" t="str">
            <v>Armadura em barra de aço CA-25 fyk = 250 MPa</v>
          </cell>
          <cell r="D593" t="str">
            <v>kg</v>
          </cell>
          <cell r="E593">
            <v>4.84</v>
          </cell>
          <cell r="F593">
            <v>1.73</v>
          </cell>
          <cell r="G593">
            <v>6.57</v>
          </cell>
        </row>
        <row r="594">
          <cell r="A594" t="str">
            <v>10.01.040</v>
          </cell>
          <cell r="B594">
            <v>0</v>
          </cell>
          <cell r="C594" t="str">
            <v>Armadura em barra de aço CA-50 (A ou B) fyk = 500 MPa</v>
          </cell>
          <cell r="D594" t="str">
            <v>kg</v>
          </cell>
          <cell r="E594">
            <v>4.49</v>
          </cell>
          <cell r="F594">
            <v>1.73</v>
          </cell>
          <cell r="G594">
            <v>6.22</v>
          </cell>
        </row>
        <row r="595">
          <cell r="A595" t="str">
            <v>10.01.060</v>
          </cell>
          <cell r="B595">
            <v>0</v>
          </cell>
          <cell r="C595" t="str">
            <v>Armadura em barra de aço CA-60 (A ou B) fyk = 600 MPa</v>
          </cell>
          <cell r="D595" t="str">
            <v>kg</v>
          </cell>
          <cell r="E595">
            <v>5.0199999999999996</v>
          </cell>
          <cell r="F595">
            <v>1.73</v>
          </cell>
          <cell r="G595">
            <v>6.75</v>
          </cell>
        </row>
        <row r="596">
          <cell r="A596" t="str">
            <v>10.02</v>
          </cell>
          <cell r="B596" t="str">
            <v>Armadura em tela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A597" t="str">
            <v>10.02.020</v>
          </cell>
          <cell r="B597">
            <v>0</v>
          </cell>
          <cell r="C597" t="str">
            <v>Armadura em tela soldada de aço</v>
          </cell>
          <cell r="D597" t="str">
            <v>kg</v>
          </cell>
          <cell r="E597">
            <v>6.27</v>
          </cell>
          <cell r="F597">
            <v>0.87</v>
          </cell>
          <cell r="G597">
            <v>7.14</v>
          </cell>
        </row>
        <row r="598">
          <cell r="A598" t="str">
            <v>11</v>
          </cell>
          <cell r="B598" t="str">
            <v>CONCRETO, MASSA E LASTRO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 t="str">
            <v>11.01</v>
          </cell>
          <cell r="B599" t="str">
            <v>Concreto usinado com controle fck - fornecimento do material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 t="str">
            <v>11.01.100</v>
          </cell>
          <cell r="B600">
            <v>0</v>
          </cell>
          <cell r="C600" t="str">
            <v>Concreto usinado, fck = 20 MPa</v>
          </cell>
          <cell r="D600" t="str">
            <v>m³</v>
          </cell>
          <cell r="E600">
            <v>278.48</v>
          </cell>
          <cell r="F600">
            <v>0</v>
          </cell>
          <cell r="G600">
            <v>278.48</v>
          </cell>
        </row>
        <row r="601">
          <cell r="A601" t="str">
            <v>11.01.130</v>
          </cell>
          <cell r="B601">
            <v>0</v>
          </cell>
          <cell r="C601" t="str">
            <v>Concreto usinado, fck = 25 MPa</v>
          </cell>
          <cell r="D601" t="str">
            <v>m³</v>
          </cell>
          <cell r="E601">
            <v>288.92</v>
          </cell>
          <cell r="F601">
            <v>0</v>
          </cell>
          <cell r="G601">
            <v>288.92</v>
          </cell>
        </row>
        <row r="602">
          <cell r="A602" t="str">
            <v>11.01.160</v>
          </cell>
          <cell r="B602">
            <v>0</v>
          </cell>
          <cell r="C602" t="str">
            <v>Concreto usinado, fck = 30 MPa</v>
          </cell>
          <cell r="D602" t="str">
            <v>m³</v>
          </cell>
          <cell r="E602">
            <v>299.73</v>
          </cell>
          <cell r="F602">
            <v>0</v>
          </cell>
          <cell r="G602">
            <v>299.73</v>
          </cell>
        </row>
        <row r="603">
          <cell r="A603" t="str">
            <v>11.01.170</v>
          </cell>
          <cell r="B603">
            <v>0</v>
          </cell>
          <cell r="C603" t="str">
            <v>Concreto usinado, fck = 35 MPa</v>
          </cell>
          <cell r="D603" t="str">
            <v>m³</v>
          </cell>
          <cell r="E603">
            <v>310.83999999999997</v>
          </cell>
          <cell r="F603">
            <v>0</v>
          </cell>
          <cell r="G603">
            <v>310.83999999999997</v>
          </cell>
        </row>
        <row r="604">
          <cell r="A604" t="str">
            <v>11.01.190</v>
          </cell>
          <cell r="B604">
            <v>0</v>
          </cell>
          <cell r="C604" t="str">
            <v>Concreto usinado, fck = 40 MPa</v>
          </cell>
          <cell r="D604" t="str">
            <v>m³</v>
          </cell>
          <cell r="E604">
            <v>322.48</v>
          </cell>
          <cell r="F604">
            <v>0</v>
          </cell>
          <cell r="G604">
            <v>322.48</v>
          </cell>
        </row>
        <row r="605">
          <cell r="A605" t="str">
            <v>11.01.260</v>
          </cell>
          <cell r="B605">
            <v>0</v>
          </cell>
          <cell r="C605" t="str">
            <v>Concreto usinado, fck = 20 MPa - para bombeamento</v>
          </cell>
          <cell r="D605" t="str">
            <v>m³</v>
          </cell>
          <cell r="E605">
            <v>315.32</v>
          </cell>
          <cell r="F605">
            <v>0</v>
          </cell>
          <cell r="G605">
            <v>315.32</v>
          </cell>
        </row>
        <row r="606">
          <cell r="A606" t="str">
            <v>11.01.290</v>
          </cell>
          <cell r="B606">
            <v>0</v>
          </cell>
          <cell r="C606" t="str">
            <v>Concreto usinado, fck = 25 MPa - para bombeamento</v>
          </cell>
          <cell r="D606" t="str">
            <v>m³</v>
          </cell>
          <cell r="E606">
            <v>325.8</v>
          </cell>
          <cell r="F606">
            <v>0</v>
          </cell>
          <cell r="G606">
            <v>325.8</v>
          </cell>
        </row>
        <row r="607">
          <cell r="A607" t="str">
            <v>11.01.320</v>
          </cell>
          <cell r="B607">
            <v>0</v>
          </cell>
          <cell r="C607" t="str">
            <v>Concreto usinado, fck = 30 MPa - para bombeamento</v>
          </cell>
          <cell r="D607" t="str">
            <v>m³</v>
          </cell>
          <cell r="E607">
            <v>336.68</v>
          </cell>
          <cell r="F607">
            <v>0</v>
          </cell>
          <cell r="G607">
            <v>336.68</v>
          </cell>
        </row>
        <row r="608">
          <cell r="A608" t="str">
            <v>11.01.321</v>
          </cell>
          <cell r="B608">
            <v>0</v>
          </cell>
          <cell r="C608" t="str">
            <v>Concreto usinado, fck = 35 MPa - para bombeamento</v>
          </cell>
          <cell r="D608" t="str">
            <v>m³</v>
          </cell>
          <cell r="E608">
            <v>347.95</v>
          </cell>
          <cell r="F608">
            <v>0</v>
          </cell>
          <cell r="G608">
            <v>347.95</v>
          </cell>
        </row>
        <row r="609">
          <cell r="A609" t="str">
            <v>11.01.350</v>
          </cell>
          <cell r="B609">
            <v>0</v>
          </cell>
          <cell r="C609" t="str">
            <v>Concreto usinado, fck = 40 MPa - para bombeamento</v>
          </cell>
          <cell r="D609" t="str">
            <v>m³</v>
          </cell>
          <cell r="E609">
            <v>359.53</v>
          </cell>
          <cell r="F609">
            <v>0</v>
          </cell>
          <cell r="G609">
            <v>359.53</v>
          </cell>
        </row>
        <row r="610">
          <cell r="A610" t="str">
            <v>11.01.510</v>
          </cell>
          <cell r="B610">
            <v>0</v>
          </cell>
          <cell r="C610" t="str">
            <v>Concreto usinado, fck = 20 MPa - para bombeamento em estaca hélice contínua</v>
          </cell>
          <cell r="D610" t="str">
            <v>m³</v>
          </cell>
          <cell r="E610">
            <v>349.13</v>
          </cell>
          <cell r="F610">
            <v>0</v>
          </cell>
          <cell r="G610">
            <v>349.13</v>
          </cell>
        </row>
        <row r="611">
          <cell r="A611" t="str">
            <v>11.01.630</v>
          </cell>
          <cell r="B611">
            <v>0</v>
          </cell>
          <cell r="C611" t="str">
            <v>Concreto usinado, fck = 25 MPa - para perfil extrudado</v>
          </cell>
          <cell r="D611" t="str">
            <v>m³</v>
          </cell>
          <cell r="E611">
            <v>345.18</v>
          </cell>
          <cell r="F611">
            <v>0</v>
          </cell>
          <cell r="G611">
            <v>345.18</v>
          </cell>
        </row>
        <row r="612">
          <cell r="A612" t="str">
            <v>11.02</v>
          </cell>
          <cell r="B612" t="str">
            <v>Concreto usinado não estrutural - fornecimento do material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11.02.020</v>
          </cell>
          <cell r="B613">
            <v>0</v>
          </cell>
          <cell r="C613" t="str">
            <v>Concreto usinado não estrutural mínimo 150 kg cimento / m³</v>
          </cell>
          <cell r="D613" t="str">
            <v>m³</v>
          </cell>
          <cell r="E613">
            <v>298.55</v>
          </cell>
          <cell r="F613">
            <v>0</v>
          </cell>
          <cell r="G613">
            <v>298.55</v>
          </cell>
        </row>
        <row r="614">
          <cell r="A614" t="str">
            <v>11.02.040</v>
          </cell>
          <cell r="B614">
            <v>0</v>
          </cell>
          <cell r="C614" t="str">
            <v>Concreto usinado não estrutural mínimo 200 kg cimento / m³</v>
          </cell>
          <cell r="D614" t="str">
            <v>m³</v>
          </cell>
          <cell r="E614">
            <v>313.16000000000003</v>
          </cell>
          <cell r="F614">
            <v>0</v>
          </cell>
          <cell r="G614">
            <v>313.16000000000003</v>
          </cell>
        </row>
        <row r="615">
          <cell r="A615" t="str">
            <v>11.02.060</v>
          </cell>
          <cell r="B615">
            <v>0</v>
          </cell>
          <cell r="C615" t="str">
            <v>Concreto usinado não estrutural mínimo 300 kg cimento / m³</v>
          </cell>
          <cell r="D615" t="str">
            <v>m³</v>
          </cell>
          <cell r="E615">
            <v>302.20999999999998</v>
          </cell>
          <cell r="F615">
            <v>0</v>
          </cell>
          <cell r="G615">
            <v>302.20999999999998</v>
          </cell>
        </row>
        <row r="616">
          <cell r="A616" t="str">
            <v>11.03</v>
          </cell>
          <cell r="B616" t="str">
            <v>Concreto executado no local com controle fck - fornecimento do material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11.03.090</v>
          </cell>
          <cell r="B617">
            <v>0</v>
          </cell>
          <cell r="C617" t="str">
            <v>Concreto preparado no local, fck = 20 MPa</v>
          </cell>
          <cell r="D617" t="str">
            <v>m³</v>
          </cell>
          <cell r="E617">
            <v>237.41</v>
          </cell>
          <cell r="F617">
            <v>81</v>
          </cell>
          <cell r="G617">
            <v>318.41000000000003</v>
          </cell>
        </row>
        <row r="618">
          <cell r="A618" t="str">
            <v>11.03.140</v>
          </cell>
          <cell r="B618">
            <v>0</v>
          </cell>
          <cell r="C618" t="str">
            <v>Concreto preparado no local, fck = 30 MPa</v>
          </cell>
          <cell r="D618" t="str">
            <v>m³</v>
          </cell>
          <cell r="E618">
            <v>268.58</v>
          </cell>
          <cell r="F618">
            <v>81</v>
          </cell>
          <cell r="G618">
            <v>349.58</v>
          </cell>
        </row>
        <row r="619">
          <cell r="A619" t="str">
            <v>11.04</v>
          </cell>
          <cell r="B619" t="str">
            <v>Concreto não estrutural executado no local - fornecimento do material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11.04.020</v>
          </cell>
          <cell r="B620">
            <v>0</v>
          </cell>
          <cell r="C620" t="str">
            <v>Concreto não estrutural executado no local, mínimo 150 kg cimento / m³</v>
          </cell>
          <cell r="D620" t="str">
            <v>m³</v>
          </cell>
          <cell r="E620">
            <v>190.75</v>
          </cell>
          <cell r="F620">
            <v>33.75</v>
          </cell>
          <cell r="G620">
            <v>224.5</v>
          </cell>
        </row>
        <row r="621">
          <cell r="A621" t="str">
            <v>11.04.040</v>
          </cell>
          <cell r="B621">
            <v>0</v>
          </cell>
          <cell r="C621" t="str">
            <v>Concreto não estrutural executado no local, mínimo 200 kg cimento / m³</v>
          </cell>
          <cell r="D621" t="str">
            <v>m³</v>
          </cell>
          <cell r="E621">
            <v>210.25</v>
          </cell>
          <cell r="F621">
            <v>33.75</v>
          </cell>
          <cell r="G621">
            <v>244</v>
          </cell>
        </row>
        <row r="622">
          <cell r="A622" t="str">
            <v>11.04.060</v>
          </cell>
          <cell r="B622">
            <v>0</v>
          </cell>
          <cell r="C622" t="str">
            <v>Concreto não estrutural executado no local, mínimo 300 kg cimento / m³</v>
          </cell>
          <cell r="D622" t="str">
            <v>m³</v>
          </cell>
          <cell r="E622">
            <v>251.52</v>
          </cell>
          <cell r="F622">
            <v>33.75</v>
          </cell>
          <cell r="G622">
            <v>285.27</v>
          </cell>
        </row>
        <row r="623">
          <cell r="A623" t="str">
            <v>11.05</v>
          </cell>
          <cell r="B623" t="str">
            <v>Concreto e argamassa especial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 t="str">
            <v>11.05.010</v>
          </cell>
          <cell r="B624">
            <v>0</v>
          </cell>
          <cell r="C624" t="str">
            <v>Argamassa em solo e cimento a 5% em peso</v>
          </cell>
          <cell r="D624" t="str">
            <v>m³</v>
          </cell>
          <cell r="E624">
            <v>48.74</v>
          </cell>
          <cell r="F624">
            <v>33.75</v>
          </cell>
          <cell r="G624">
            <v>82.49</v>
          </cell>
        </row>
        <row r="625">
          <cell r="A625" t="str">
            <v>11.05.030</v>
          </cell>
          <cell r="B625">
            <v>0</v>
          </cell>
          <cell r="C625" t="str">
            <v>Argamassa graute expansiva autonivelante de alta resistência</v>
          </cell>
          <cell r="D625" t="str">
            <v>m³</v>
          </cell>
          <cell r="E625">
            <v>2737.79</v>
          </cell>
          <cell r="F625">
            <v>37.85</v>
          </cell>
          <cell r="G625">
            <v>2775.64</v>
          </cell>
        </row>
        <row r="626">
          <cell r="A626" t="str">
            <v>11.05.040</v>
          </cell>
          <cell r="B626">
            <v>0</v>
          </cell>
          <cell r="C626" t="str">
            <v>Argamassa graute</v>
          </cell>
          <cell r="D626" t="str">
            <v>m³</v>
          </cell>
          <cell r="E626">
            <v>220.71</v>
          </cell>
          <cell r="F626">
            <v>37.85</v>
          </cell>
          <cell r="G626">
            <v>258.56</v>
          </cell>
        </row>
        <row r="627">
          <cell r="A627" t="str">
            <v>11.05.060</v>
          </cell>
          <cell r="B627">
            <v>0</v>
          </cell>
          <cell r="C627" t="str">
            <v>Concreto ciclópico - fornecimento e aplicação (com 30% de pedra rachão), concreto fck 15 Mpa</v>
          </cell>
          <cell r="D627" t="str">
            <v>m³</v>
          </cell>
          <cell r="E627">
            <v>219.73</v>
          </cell>
          <cell r="F627">
            <v>248.84</v>
          </cell>
          <cell r="G627">
            <v>468.57</v>
          </cell>
        </row>
        <row r="628">
          <cell r="A628" t="str">
            <v>11.05.120</v>
          </cell>
          <cell r="B628">
            <v>0</v>
          </cell>
          <cell r="C628" t="str">
            <v>Execução de concreto projetado - consumo de cimento 350 kg/m³</v>
          </cell>
          <cell r="D628" t="str">
            <v>m³</v>
          </cell>
          <cell r="E628">
            <v>1376.65</v>
          </cell>
          <cell r="F628">
            <v>455.36</v>
          </cell>
          <cell r="G628">
            <v>1832.01</v>
          </cell>
        </row>
        <row r="629">
          <cell r="A629" t="str">
            <v>11.16</v>
          </cell>
          <cell r="B629" t="str">
            <v>Lançamento e aplicação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11.16.020</v>
          </cell>
          <cell r="B630">
            <v>0</v>
          </cell>
          <cell r="C630" t="str">
            <v>Lançamento, espalhamento e adensamento de concreto ou massa em lastro e/ou enchimento</v>
          </cell>
          <cell r="D630" t="str">
            <v>m³</v>
          </cell>
          <cell r="E630">
            <v>0</v>
          </cell>
          <cell r="F630">
            <v>56.92</v>
          </cell>
          <cell r="G630">
            <v>56.92</v>
          </cell>
        </row>
        <row r="631">
          <cell r="A631" t="str">
            <v>11.16.040</v>
          </cell>
          <cell r="B631">
            <v>0</v>
          </cell>
          <cell r="C631" t="str">
            <v>Lançamento e adensamento de concreto ou massa em fundação</v>
          </cell>
          <cell r="D631" t="str">
            <v>m³</v>
          </cell>
          <cell r="E631">
            <v>0</v>
          </cell>
          <cell r="F631">
            <v>113.84</v>
          </cell>
          <cell r="G631">
            <v>113.84</v>
          </cell>
        </row>
        <row r="632">
          <cell r="A632" t="str">
            <v>11.16.060</v>
          </cell>
          <cell r="B632">
            <v>0</v>
          </cell>
          <cell r="C632" t="str">
            <v>Lançamento e adensamento de concreto ou massa em estrutura</v>
          </cell>
          <cell r="D632" t="str">
            <v>m³</v>
          </cell>
          <cell r="E632">
            <v>0</v>
          </cell>
          <cell r="F632">
            <v>78.64</v>
          </cell>
          <cell r="G632">
            <v>78.64</v>
          </cell>
        </row>
        <row r="633">
          <cell r="A633" t="str">
            <v>11.16.080</v>
          </cell>
          <cell r="B633">
            <v>0</v>
          </cell>
          <cell r="C633" t="str">
            <v>Lançamento e adensamento de concreto ou massa por bombeamento</v>
          </cell>
          <cell r="D633" t="str">
            <v>m³</v>
          </cell>
          <cell r="E633">
            <v>34.42</v>
          </cell>
          <cell r="F633">
            <v>86.84</v>
          </cell>
          <cell r="G633">
            <v>121.26</v>
          </cell>
        </row>
        <row r="634">
          <cell r="A634" t="str">
            <v>11.16.220</v>
          </cell>
          <cell r="B634">
            <v>0</v>
          </cell>
          <cell r="C634" t="str">
            <v>Nivelamento de piso em concreto com acabadora de superfície</v>
          </cell>
          <cell r="D634" t="str">
            <v>m²</v>
          </cell>
          <cell r="E634">
            <v>11.75</v>
          </cell>
          <cell r="F634">
            <v>0</v>
          </cell>
          <cell r="G634">
            <v>11.75</v>
          </cell>
        </row>
        <row r="635">
          <cell r="A635" t="str">
            <v>11.18</v>
          </cell>
          <cell r="B635" t="str">
            <v>Lastro e enchimento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A636" t="str">
            <v>11.18.020</v>
          </cell>
          <cell r="B636">
            <v>0</v>
          </cell>
          <cell r="C636" t="str">
            <v>Lastro de areia</v>
          </cell>
          <cell r="D636" t="str">
            <v>m³</v>
          </cell>
          <cell r="E636">
            <v>111.06</v>
          </cell>
          <cell r="F636">
            <v>47.25</v>
          </cell>
          <cell r="G636">
            <v>158.31</v>
          </cell>
        </row>
        <row r="637">
          <cell r="A637" t="str">
            <v>11.18.040</v>
          </cell>
          <cell r="B637">
            <v>0</v>
          </cell>
          <cell r="C637" t="str">
            <v>Lastro de pedra britada</v>
          </cell>
          <cell r="D637" t="str">
            <v>m³</v>
          </cell>
          <cell r="E637">
            <v>90.91</v>
          </cell>
          <cell r="F637">
            <v>20.25</v>
          </cell>
          <cell r="G637">
            <v>111.16</v>
          </cell>
        </row>
        <row r="638">
          <cell r="A638" t="str">
            <v>11.18.060</v>
          </cell>
          <cell r="B638">
            <v>0</v>
          </cell>
          <cell r="C638" t="str">
            <v>Lona plástica</v>
          </cell>
          <cell r="D638" t="str">
            <v>m²</v>
          </cell>
          <cell r="E638">
            <v>1.61</v>
          </cell>
          <cell r="F638">
            <v>0.41</v>
          </cell>
          <cell r="G638">
            <v>2.02</v>
          </cell>
        </row>
        <row r="639">
          <cell r="A639" t="str">
            <v>11.18.070</v>
          </cell>
          <cell r="B639">
            <v>0</v>
          </cell>
          <cell r="C639" t="str">
            <v>Enchimento de laje com concreto celular com densidade de 1.200 kg/m³</v>
          </cell>
          <cell r="D639" t="str">
            <v>m³</v>
          </cell>
          <cell r="E639">
            <v>348.05</v>
          </cell>
          <cell r="F639">
            <v>35.22</v>
          </cell>
          <cell r="G639">
            <v>383.27</v>
          </cell>
        </row>
        <row r="640">
          <cell r="A640" t="str">
            <v>11.18.080</v>
          </cell>
          <cell r="B640">
            <v>0</v>
          </cell>
          <cell r="C640" t="str">
            <v>Enchimento de laje com tijolos cerâmicos furados</v>
          </cell>
          <cell r="D640" t="str">
            <v>m³</v>
          </cell>
          <cell r="E640">
            <v>173.25</v>
          </cell>
          <cell r="F640">
            <v>27</v>
          </cell>
          <cell r="G640">
            <v>200.25</v>
          </cell>
        </row>
        <row r="641">
          <cell r="A641" t="str">
            <v>11.18.110</v>
          </cell>
          <cell r="B641">
            <v>0</v>
          </cell>
          <cell r="C641" t="str">
            <v>Enchimento de nichos em geral, com material proveniente de entulho</v>
          </cell>
          <cell r="D641" t="str">
            <v>m³</v>
          </cell>
          <cell r="E641">
            <v>0</v>
          </cell>
          <cell r="F641">
            <v>27</v>
          </cell>
          <cell r="G641">
            <v>27</v>
          </cell>
        </row>
        <row r="642">
          <cell r="A642" t="str">
            <v>11.18.140</v>
          </cell>
          <cell r="B642">
            <v>0</v>
          </cell>
          <cell r="C642" t="str">
            <v>Lastro e/ou fundação em rachão mecanizado</v>
          </cell>
          <cell r="D642" t="str">
            <v>m³</v>
          </cell>
          <cell r="E642">
            <v>112.3</v>
          </cell>
          <cell r="F642">
            <v>13.5</v>
          </cell>
          <cell r="G642">
            <v>125.8</v>
          </cell>
        </row>
        <row r="643">
          <cell r="A643" t="str">
            <v>11.18.150</v>
          </cell>
          <cell r="B643">
            <v>0</v>
          </cell>
          <cell r="C643" t="str">
            <v>Lastro e/ou fundação em rachão manual</v>
          </cell>
          <cell r="D643" t="str">
            <v>m³</v>
          </cell>
          <cell r="E643">
            <v>95.04</v>
          </cell>
          <cell r="F643">
            <v>40.5</v>
          </cell>
          <cell r="G643">
            <v>135.54</v>
          </cell>
        </row>
        <row r="644">
          <cell r="A644" t="str">
            <v>11.18.160</v>
          </cell>
          <cell r="B644">
            <v>0</v>
          </cell>
          <cell r="C644" t="str">
            <v>Enchimento de nichos em geral, com areia</v>
          </cell>
          <cell r="D644" t="str">
            <v>m³</v>
          </cell>
          <cell r="E644">
            <v>111.06</v>
          </cell>
          <cell r="F644">
            <v>63.67</v>
          </cell>
          <cell r="G644">
            <v>174.73</v>
          </cell>
        </row>
        <row r="645">
          <cell r="A645" t="str">
            <v>11.18.180</v>
          </cell>
          <cell r="B645">
            <v>0</v>
          </cell>
          <cell r="C645" t="str">
            <v>Colchão de areia</v>
          </cell>
          <cell r="D645" t="str">
            <v>m³</v>
          </cell>
          <cell r="E645">
            <v>121.71</v>
          </cell>
          <cell r="F645">
            <v>0.14000000000000001</v>
          </cell>
          <cell r="G645">
            <v>121.85</v>
          </cell>
        </row>
        <row r="646">
          <cell r="A646" t="str">
            <v>11.18.190</v>
          </cell>
          <cell r="B646">
            <v>0</v>
          </cell>
          <cell r="C646" t="str">
            <v>Enchimento de nichos com poliestireno expandido do tipo P-1</v>
          </cell>
          <cell r="D646" t="str">
            <v>m³</v>
          </cell>
          <cell r="E646">
            <v>225.56</v>
          </cell>
          <cell r="F646">
            <v>10.8</v>
          </cell>
          <cell r="G646">
            <v>236.36</v>
          </cell>
        </row>
        <row r="647">
          <cell r="A647" t="str">
            <v>11.20</v>
          </cell>
          <cell r="B647" t="str">
            <v>Reparos, conservações e complementos - GRUPO 11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A648" t="str">
            <v>11.20.030</v>
          </cell>
          <cell r="B648">
            <v>0</v>
          </cell>
          <cell r="C648" t="str">
            <v>Cura química de concreto à base de película emulsionada</v>
          </cell>
          <cell r="D648" t="str">
            <v>m²</v>
          </cell>
          <cell r="E648">
            <v>1.05</v>
          </cell>
          <cell r="F648">
            <v>3.38</v>
          </cell>
          <cell r="G648">
            <v>4.43</v>
          </cell>
        </row>
        <row r="649">
          <cell r="A649" t="str">
            <v>11.20.050</v>
          </cell>
          <cell r="B649">
            <v>0</v>
          </cell>
          <cell r="C649" t="str">
            <v>Corte de junta de dilatação, com serra de disco diamantado para pisos</v>
          </cell>
          <cell r="D649" t="str">
            <v>m</v>
          </cell>
          <cell r="E649">
            <v>12.86</v>
          </cell>
          <cell r="F649">
            <v>0</v>
          </cell>
          <cell r="G649">
            <v>12.86</v>
          </cell>
        </row>
        <row r="650">
          <cell r="A650" t="str">
            <v>11.20.090</v>
          </cell>
          <cell r="B650">
            <v>0</v>
          </cell>
          <cell r="C650" t="str">
            <v>Selante endurecedor de concreto antipó</v>
          </cell>
          <cell r="D650" t="str">
            <v>m²</v>
          </cell>
          <cell r="E650">
            <v>2.48</v>
          </cell>
          <cell r="F650">
            <v>3.38</v>
          </cell>
          <cell r="G650">
            <v>5.86</v>
          </cell>
        </row>
        <row r="651">
          <cell r="A651" t="str">
            <v>11.20.120</v>
          </cell>
          <cell r="B651">
            <v>0</v>
          </cell>
          <cell r="C651" t="str">
            <v>Reparo superficial com argamassa polimérica (tixotrópica), bicomponente</v>
          </cell>
          <cell r="D651" t="str">
            <v>m³</v>
          </cell>
          <cell r="E651">
            <v>5660.28</v>
          </cell>
          <cell r="F651">
            <v>1172</v>
          </cell>
          <cell r="G651">
            <v>6832.28</v>
          </cell>
        </row>
        <row r="652">
          <cell r="A652" t="str">
            <v>11.20.130</v>
          </cell>
          <cell r="B652">
            <v>0</v>
          </cell>
          <cell r="C652" t="str">
            <v>Tratamento de fissuras estáveis (não ativas) em elementos de concreto</v>
          </cell>
          <cell r="D652" t="str">
            <v>m</v>
          </cell>
          <cell r="E652">
            <v>88.8</v>
          </cell>
          <cell r="F652">
            <v>89.76</v>
          </cell>
          <cell r="G652">
            <v>178.56</v>
          </cell>
        </row>
        <row r="653">
          <cell r="A653" t="str">
            <v>12</v>
          </cell>
          <cell r="B653" t="str">
            <v>FUNDAÇÃO PROFUNDA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</row>
        <row r="654">
          <cell r="A654" t="str">
            <v>12.01</v>
          </cell>
          <cell r="B654" t="str">
            <v>Broca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A655" t="str">
            <v>12.01.020</v>
          </cell>
          <cell r="B655">
            <v>0</v>
          </cell>
          <cell r="C655" t="str">
            <v>Broca em concreto armado diâmetro de 20 cm - completa</v>
          </cell>
          <cell r="D655" t="str">
            <v>m</v>
          </cell>
          <cell r="E655">
            <v>12.66</v>
          </cell>
          <cell r="F655">
            <v>31.51</v>
          </cell>
          <cell r="G655">
            <v>44.17</v>
          </cell>
        </row>
        <row r="656">
          <cell r="A656" t="str">
            <v>12.01.040</v>
          </cell>
          <cell r="B656">
            <v>0</v>
          </cell>
          <cell r="C656" t="str">
            <v>Broca em concreto armado diâmetro de 25 cm - completa</v>
          </cell>
          <cell r="D656" t="str">
            <v>m</v>
          </cell>
          <cell r="E656">
            <v>17.62</v>
          </cell>
          <cell r="F656">
            <v>33.74</v>
          </cell>
          <cell r="G656">
            <v>51.36</v>
          </cell>
        </row>
        <row r="657">
          <cell r="A657" t="str">
            <v>12.01.060</v>
          </cell>
          <cell r="B657">
            <v>0</v>
          </cell>
          <cell r="C657" t="str">
            <v>Broca em concreto armado diâmetro de 30 cm - completa</v>
          </cell>
          <cell r="D657" t="str">
            <v>m</v>
          </cell>
          <cell r="E657">
            <v>24.88</v>
          </cell>
          <cell r="F657">
            <v>36.78</v>
          </cell>
          <cell r="G657">
            <v>61.66</v>
          </cell>
        </row>
        <row r="658">
          <cell r="A658" t="str">
            <v>12.04</v>
          </cell>
          <cell r="B658" t="str">
            <v>Estaca pré-moldada de concreto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A659" t="str">
            <v>12.04.010</v>
          </cell>
          <cell r="B659">
            <v>0</v>
          </cell>
          <cell r="C659" t="str">
            <v>Taxa de mobilização e desmobilização de equipamentos para execução de estaca pré-moldada</v>
          </cell>
          <cell r="D659" t="str">
            <v>tx</v>
          </cell>
          <cell r="E659">
            <v>7690.35</v>
          </cell>
          <cell r="F659">
            <v>0</v>
          </cell>
          <cell r="G659">
            <v>7690.35</v>
          </cell>
        </row>
        <row r="660">
          <cell r="A660" t="str">
            <v>12.04.020</v>
          </cell>
          <cell r="B660">
            <v>0</v>
          </cell>
          <cell r="C660" t="str">
            <v>Estaca pré-moldada de concreto até 20 t</v>
          </cell>
          <cell r="D660" t="str">
            <v>m</v>
          </cell>
          <cell r="E660">
            <v>58.99</v>
          </cell>
          <cell r="F660">
            <v>1.35</v>
          </cell>
          <cell r="G660">
            <v>60.34</v>
          </cell>
        </row>
        <row r="661">
          <cell r="A661" t="str">
            <v>12.04.030</v>
          </cell>
          <cell r="B661">
            <v>0</v>
          </cell>
          <cell r="C661" t="str">
            <v>Estaca pré-moldada de concreto até 30 t</v>
          </cell>
          <cell r="D661" t="str">
            <v>m</v>
          </cell>
          <cell r="E661">
            <v>70.430000000000007</v>
          </cell>
          <cell r="F661">
            <v>1.35</v>
          </cell>
          <cell r="G661">
            <v>71.78</v>
          </cell>
        </row>
        <row r="662">
          <cell r="A662" t="str">
            <v>12.04.040</v>
          </cell>
          <cell r="B662">
            <v>0</v>
          </cell>
          <cell r="C662" t="str">
            <v>Estaca pré-moldada de concreto até 40 t</v>
          </cell>
          <cell r="D662" t="str">
            <v>m</v>
          </cell>
          <cell r="E662">
            <v>85.83</v>
          </cell>
          <cell r="F662">
            <v>1.35</v>
          </cell>
          <cell r="G662">
            <v>87.18</v>
          </cell>
        </row>
        <row r="663">
          <cell r="A663" t="str">
            <v>12.04.050</v>
          </cell>
          <cell r="B663">
            <v>0</v>
          </cell>
          <cell r="C663" t="str">
            <v>Estaca pré-moldada de concreto até 50 t</v>
          </cell>
          <cell r="D663" t="str">
            <v>m</v>
          </cell>
          <cell r="E663">
            <v>96.99</v>
          </cell>
          <cell r="F663">
            <v>1.35</v>
          </cell>
          <cell r="G663">
            <v>98.34</v>
          </cell>
        </row>
        <row r="664">
          <cell r="A664" t="str">
            <v>12.04.060</v>
          </cell>
          <cell r="B664">
            <v>0</v>
          </cell>
          <cell r="C664" t="str">
            <v>Estaca pré-moldada de concreto até 60 t</v>
          </cell>
          <cell r="D664" t="str">
            <v>m</v>
          </cell>
          <cell r="E664">
            <v>131.44</v>
          </cell>
          <cell r="F664">
            <v>1.35</v>
          </cell>
          <cell r="G664">
            <v>132.79</v>
          </cell>
        </row>
        <row r="665">
          <cell r="A665" t="str">
            <v>12.04.070</v>
          </cell>
          <cell r="B665">
            <v>0</v>
          </cell>
          <cell r="C665" t="str">
            <v>Estaca pré-moldada de concreto até 70 t</v>
          </cell>
          <cell r="D665" t="str">
            <v>m</v>
          </cell>
          <cell r="E665">
            <v>127.16</v>
          </cell>
          <cell r="F665">
            <v>1.35</v>
          </cell>
          <cell r="G665">
            <v>128.51</v>
          </cell>
        </row>
        <row r="666">
          <cell r="A666" t="str">
            <v>12.05</v>
          </cell>
          <cell r="B666" t="str">
            <v>Estaca escavada mecanicamente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</row>
        <row r="667">
          <cell r="A667" t="str">
            <v>12.05.010</v>
          </cell>
          <cell r="B667">
            <v>0</v>
          </cell>
          <cell r="C667" t="str">
            <v>Taxa de mobilização e desmobilização de equipamentos para execução de estaca escavada</v>
          </cell>
          <cell r="D667" t="str">
            <v>tx</v>
          </cell>
          <cell r="E667">
            <v>1695.57</v>
          </cell>
          <cell r="F667">
            <v>0</v>
          </cell>
          <cell r="G667">
            <v>1695.57</v>
          </cell>
        </row>
        <row r="668">
          <cell r="A668" t="str">
            <v>12.05.020</v>
          </cell>
          <cell r="B668">
            <v>0</v>
          </cell>
          <cell r="C668" t="str">
            <v>Estaca escavada mecanicamente, diâmetro de 25 cm até 20 t</v>
          </cell>
          <cell r="D668" t="str">
            <v>m</v>
          </cell>
          <cell r="E668">
            <v>26.34</v>
          </cell>
          <cell r="F668">
            <v>9.98</v>
          </cell>
          <cell r="G668">
            <v>36.32</v>
          </cell>
        </row>
        <row r="669">
          <cell r="A669" t="str">
            <v>12.05.030</v>
          </cell>
          <cell r="B669">
            <v>0</v>
          </cell>
          <cell r="C669" t="str">
            <v>Estaca escavada mecanicamente, diâmetro de 30 cm até 30 t</v>
          </cell>
          <cell r="D669" t="str">
            <v>m</v>
          </cell>
          <cell r="E669">
            <v>34.75</v>
          </cell>
          <cell r="F669">
            <v>14.42</v>
          </cell>
          <cell r="G669">
            <v>49.17</v>
          </cell>
        </row>
        <row r="670">
          <cell r="A670" t="str">
            <v>12.05.040</v>
          </cell>
          <cell r="B670">
            <v>0</v>
          </cell>
          <cell r="C670" t="str">
            <v>Estaca escavada mecanicamente, diâmetro de 35 cm até 40 t</v>
          </cell>
          <cell r="D670" t="str">
            <v>m</v>
          </cell>
          <cell r="E670">
            <v>45.12</v>
          </cell>
          <cell r="F670">
            <v>19.75</v>
          </cell>
          <cell r="G670">
            <v>64.87</v>
          </cell>
        </row>
        <row r="671">
          <cell r="A671" t="str">
            <v>12.05.150</v>
          </cell>
          <cell r="B671">
            <v>0</v>
          </cell>
          <cell r="C671" t="str">
            <v>Estaca escavada mecanicamente, diâmetro de 40 cm até 50 t</v>
          </cell>
          <cell r="D671" t="str">
            <v>m</v>
          </cell>
          <cell r="E671">
            <v>57.44</v>
          </cell>
          <cell r="F671">
            <v>26.14</v>
          </cell>
          <cell r="G671">
            <v>83.58</v>
          </cell>
        </row>
        <row r="672">
          <cell r="A672" t="str">
            <v>12.06</v>
          </cell>
          <cell r="B672" t="str">
            <v>Estaca tipo STRAUSS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</row>
        <row r="673">
          <cell r="A673" t="str">
            <v>12.06.010</v>
          </cell>
          <cell r="B673">
            <v>0</v>
          </cell>
          <cell r="C673" t="str">
            <v>Taxa de mobilização e desmobilização de equipamentos para execução de estaca tipo Strauss</v>
          </cell>
          <cell r="D673" t="str">
            <v>tx</v>
          </cell>
          <cell r="E673">
            <v>1852.03</v>
          </cell>
          <cell r="F673">
            <v>0</v>
          </cell>
          <cell r="G673">
            <v>1852.03</v>
          </cell>
        </row>
        <row r="674">
          <cell r="A674" t="str">
            <v>12.06.020</v>
          </cell>
          <cell r="B674">
            <v>0</v>
          </cell>
          <cell r="C674" t="str">
            <v>Estaca tipo Strauss, diâmetro de 25 cm até 20 t</v>
          </cell>
          <cell r="D674" t="str">
            <v>m</v>
          </cell>
          <cell r="E674">
            <v>45.21</v>
          </cell>
          <cell r="F674">
            <v>8.4</v>
          </cell>
          <cell r="G674">
            <v>53.61</v>
          </cell>
        </row>
        <row r="675">
          <cell r="A675" t="str">
            <v>12.06.030</v>
          </cell>
          <cell r="B675">
            <v>0</v>
          </cell>
          <cell r="C675" t="str">
            <v>Estaca tipo Strauss, diâmetro de 32 cm até 30 t</v>
          </cell>
          <cell r="D675" t="str">
            <v>m</v>
          </cell>
          <cell r="E675">
            <v>56.13</v>
          </cell>
          <cell r="F675">
            <v>12.14</v>
          </cell>
          <cell r="G675">
            <v>68.27</v>
          </cell>
        </row>
        <row r="676">
          <cell r="A676" t="str">
            <v>12.06.040</v>
          </cell>
          <cell r="B676">
            <v>0</v>
          </cell>
          <cell r="C676" t="str">
            <v>Estaca tipo Strauss, diâmetro de 38 cm até 40 t</v>
          </cell>
          <cell r="D676" t="str">
            <v>m</v>
          </cell>
          <cell r="E676">
            <v>72.7</v>
          </cell>
          <cell r="F676">
            <v>16.52</v>
          </cell>
          <cell r="G676">
            <v>89.22</v>
          </cell>
        </row>
        <row r="677">
          <cell r="A677" t="str">
            <v>12.06.080</v>
          </cell>
          <cell r="B677">
            <v>0</v>
          </cell>
          <cell r="C677" t="str">
            <v>Estaca tipo Strauss, diâmetro de 45 cm até 60 t</v>
          </cell>
          <cell r="D677" t="str">
            <v>m</v>
          </cell>
          <cell r="E677">
            <v>113.29</v>
          </cell>
          <cell r="F677">
            <v>21.55</v>
          </cell>
          <cell r="G677">
            <v>134.84</v>
          </cell>
        </row>
        <row r="678">
          <cell r="A678" t="str">
            <v>12.07</v>
          </cell>
          <cell r="B678" t="str">
            <v>Estaca tipo RAIZ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</row>
        <row r="679">
          <cell r="A679" t="str">
            <v>12.07.010</v>
          </cell>
          <cell r="B679">
            <v>0</v>
          </cell>
          <cell r="C679" t="str">
            <v>Taxa de mobilização e desmobilização de equipamentos para execução de estaca tipo Raiz em solo</v>
          </cell>
          <cell r="D679" t="str">
            <v>tx</v>
          </cell>
          <cell r="E679">
            <v>16229.33</v>
          </cell>
          <cell r="F679">
            <v>0</v>
          </cell>
          <cell r="G679">
            <v>16229.33</v>
          </cell>
        </row>
        <row r="680">
          <cell r="A680" t="str">
            <v>12.07.030</v>
          </cell>
          <cell r="B680">
            <v>0</v>
          </cell>
          <cell r="C680" t="str">
            <v>Estaca tipo Raiz, diâmetro de 10 cm para 10 t, em solo</v>
          </cell>
          <cell r="D680" t="str">
            <v>m</v>
          </cell>
          <cell r="E680">
            <v>152.83000000000001</v>
          </cell>
          <cell r="F680">
            <v>6.12</v>
          </cell>
          <cell r="G680">
            <v>158.94999999999999</v>
          </cell>
        </row>
        <row r="681">
          <cell r="A681" t="str">
            <v>12.07.050</v>
          </cell>
          <cell r="B681">
            <v>0</v>
          </cell>
          <cell r="C681" t="str">
            <v>Estaca tipo Raiz, diâmetro de 12 cm para 15 t, em solo</v>
          </cell>
          <cell r="D681" t="str">
            <v>m</v>
          </cell>
          <cell r="E681">
            <v>143.96</v>
          </cell>
          <cell r="F681">
            <v>7.67</v>
          </cell>
          <cell r="G681">
            <v>151.63</v>
          </cell>
        </row>
        <row r="682">
          <cell r="A682" t="str">
            <v>12.07.060</v>
          </cell>
          <cell r="B682">
            <v>0</v>
          </cell>
          <cell r="C682" t="str">
            <v>Estaca tipo Raiz, diâmetro de 15 cm para 25 t, em solo</v>
          </cell>
          <cell r="D682" t="str">
            <v>m</v>
          </cell>
          <cell r="E682">
            <v>169.26</v>
          </cell>
          <cell r="F682">
            <v>11.59</v>
          </cell>
          <cell r="G682">
            <v>180.85</v>
          </cell>
        </row>
        <row r="683">
          <cell r="A683" t="str">
            <v>12.07.070</v>
          </cell>
          <cell r="B683">
            <v>0</v>
          </cell>
          <cell r="C683" t="str">
            <v>Estaca tipo Raiz, diâmetro de 16 cm para 35 t, em solo</v>
          </cell>
          <cell r="D683" t="str">
            <v>m</v>
          </cell>
          <cell r="E683">
            <v>192.9</v>
          </cell>
          <cell r="F683">
            <v>16.23</v>
          </cell>
          <cell r="G683">
            <v>209.13</v>
          </cell>
        </row>
        <row r="684">
          <cell r="A684" t="str">
            <v>12.07.090</v>
          </cell>
          <cell r="B684">
            <v>0</v>
          </cell>
          <cell r="C684" t="str">
            <v>Estaca tipo Raiz, diâmetro de 20 cm para 50 t, em solo</v>
          </cell>
          <cell r="D684" t="str">
            <v>m</v>
          </cell>
          <cell r="E684">
            <v>234.07</v>
          </cell>
          <cell r="F684">
            <v>24.8</v>
          </cell>
          <cell r="G684">
            <v>258.87</v>
          </cell>
        </row>
        <row r="685">
          <cell r="A685" t="str">
            <v>12.07.100</v>
          </cell>
          <cell r="B685">
            <v>0</v>
          </cell>
          <cell r="C685" t="str">
            <v>Estaca tipo Raiz, diâmetro de 25 cm para 80 t, em solo</v>
          </cell>
          <cell r="D685" t="str">
            <v>m</v>
          </cell>
          <cell r="E685">
            <v>276.11</v>
          </cell>
          <cell r="F685">
            <v>29.06</v>
          </cell>
          <cell r="G685">
            <v>305.17</v>
          </cell>
        </row>
        <row r="686">
          <cell r="A686" t="str">
            <v>12.07.110</v>
          </cell>
          <cell r="B686">
            <v>0</v>
          </cell>
          <cell r="C686" t="str">
            <v>Estaca tipo Raiz, diâmetro de 31 cm para 100 t, em solo</v>
          </cell>
          <cell r="D686" t="str">
            <v>m</v>
          </cell>
          <cell r="E686">
            <v>325.74</v>
          </cell>
          <cell r="F686">
            <v>34.380000000000003</v>
          </cell>
          <cell r="G686">
            <v>360.12</v>
          </cell>
        </row>
        <row r="687">
          <cell r="A687" t="str">
            <v>12.07.130</v>
          </cell>
          <cell r="B687">
            <v>0</v>
          </cell>
          <cell r="C687" t="str">
            <v>Estaca tipo Raiz, diâmetro de 40 cm para 130 t, em solo</v>
          </cell>
          <cell r="D687" t="str">
            <v>m</v>
          </cell>
          <cell r="E687">
            <v>400.69</v>
          </cell>
          <cell r="F687">
            <v>29.06</v>
          </cell>
          <cell r="G687">
            <v>429.75</v>
          </cell>
        </row>
        <row r="688">
          <cell r="A688" t="str">
            <v>12.07.151</v>
          </cell>
          <cell r="B688">
            <v>0</v>
          </cell>
          <cell r="C688" t="str">
            <v>Estaca tipo Raiz, diâmetro de 31 cm, sem armação, em solo</v>
          </cell>
          <cell r="D688" t="str">
            <v>m</v>
          </cell>
          <cell r="E688">
            <v>207.06</v>
          </cell>
          <cell r="F688">
            <v>0</v>
          </cell>
          <cell r="G688">
            <v>207.06</v>
          </cell>
        </row>
        <row r="689">
          <cell r="A689" t="str">
            <v>12.07.153</v>
          </cell>
          <cell r="B689">
            <v>0</v>
          </cell>
          <cell r="C689" t="str">
            <v>Estaca tipo Raiz, diâmetro de 45 cm, sem armação, em solo</v>
          </cell>
          <cell r="D689" t="str">
            <v>m</v>
          </cell>
          <cell r="E689">
            <v>412.21</v>
          </cell>
          <cell r="F689">
            <v>0</v>
          </cell>
          <cell r="G689">
            <v>412.21</v>
          </cell>
        </row>
        <row r="690">
          <cell r="A690" t="str">
            <v>12.07.270</v>
          </cell>
          <cell r="B690">
            <v>0</v>
          </cell>
          <cell r="C690" t="str">
            <v>Taxa de mobilização e desmobilização de equipamentos para execução de estaca tipo Raiz em rocha</v>
          </cell>
          <cell r="D690" t="str">
            <v>tx</v>
          </cell>
          <cell r="E690">
            <v>16229.33</v>
          </cell>
          <cell r="F690">
            <v>0</v>
          </cell>
          <cell r="G690">
            <v>16229.33</v>
          </cell>
        </row>
        <row r="691">
          <cell r="A691" t="str">
            <v>12.07.271</v>
          </cell>
          <cell r="B691">
            <v>0</v>
          </cell>
          <cell r="C691" t="str">
            <v>Estaca tipo Raiz, diâmetro de 31 cm, sem armação, em rocha</v>
          </cell>
          <cell r="D691" t="str">
            <v>m</v>
          </cell>
          <cell r="E691">
            <v>810.65</v>
          </cell>
          <cell r="F691">
            <v>0</v>
          </cell>
          <cell r="G691">
            <v>810.65</v>
          </cell>
        </row>
        <row r="692">
          <cell r="A692" t="str">
            <v>12.07.272</v>
          </cell>
          <cell r="B692">
            <v>0</v>
          </cell>
          <cell r="C692" t="str">
            <v>Estaca tipo Raiz, diâmetro de 41 cm, sem armação, em rocha</v>
          </cell>
          <cell r="D692" t="str">
            <v>m</v>
          </cell>
          <cell r="E692">
            <v>981.95</v>
          </cell>
          <cell r="F692">
            <v>0</v>
          </cell>
          <cell r="G692">
            <v>981.95</v>
          </cell>
        </row>
        <row r="693">
          <cell r="A693" t="str">
            <v>12.07.273</v>
          </cell>
          <cell r="B693">
            <v>0</v>
          </cell>
          <cell r="C693" t="str">
            <v>Estaca tipo Raiz, diâmetro de 45 cm, sem armação, em rocha</v>
          </cell>
          <cell r="D693" t="str">
            <v>m</v>
          </cell>
          <cell r="E693">
            <v>1152.1099999999999</v>
          </cell>
          <cell r="F693">
            <v>0</v>
          </cell>
          <cell r="G693">
            <v>1152.1099999999999</v>
          </cell>
        </row>
        <row r="694">
          <cell r="A694" t="str">
            <v>12.09</v>
          </cell>
          <cell r="B694" t="str">
            <v>Tubulão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A695" t="str">
            <v>12.09.010</v>
          </cell>
          <cell r="B695">
            <v>0</v>
          </cell>
          <cell r="C695" t="str">
            <v>Taxa de mobilização e desmobilização de equipamentos para execução de tubulão escavado mecanicamente</v>
          </cell>
          <cell r="D695" t="str">
            <v>tx</v>
          </cell>
          <cell r="E695">
            <v>1466.6</v>
          </cell>
          <cell r="F695">
            <v>0</v>
          </cell>
          <cell r="G695">
            <v>1466.6</v>
          </cell>
        </row>
        <row r="696">
          <cell r="A696" t="str">
            <v>12.09.020</v>
          </cell>
          <cell r="B696">
            <v>0</v>
          </cell>
          <cell r="C696" t="str">
            <v>Abertura de fuste mecanizado diâmetro de 50 cm</v>
          </cell>
          <cell r="D696" t="str">
            <v>m</v>
          </cell>
          <cell r="E696">
            <v>25.27</v>
          </cell>
          <cell r="F696">
            <v>0</v>
          </cell>
          <cell r="G696">
            <v>25.27</v>
          </cell>
        </row>
        <row r="697">
          <cell r="A697" t="str">
            <v>12.09.040</v>
          </cell>
          <cell r="B697">
            <v>0</v>
          </cell>
          <cell r="C697" t="str">
            <v>Abertura de fuste mecanizado diâmetro de 60 cm</v>
          </cell>
          <cell r="D697" t="str">
            <v>m</v>
          </cell>
          <cell r="E697">
            <v>27.61</v>
          </cell>
          <cell r="F697">
            <v>0</v>
          </cell>
          <cell r="G697">
            <v>27.61</v>
          </cell>
        </row>
        <row r="698">
          <cell r="A698" t="str">
            <v>12.09.060</v>
          </cell>
          <cell r="B698">
            <v>0</v>
          </cell>
          <cell r="C698" t="str">
            <v>Abertura de fuste mecanizado diâmetro de 80 cm</v>
          </cell>
          <cell r="D698" t="str">
            <v>m</v>
          </cell>
          <cell r="E698">
            <v>43.8</v>
          </cell>
          <cell r="F698">
            <v>0</v>
          </cell>
          <cell r="G698">
            <v>43.8</v>
          </cell>
        </row>
        <row r="699">
          <cell r="A699" t="str">
            <v>12.09.140</v>
          </cell>
          <cell r="B699">
            <v>0</v>
          </cell>
          <cell r="C699" t="str">
            <v>Escavação manual em campo aberto para tubulão, fuste e/ou base</v>
          </cell>
          <cell r="D699" t="str">
            <v>m³</v>
          </cell>
          <cell r="E699">
            <v>0</v>
          </cell>
          <cell r="F699">
            <v>331.8</v>
          </cell>
          <cell r="G699">
            <v>331.8</v>
          </cell>
        </row>
        <row r="700">
          <cell r="A700" t="str">
            <v>12.12</v>
          </cell>
          <cell r="B700" t="str">
            <v>Estaca hélice contínua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</row>
        <row r="701">
          <cell r="A701" t="str">
            <v>12.12.010</v>
          </cell>
          <cell r="B701">
            <v>0</v>
          </cell>
          <cell r="C701" t="str">
            <v>Taxa de mobilização e desmobilização de equipamentos para execução de estaca tipo hélice contínua em solo</v>
          </cell>
          <cell r="D701" t="str">
            <v>tx</v>
          </cell>
          <cell r="E701">
            <v>9000</v>
          </cell>
          <cell r="F701">
            <v>0</v>
          </cell>
          <cell r="G701">
            <v>9000</v>
          </cell>
        </row>
        <row r="702">
          <cell r="A702" t="str">
            <v>12.12.014</v>
          </cell>
          <cell r="B702">
            <v>0</v>
          </cell>
          <cell r="C702" t="str">
            <v>Estaca tipo hélice contínua, diâmetro de 25 cm em solo</v>
          </cell>
          <cell r="D702" t="str">
            <v>m</v>
          </cell>
          <cell r="E702">
            <v>27.99</v>
          </cell>
          <cell r="F702">
            <v>3.6</v>
          </cell>
          <cell r="G702">
            <v>31.59</v>
          </cell>
        </row>
        <row r="703">
          <cell r="A703" t="str">
            <v>12.12.016</v>
          </cell>
          <cell r="B703">
            <v>0</v>
          </cell>
          <cell r="C703" t="str">
            <v>Estaca tipo hélice contínua, diâmetro de 30 cm em solo</v>
          </cell>
          <cell r="D703" t="str">
            <v>m</v>
          </cell>
          <cell r="E703">
            <v>31.78</v>
          </cell>
          <cell r="F703">
            <v>3.6</v>
          </cell>
          <cell r="G703">
            <v>35.380000000000003</v>
          </cell>
        </row>
        <row r="704">
          <cell r="A704" t="str">
            <v>12.12.020</v>
          </cell>
          <cell r="B704">
            <v>0</v>
          </cell>
          <cell r="C704" t="str">
            <v>Estaca tipo hélice contínua, diâmetro de 35 cm em solo</v>
          </cell>
          <cell r="D704" t="str">
            <v>m</v>
          </cell>
          <cell r="E704">
            <v>35.25</v>
          </cell>
          <cell r="F704">
            <v>3.6</v>
          </cell>
          <cell r="G704">
            <v>38.85</v>
          </cell>
        </row>
        <row r="705">
          <cell r="A705" t="str">
            <v>12.12.060</v>
          </cell>
          <cell r="B705">
            <v>0</v>
          </cell>
          <cell r="C705" t="str">
            <v>Estaca tipo hélice contínua, diâmetro de 40 cm em solo</v>
          </cell>
          <cell r="D705" t="str">
            <v>m</v>
          </cell>
          <cell r="E705">
            <v>39.75</v>
          </cell>
          <cell r="F705">
            <v>3.6</v>
          </cell>
          <cell r="G705">
            <v>43.35</v>
          </cell>
        </row>
        <row r="706">
          <cell r="A706" t="str">
            <v>12.12.070</v>
          </cell>
          <cell r="B706">
            <v>0</v>
          </cell>
          <cell r="C706" t="str">
            <v>Estaca tipo hélice contínua, diâmetro de 50 cm em solo</v>
          </cell>
          <cell r="D706" t="str">
            <v>m</v>
          </cell>
          <cell r="E706">
            <v>53.19</v>
          </cell>
          <cell r="F706">
            <v>3.6</v>
          </cell>
          <cell r="G706">
            <v>56.79</v>
          </cell>
        </row>
        <row r="707">
          <cell r="A707" t="str">
            <v>12.12.074</v>
          </cell>
          <cell r="B707">
            <v>0</v>
          </cell>
          <cell r="C707" t="str">
            <v>Estaca tipo hélice contínua, diâmetro de 60 cm em solo</v>
          </cell>
          <cell r="D707" t="str">
            <v>m</v>
          </cell>
          <cell r="E707">
            <v>67.25</v>
          </cell>
          <cell r="F707">
            <v>3.6</v>
          </cell>
          <cell r="G707">
            <v>70.849999999999994</v>
          </cell>
        </row>
        <row r="708">
          <cell r="A708" t="str">
            <v>12.12.090</v>
          </cell>
          <cell r="B708">
            <v>0</v>
          </cell>
          <cell r="C708" t="str">
            <v>Estaca tipo hélice contínua, diâmetro de 70 cm em solo</v>
          </cell>
          <cell r="D708" t="str">
            <v>m</v>
          </cell>
          <cell r="E708">
            <v>81.48</v>
          </cell>
          <cell r="F708">
            <v>3.6</v>
          </cell>
          <cell r="G708">
            <v>85.08</v>
          </cell>
        </row>
        <row r="709">
          <cell r="A709" t="str">
            <v>12.12.100</v>
          </cell>
          <cell r="B709">
            <v>0</v>
          </cell>
          <cell r="C709" t="str">
            <v>Estaca tipo hélice contínua, diâmetro de 80 cm em solo</v>
          </cell>
          <cell r="D709" t="str">
            <v>m</v>
          </cell>
          <cell r="E709">
            <v>99.56</v>
          </cell>
          <cell r="F709">
            <v>3.6</v>
          </cell>
          <cell r="G709">
            <v>103.16</v>
          </cell>
        </row>
        <row r="710">
          <cell r="A710" t="str">
            <v>12.14</v>
          </cell>
          <cell r="B710" t="str">
            <v>Estaca escavada com injeção ou microestaca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12.14.010</v>
          </cell>
          <cell r="B711">
            <v>0</v>
          </cell>
          <cell r="C711" t="str">
            <v>Taxa de mobilização e desmobilização de equipamentos para execução de estacas escavadas com injeção ou microestaca</v>
          </cell>
          <cell r="D711" t="str">
            <v>tx</v>
          </cell>
          <cell r="E711">
            <v>15592.14</v>
          </cell>
          <cell r="F711">
            <v>0</v>
          </cell>
          <cell r="G711">
            <v>15592.14</v>
          </cell>
        </row>
        <row r="712">
          <cell r="A712" t="str">
            <v>12.14.040</v>
          </cell>
          <cell r="B712">
            <v>0</v>
          </cell>
          <cell r="C712" t="str">
            <v>Estaca escavada com injeção ou microestaca, diâmetro de 16 cm</v>
          </cell>
          <cell r="D712" t="str">
            <v>m</v>
          </cell>
          <cell r="E712">
            <v>184.93</v>
          </cell>
          <cell r="F712">
            <v>16.23</v>
          </cell>
          <cell r="G712">
            <v>201.16</v>
          </cell>
        </row>
        <row r="713">
          <cell r="A713" t="str">
            <v>12.14.050</v>
          </cell>
          <cell r="B713">
            <v>0</v>
          </cell>
          <cell r="C713" t="str">
            <v>Estaca escavada com injeção ou microestaca, diâmetro de 20 cm</v>
          </cell>
          <cell r="D713" t="str">
            <v>m</v>
          </cell>
          <cell r="E713">
            <v>220.19</v>
          </cell>
          <cell r="F713">
            <v>24.8</v>
          </cell>
          <cell r="G713">
            <v>244.99</v>
          </cell>
        </row>
        <row r="714">
          <cell r="A714" t="str">
            <v>12.14.060</v>
          </cell>
          <cell r="B714">
            <v>0</v>
          </cell>
          <cell r="C714" t="str">
            <v>Estaca escavada com injeção ou microestaca, diâmetro de 25 cm</v>
          </cell>
          <cell r="D714" t="str">
            <v>m</v>
          </cell>
          <cell r="E714">
            <v>263.39</v>
          </cell>
          <cell r="F714">
            <v>29.06</v>
          </cell>
          <cell r="G714">
            <v>292.45</v>
          </cell>
        </row>
        <row r="715">
          <cell r="A715" t="str">
            <v>13</v>
          </cell>
          <cell r="B715" t="str">
            <v>LAJE E PAINEL DE FECHAMENTO PRÉ-FABRICADOS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A716" t="str">
            <v>13.01</v>
          </cell>
          <cell r="B716" t="str">
            <v>Laje pré-fabricada mista em vigotas treliçadas e lajotas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 t="str">
            <v>13.01.130</v>
          </cell>
          <cell r="B717">
            <v>0</v>
          </cell>
          <cell r="C717" t="str">
            <v>Laje pré-fabricada mista vigota treliçada/lajota cerâmica - LT 12 (8+4) e capa com concreto de 25 MPa</v>
          </cell>
          <cell r="D717" t="str">
            <v>m²</v>
          </cell>
          <cell r="E717">
            <v>63.48</v>
          </cell>
          <cell r="F717">
            <v>21.78</v>
          </cell>
          <cell r="G717">
            <v>85.26</v>
          </cell>
        </row>
        <row r="718">
          <cell r="A718" t="str">
            <v>13.01.150</v>
          </cell>
          <cell r="B718">
            <v>0</v>
          </cell>
          <cell r="C718" t="str">
            <v>Laje pré-fabricada mista vigota treliçada/lajota cerâmica - LT 16 (12+4) e capa com concreto de 25 MPa</v>
          </cell>
          <cell r="D718" t="str">
            <v>m²</v>
          </cell>
          <cell r="E718">
            <v>78.2</v>
          </cell>
          <cell r="F718">
            <v>23.95</v>
          </cell>
          <cell r="G718">
            <v>102.15</v>
          </cell>
        </row>
        <row r="719">
          <cell r="A719" t="str">
            <v>13.01.170</v>
          </cell>
          <cell r="B719">
            <v>0</v>
          </cell>
          <cell r="C719" t="str">
            <v>Laje pré-fabricada mista vigota treliçada/lajota cerâmica - LT 20 (16+4) e capa com concreto de 25 MPa</v>
          </cell>
          <cell r="D719" t="str">
            <v>m²</v>
          </cell>
          <cell r="E719">
            <v>92.11</v>
          </cell>
          <cell r="F719">
            <v>26.12</v>
          </cell>
          <cell r="G719">
            <v>118.23</v>
          </cell>
        </row>
        <row r="720">
          <cell r="A720" t="str">
            <v>13.01.190</v>
          </cell>
          <cell r="B720">
            <v>0</v>
          </cell>
          <cell r="C720" t="str">
            <v>Laje pré-fabricada mista vigota treliçada/lajota cerâmica - LT 24 (20+4) e capa com concreto de 25 MPa</v>
          </cell>
          <cell r="D720" t="str">
            <v>m²</v>
          </cell>
          <cell r="E720">
            <v>103.14</v>
          </cell>
          <cell r="F720">
            <v>28.3</v>
          </cell>
          <cell r="G720">
            <v>131.44</v>
          </cell>
        </row>
        <row r="721">
          <cell r="A721" t="str">
            <v>13.01.210</v>
          </cell>
          <cell r="B721">
            <v>0</v>
          </cell>
          <cell r="C721" t="str">
            <v>Laje pré-fabricada mista vigota treliçada/lajota cerâmica - LT 30 (24+6) e capa com concreto de 25 MPa</v>
          </cell>
          <cell r="D721" t="str">
            <v>m²</v>
          </cell>
          <cell r="E721">
            <v>128.88999999999999</v>
          </cell>
          <cell r="F721">
            <v>31.06</v>
          </cell>
          <cell r="G721">
            <v>159.94999999999999</v>
          </cell>
        </row>
        <row r="722">
          <cell r="A722" t="str">
            <v>13.01.310</v>
          </cell>
          <cell r="B722">
            <v>0</v>
          </cell>
          <cell r="C722" t="str">
            <v>Laje pré-fabricada unidirecional em viga treliçada/lajota em EPS LT 12 (8 + 4), com capa de concreto de 25 MPa</v>
          </cell>
          <cell r="D722" t="str">
            <v>m²</v>
          </cell>
          <cell r="E722">
            <v>72.239999999999995</v>
          </cell>
          <cell r="F722">
            <v>23.95</v>
          </cell>
          <cell r="G722">
            <v>96.19</v>
          </cell>
        </row>
        <row r="723">
          <cell r="A723" t="str">
            <v>13.01.320</v>
          </cell>
          <cell r="B723">
            <v>0</v>
          </cell>
          <cell r="C723" t="str">
            <v>Laje pré-fabricada unidirecional em viga treliçada/lajota em EPS LT 16 (12 + 4), com capa de concreto de 25 MPa</v>
          </cell>
          <cell r="D723" t="str">
            <v>m²</v>
          </cell>
          <cell r="E723">
            <v>84.95</v>
          </cell>
          <cell r="F723">
            <v>23.95</v>
          </cell>
          <cell r="G723">
            <v>108.9</v>
          </cell>
        </row>
        <row r="724">
          <cell r="A724" t="str">
            <v>13.01.330</v>
          </cell>
          <cell r="B724">
            <v>0</v>
          </cell>
          <cell r="C724" t="str">
            <v>Laje pré-fabricada unidirecional em viga treliçada/lajota em EPS LT 20 (16 + 4), com capa de concreto de 25 MPa</v>
          </cell>
          <cell r="D724" t="str">
            <v>m²</v>
          </cell>
          <cell r="E724">
            <v>95.19</v>
          </cell>
          <cell r="F724">
            <v>26.12</v>
          </cell>
          <cell r="G724">
            <v>121.31</v>
          </cell>
        </row>
        <row r="725">
          <cell r="A725" t="str">
            <v>13.01.340</v>
          </cell>
          <cell r="B725">
            <v>0</v>
          </cell>
          <cell r="C725" t="str">
            <v>Laje pré-fabricada unidirecional em viga treliçada/lajota em EPS LT 25 (20 + 5), com capa de concreto de 25 MPa</v>
          </cell>
          <cell r="D725" t="str">
            <v>m²</v>
          </cell>
          <cell r="E725">
            <v>109.21</v>
          </cell>
          <cell r="F725">
            <v>28.3</v>
          </cell>
          <cell r="G725">
            <v>137.51</v>
          </cell>
        </row>
        <row r="726">
          <cell r="A726" t="str">
            <v>13.01.350</v>
          </cell>
          <cell r="B726">
            <v>0</v>
          </cell>
          <cell r="C726" t="str">
            <v>Laje pré-fabricada unidirecional em viga treliçada/lajota em EPS LT 30 (25 + 5), com capa de concreto de 25 MPa</v>
          </cell>
          <cell r="D726" t="str">
            <v>m²</v>
          </cell>
          <cell r="E726">
            <v>166.35</v>
          </cell>
          <cell r="F726">
            <v>31.06</v>
          </cell>
          <cell r="G726">
            <v>197.41</v>
          </cell>
        </row>
        <row r="727">
          <cell r="A727" t="str">
            <v>13.02</v>
          </cell>
          <cell r="B727" t="str">
            <v>Laje pré-fabricada mista em vigotas protendidas e lajotas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13.02.150</v>
          </cell>
          <cell r="B728">
            <v>0</v>
          </cell>
          <cell r="C728" t="str">
            <v>Laje pré-fabricada mista vigota protendida/lajota cerâmica - LP 12 (8+4) e capa com concreto de 25 MPa</v>
          </cell>
          <cell r="D728" t="str">
            <v>m²</v>
          </cell>
          <cell r="E728">
            <v>85.23</v>
          </cell>
          <cell r="F728">
            <v>23.95</v>
          </cell>
          <cell r="G728">
            <v>109.18</v>
          </cell>
        </row>
        <row r="729">
          <cell r="A729" t="str">
            <v>13.02.170</v>
          </cell>
          <cell r="B729">
            <v>0</v>
          </cell>
          <cell r="C729" t="str">
            <v>Laje pré-fabricada mista vigota protendida/lajota cerâmica - LP 16 (12+4) e capa com concreto de 25 MPa</v>
          </cell>
          <cell r="D729" t="str">
            <v>m²</v>
          </cell>
          <cell r="E729">
            <v>93.94</v>
          </cell>
          <cell r="F729">
            <v>26.12</v>
          </cell>
          <cell r="G729">
            <v>120.06</v>
          </cell>
        </row>
        <row r="730">
          <cell r="A730" t="str">
            <v>13.02.190</v>
          </cell>
          <cell r="B730">
            <v>0</v>
          </cell>
          <cell r="C730" t="str">
            <v>Laje pré-fabricada mista vigota protendida/lajota cerâmica - LP 20 (16+4) e capa com concreto de 25 MPa</v>
          </cell>
          <cell r="D730" t="str">
            <v>m²</v>
          </cell>
          <cell r="E730">
            <v>100.29</v>
          </cell>
          <cell r="F730">
            <v>28.3</v>
          </cell>
          <cell r="G730">
            <v>128.59</v>
          </cell>
        </row>
        <row r="731">
          <cell r="A731" t="str">
            <v>13.02.210</v>
          </cell>
          <cell r="B731">
            <v>0</v>
          </cell>
          <cell r="C731" t="str">
            <v>Laje pré-fabricada mista vigota protendida/lajota cerâmica - LP 25 (20+5) e capa com concreto de 25 MPa</v>
          </cell>
          <cell r="D731" t="str">
            <v>m²</v>
          </cell>
          <cell r="E731">
            <v>110.81</v>
          </cell>
          <cell r="F731">
            <v>31.06</v>
          </cell>
          <cell r="G731">
            <v>141.87</v>
          </cell>
        </row>
        <row r="732">
          <cell r="A732" t="str">
            <v>13.05</v>
          </cell>
          <cell r="B732" t="str">
            <v>Pré-laje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13.05.084</v>
          </cell>
          <cell r="B733">
            <v>0</v>
          </cell>
          <cell r="C733" t="str">
            <v>Pré-laje em painel pré-fabricado treliçado, com EPS, H= 12 cm</v>
          </cell>
          <cell r="D733" t="str">
            <v>m²</v>
          </cell>
          <cell r="E733">
            <v>87.61</v>
          </cell>
          <cell r="F733">
            <v>7.29</v>
          </cell>
          <cell r="G733">
            <v>94.9</v>
          </cell>
        </row>
        <row r="734">
          <cell r="A734" t="str">
            <v>13.05.090</v>
          </cell>
          <cell r="B734">
            <v>0</v>
          </cell>
          <cell r="C734" t="str">
            <v>Pré-laje em painel pré-fabricado treliçado, com EPS, H= 16 cm</v>
          </cell>
          <cell r="D734" t="str">
            <v>m²</v>
          </cell>
          <cell r="E734">
            <v>93.75</v>
          </cell>
          <cell r="F734">
            <v>7.68</v>
          </cell>
          <cell r="G734">
            <v>101.43</v>
          </cell>
        </row>
        <row r="735">
          <cell r="A735" t="str">
            <v>13.05.094</v>
          </cell>
          <cell r="B735">
            <v>0</v>
          </cell>
          <cell r="C735" t="str">
            <v>Pré-laje em painel pré-fabricado treliçado, com EPS, H= 20 cm</v>
          </cell>
          <cell r="D735" t="str">
            <v>m²</v>
          </cell>
          <cell r="E735">
            <v>101.98</v>
          </cell>
          <cell r="F735">
            <v>8.0500000000000007</v>
          </cell>
          <cell r="G735">
            <v>110.03</v>
          </cell>
        </row>
        <row r="736">
          <cell r="A736" t="str">
            <v>13.05.096</v>
          </cell>
          <cell r="B736">
            <v>0</v>
          </cell>
          <cell r="C736" t="str">
            <v>Pré-laje em painel pré-fabricado treliçado, com EPS, H= 25 cm</v>
          </cell>
          <cell r="D736" t="str">
            <v>m²</v>
          </cell>
          <cell r="E736">
            <v>117.71</v>
          </cell>
          <cell r="F736">
            <v>8.1999999999999993</v>
          </cell>
          <cell r="G736">
            <v>125.91</v>
          </cell>
        </row>
        <row r="737">
          <cell r="A737" t="str">
            <v>13.05.110</v>
          </cell>
          <cell r="B737">
            <v>0</v>
          </cell>
          <cell r="C737" t="str">
            <v>Pré-laje em painel pré-fabricado treliçado, H= 12 cm</v>
          </cell>
          <cell r="D737" t="str">
            <v>m²</v>
          </cell>
          <cell r="E737">
            <v>83.31</v>
          </cell>
          <cell r="F737">
            <v>7.29</v>
          </cell>
          <cell r="G737">
            <v>90.6</v>
          </cell>
        </row>
        <row r="738">
          <cell r="A738" t="str">
            <v>13.05.150</v>
          </cell>
          <cell r="B738">
            <v>0</v>
          </cell>
          <cell r="C738" t="str">
            <v>Pré-laje em painel pré-fabricado treliçado, H= 16 cm</v>
          </cell>
          <cell r="D738" t="str">
            <v>m²</v>
          </cell>
          <cell r="E738">
            <v>93.5</v>
          </cell>
          <cell r="F738">
            <v>7.67</v>
          </cell>
          <cell r="G738">
            <v>101.17</v>
          </cell>
        </row>
        <row r="739">
          <cell r="A739" t="str">
            <v>14</v>
          </cell>
          <cell r="B739" t="str">
            <v>ALVENARIA E ELEMENTO DIVISOR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A740" t="str">
            <v>14.01</v>
          </cell>
          <cell r="B740" t="str">
            <v>Alvenaria de fundação (embasamento)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A741" t="str">
            <v>14.01.020</v>
          </cell>
          <cell r="B741">
            <v>0</v>
          </cell>
          <cell r="C741" t="str">
            <v>Alvenaria de embasamento em tijolo maciço comum</v>
          </cell>
          <cell r="D741" t="str">
            <v>m³</v>
          </cell>
          <cell r="E741">
            <v>353.9</v>
          </cell>
          <cell r="F741">
            <v>247.92</v>
          </cell>
          <cell r="G741">
            <v>601.82000000000005</v>
          </cell>
        </row>
        <row r="742">
          <cell r="A742" t="str">
            <v>14.01.050</v>
          </cell>
          <cell r="B742">
            <v>0</v>
          </cell>
          <cell r="C742" t="str">
            <v>Alvenaria de embasamento em bloco de concreto de 14 x 19 x 39 cm - classe A</v>
          </cell>
          <cell r="D742" t="str">
            <v>m²</v>
          </cell>
          <cell r="E742">
            <v>36.950000000000003</v>
          </cell>
          <cell r="F742">
            <v>23.8</v>
          </cell>
          <cell r="G742">
            <v>60.75</v>
          </cell>
        </row>
        <row r="743">
          <cell r="A743" t="str">
            <v>14.01.060</v>
          </cell>
          <cell r="B743">
            <v>0</v>
          </cell>
          <cell r="C743" t="str">
            <v>Alvenaria de embasamento em bloco de concreto de 19 x 19 x 39 cm - classe A</v>
          </cell>
          <cell r="D743" t="str">
            <v>m²</v>
          </cell>
          <cell r="E743">
            <v>48.45</v>
          </cell>
          <cell r="F743">
            <v>24.33</v>
          </cell>
          <cell r="G743">
            <v>72.78</v>
          </cell>
        </row>
        <row r="744">
          <cell r="A744" t="str">
            <v>14.02</v>
          </cell>
          <cell r="B744" t="str">
            <v>Alvenaria com tijolo maciço comum ou especial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A745" t="str">
            <v>14.02.020</v>
          </cell>
          <cell r="B745">
            <v>0</v>
          </cell>
          <cell r="C745" t="str">
            <v>Alvenaria de elevação de 1/4 tijolo maciço comum</v>
          </cell>
          <cell r="D745" t="str">
            <v>m²</v>
          </cell>
          <cell r="E745">
            <v>21.75</v>
          </cell>
          <cell r="F745">
            <v>30.62</v>
          </cell>
          <cell r="G745">
            <v>52.37</v>
          </cell>
        </row>
        <row r="746">
          <cell r="A746" t="str">
            <v>14.02.030</v>
          </cell>
          <cell r="B746">
            <v>0</v>
          </cell>
          <cell r="C746" t="str">
            <v>Alvenaria de elevação de 1/2 tijolo maciço comum</v>
          </cell>
          <cell r="D746" t="str">
            <v>m²</v>
          </cell>
          <cell r="E746">
            <v>30.09</v>
          </cell>
          <cell r="F746">
            <v>48.45</v>
          </cell>
          <cell r="G746">
            <v>78.540000000000006</v>
          </cell>
        </row>
        <row r="747">
          <cell r="A747" t="str">
            <v>14.02.040</v>
          </cell>
          <cell r="B747">
            <v>0</v>
          </cell>
          <cell r="C747" t="str">
            <v>Alvenaria de elevação de 1 tijolo maciço comum</v>
          </cell>
          <cell r="D747" t="str">
            <v>m²</v>
          </cell>
          <cell r="E747">
            <v>66.25</v>
          </cell>
          <cell r="F747">
            <v>78.62</v>
          </cell>
          <cell r="G747">
            <v>144.87</v>
          </cell>
        </row>
        <row r="748">
          <cell r="A748" t="str">
            <v>14.02.050</v>
          </cell>
          <cell r="B748">
            <v>0</v>
          </cell>
          <cell r="C748" t="str">
            <v>Alvenaria de elevação de 1 1/2 tijolo maciço comum</v>
          </cell>
          <cell r="D748" t="str">
            <v>m²</v>
          </cell>
          <cell r="E748">
            <v>95.83</v>
          </cell>
          <cell r="F748">
            <v>96.95</v>
          </cell>
          <cell r="G748">
            <v>192.78</v>
          </cell>
        </row>
        <row r="749">
          <cell r="A749" t="str">
            <v>14.02.070</v>
          </cell>
          <cell r="B749">
            <v>0</v>
          </cell>
          <cell r="C749" t="str">
            <v>Alvenaria de elevação de 1/2 tijolo maciço aparente</v>
          </cell>
          <cell r="D749" t="str">
            <v>m²</v>
          </cell>
          <cell r="E749">
            <v>89.72</v>
          </cell>
          <cell r="F749">
            <v>48.45</v>
          </cell>
          <cell r="G749">
            <v>138.16999999999999</v>
          </cell>
        </row>
        <row r="750">
          <cell r="A750" t="str">
            <v>14.02.080</v>
          </cell>
          <cell r="B750">
            <v>0</v>
          </cell>
          <cell r="C750" t="str">
            <v>Alvenaria de elevação de 1 tijolo maciço aparente</v>
          </cell>
          <cell r="D750" t="str">
            <v>m²</v>
          </cell>
          <cell r="E750">
            <v>203.31</v>
          </cell>
          <cell r="F750">
            <v>78.62</v>
          </cell>
          <cell r="G750">
            <v>281.93</v>
          </cell>
        </row>
        <row r="751">
          <cell r="A751" t="str">
            <v>14.03</v>
          </cell>
          <cell r="B751" t="str">
            <v>Alvenaria com tijolo laminado aparente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A752" t="str">
            <v>14.03.020</v>
          </cell>
          <cell r="B752">
            <v>0</v>
          </cell>
          <cell r="C752" t="str">
            <v>Alvenaria de elevação de 1/4 tijolo laminado</v>
          </cell>
          <cell r="D752" t="str">
            <v>m²</v>
          </cell>
          <cell r="E752">
            <v>67.33</v>
          </cell>
          <cell r="F752">
            <v>43.18</v>
          </cell>
          <cell r="G752">
            <v>110.51</v>
          </cell>
        </row>
        <row r="753">
          <cell r="A753" t="str">
            <v>14.03.040</v>
          </cell>
          <cell r="B753">
            <v>0</v>
          </cell>
          <cell r="C753" t="str">
            <v>Alvenaria de elevação de 1/2 tijolo laminado</v>
          </cell>
          <cell r="D753" t="str">
            <v>m²</v>
          </cell>
          <cell r="E753">
            <v>127.07</v>
          </cell>
          <cell r="F753">
            <v>81.44</v>
          </cell>
          <cell r="G753">
            <v>208.51</v>
          </cell>
        </row>
        <row r="754">
          <cell r="A754" t="str">
            <v>14.03.060</v>
          </cell>
          <cell r="B754">
            <v>0</v>
          </cell>
          <cell r="C754" t="str">
            <v>Alvenaria de elevação de 1 tijolo laminado</v>
          </cell>
          <cell r="D754" t="str">
            <v>m²</v>
          </cell>
          <cell r="E754">
            <v>263.63</v>
          </cell>
          <cell r="F754">
            <v>113.91</v>
          </cell>
          <cell r="G754">
            <v>377.54</v>
          </cell>
        </row>
        <row r="755">
          <cell r="A755" t="str">
            <v>14.04</v>
          </cell>
          <cell r="B755" t="str">
            <v>Alvenaria com bloco cerâmico de vedação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</row>
        <row r="756">
          <cell r="A756" t="str">
            <v>14.04.200</v>
          </cell>
          <cell r="B756">
            <v>0</v>
          </cell>
          <cell r="C756" t="str">
            <v>Alvenaria de bloco cerâmico de vedação, uso revestido, de 9 cm</v>
          </cell>
          <cell r="D756" t="str">
            <v>m²</v>
          </cell>
          <cell r="E756">
            <v>21.65</v>
          </cell>
          <cell r="F756">
            <v>21.92</v>
          </cell>
          <cell r="G756">
            <v>43.57</v>
          </cell>
        </row>
        <row r="757">
          <cell r="A757" t="str">
            <v>14.04.210</v>
          </cell>
          <cell r="B757">
            <v>0</v>
          </cell>
          <cell r="C757" t="str">
            <v>Alvenaria de bloco cerâmico de vedação, uso revestido, de 14 cm</v>
          </cell>
          <cell r="D757" t="str">
            <v>m²</v>
          </cell>
          <cell r="E757">
            <v>29.67</v>
          </cell>
          <cell r="F757">
            <v>23.8</v>
          </cell>
          <cell r="G757">
            <v>53.47</v>
          </cell>
        </row>
        <row r="758">
          <cell r="A758" t="str">
            <v>14.04.220</v>
          </cell>
          <cell r="B758">
            <v>0</v>
          </cell>
          <cell r="C758" t="str">
            <v>Alvenaria de bloco cerâmico de vedação, uso revestido, de 19 cm</v>
          </cell>
          <cell r="D758" t="str">
            <v>m²</v>
          </cell>
          <cell r="E758">
            <v>32.07</v>
          </cell>
          <cell r="F758">
            <v>25.53</v>
          </cell>
          <cell r="G758">
            <v>57.6</v>
          </cell>
        </row>
        <row r="759">
          <cell r="A759" t="str">
            <v>14.05</v>
          </cell>
          <cell r="B759" t="str">
            <v>Alvenaria com bloco cerâmico estrutural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</row>
        <row r="760">
          <cell r="A760" t="str">
            <v>14.05.050</v>
          </cell>
          <cell r="B760">
            <v>0</v>
          </cell>
          <cell r="C760" t="str">
            <v>Alvenaria de bloco cerâmico estrutural, uso revestido, de 14 cm</v>
          </cell>
          <cell r="D760" t="str">
            <v>m²</v>
          </cell>
          <cell r="E760">
            <v>25.19</v>
          </cell>
          <cell r="F760">
            <v>23.8</v>
          </cell>
          <cell r="G760">
            <v>48.99</v>
          </cell>
        </row>
        <row r="761">
          <cell r="A761" t="str">
            <v>14.05.060</v>
          </cell>
          <cell r="B761">
            <v>0</v>
          </cell>
          <cell r="C761" t="str">
            <v>Alvenaria de bloco cerâmico estrutural, uso revestido, de 19 cm</v>
          </cell>
          <cell r="D761" t="str">
            <v>m²</v>
          </cell>
          <cell r="E761">
            <v>32.19</v>
          </cell>
          <cell r="F761">
            <v>25.53</v>
          </cell>
          <cell r="G761">
            <v>57.72</v>
          </cell>
        </row>
        <row r="762">
          <cell r="A762" t="str">
            <v>14.10</v>
          </cell>
          <cell r="B762" t="str">
            <v>Alvenaria com bloco de concreto de vedação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A763" t="str">
            <v>14.10.101</v>
          </cell>
          <cell r="B763">
            <v>0</v>
          </cell>
          <cell r="C763" t="str">
            <v>Alvenaria de bloco de concreto de vedação de 9 x 19 x 39 cm - classe C</v>
          </cell>
          <cell r="D763" t="str">
            <v>m²</v>
          </cell>
          <cell r="E763">
            <v>21.29</v>
          </cell>
          <cell r="F763">
            <v>21.92</v>
          </cell>
          <cell r="G763">
            <v>43.21</v>
          </cell>
        </row>
        <row r="764">
          <cell r="A764" t="str">
            <v>14.10.111</v>
          </cell>
          <cell r="B764">
            <v>0</v>
          </cell>
          <cell r="C764" t="str">
            <v>Alvenaria de bloco de concreto de vedação de 14 x 19 x 39 cm - classe C</v>
          </cell>
          <cell r="D764" t="str">
            <v>m²</v>
          </cell>
          <cell r="E764">
            <v>26.3</v>
          </cell>
          <cell r="F764">
            <v>23.8</v>
          </cell>
          <cell r="G764">
            <v>50.1</v>
          </cell>
        </row>
        <row r="765">
          <cell r="A765" t="str">
            <v>14.10.121</v>
          </cell>
          <cell r="B765">
            <v>0</v>
          </cell>
          <cell r="C765" t="str">
            <v>Alvenaria de bloco de concreto de vedação de 19 x 19 x 39 cm - classe C</v>
          </cell>
          <cell r="D765" t="str">
            <v>m²</v>
          </cell>
          <cell r="E765">
            <v>33.83</v>
          </cell>
          <cell r="F765">
            <v>24.33</v>
          </cell>
          <cell r="G765">
            <v>58.16</v>
          </cell>
        </row>
        <row r="766">
          <cell r="A766" t="str">
            <v>14.11</v>
          </cell>
          <cell r="B766" t="str">
            <v>Alvenaria com bloco de concreto estrutural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A767" t="str">
            <v>14.11.221</v>
          </cell>
          <cell r="B767">
            <v>0</v>
          </cell>
          <cell r="C767" t="str">
            <v>Alvenaria de bloco de concreto estrutural 14 x 19 x 39 cm - classe B</v>
          </cell>
          <cell r="D767" t="str">
            <v>m²</v>
          </cell>
          <cell r="E767">
            <v>32.89</v>
          </cell>
          <cell r="F767">
            <v>26.78</v>
          </cell>
          <cell r="G767">
            <v>59.67</v>
          </cell>
        </row>
        <row r="768">
          <cell r="A768" t="str">
            <v>14.11.231</v>
          </cell>
          <cell r="B768">
            <v>0</v>
          </cell>
          <cell r="C768" t="str">
            <v>Alvenaria de bloco de concreto estrutural 19 x 19 x 39 cm - classe B</v>
          </cell>
          <cell r="D768" t="str">
            <v>m²</v>
          </cell>
          <cell r="E768">
            <v>40.97</v>
          </cell>
          <cell r="F768">
            <v>27.45</v>
          </cell>
          <cell r="G768">
            <v>68.42</v>
          </cell>
        </row>
        <row r="769">
          <cell r="A769" t="str">
            <v>14.11.261</v>
          </cell>
          <cell r="B769">
            <v>0</v>
          </cell>
          <cell r="C769" t="str">
            <v>Alvenaria de bloco de concreto estrutural 14 x 19 x 39 cm - classe A</v>
          </cell>
          <cell r="D769" t="str">
            <v>m²</v>
          </cell>
          <cell r="E769">
            <v>37.44</v>
          </cell>
          <cell r="F769">
            <v>35.46</v>
          </cell>
          <cell r="G769">
            <v>72.900000000000006</v>
          </cell>
        </row>
        <row r="770">
          <cell r="A770" t="str">
            <v>14.11.271</v>
          </cell>
          <cell r="B770">
            <v>0</v>
          </cell>
          <cell r="C770" t="str">
            <v>Alvenaria de bloco de concreto estrutural 19 x 19 x 39 cm - classe A</v>
          </cell>
          <cell r="D770" t="str">
            <v>m²</v>
          </cell>
          <cell r="E770">
            <v>49.16</v>
          </cell>
          <cell r="F770">
            <v>37.79</v>
          </cell>
          <cell r="G770">
            <v>86.95</v>
          </cell>
        </row>
        <row r="771">
          <cell r="A771" t="str">
            <v>14.15</v>
          </cell>
          <cell r="B771" t="str">
            <v>Alvenaria de concreto celular ou sílico calcário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A772" t="str">
            <v>14.15.060</v>
          </cell>
          <cell r="B772">
            <v>0</v>
          </cell>
          <cell r="C772" t="str">
            <v>Alvenaria em bloco de concreto celular autoclavado de 10 cm, uso revestido - classe C25</v>
          </cell>
          <cell r="D772" t="str">
            <v>m²</v>
          </cell>
          <cell r="E772">
            <v>57.12</v>
          </cell>
          <cell r="F772">
            <v>10.39</v>
          </cell>
          <cell r="G772">
            <v>67.510000000000005</v>
          </cell>
        </row>
        <row r="773">
          <cell r="A773" t="str">
            <v>14.15.100</v>
          </cell>
          <cell r="B773">
            <v>0</v>
          </cell>
          <cell r="C773" t="str">
            <v>Alvenaria em bloco de concreto celular autoclavado de 12,5 cm, uso revestido - classe C25</v>
          </cell>
          <cell r="D773" t="str">
            <v>m²</v>
          </cell>
          <cell r="E773">
            <v>68.69</v>
          </cell>
          <cell r="F773">
            <v>10.66</v>
          </cell>
          <cell r="G773">
            <v>79.349999999999994</v>
          </cell>
        </row>
        <row r="774">
          <cell r="A774" t="str">
            <v>14.15.120</v>
          </cell>
          <cell r="B774">
            <v>0</v>
          </cell>
          <cell r="C774" t="str">
            <v>Alvenaria em bloco de concreto celular autoclavado de 15 cm, uso revestido - classe C25</v>
          </cell>
          <cell r="D774" t="str">
            <v>m²</v>
          </cell>
          <cell r="E774">
            <v>83.87</v>
          </cell>
          <cell r="F774">
            <v>10.79</v>
          </cell>
          <cell r="G774">
            <v>94.66</v>
          </cell>
        </row>
        <row r="775">
          <cell r="A775" t="str">
            <v>14.15.140</v>
          </cell>
          <cell r="B775">
            <v>0</v>
          </cell>
          <cell r="C775" t="str">
            <v>Alvenaria em bloco de concreto celular autoclavado de 20 cm, uso revestido - classe C25</v>
          </cell>
          <cell r="D775" t="str">
            <v>m²</v>
          </cell>
          <cell r="E775">
            <v>110.54</v>
          </cell>
          <cell r="F775">
            <v>11.2</v>
          </cell>
          <cell r="G775">
            <v>121.74</v>
          </cell>
        </row>
        <row r="776">
          <cell r="A776" t="str">
            <v>14.20</v>
          </cell>
          <cell r="B776" t="str">
            <v>Peças moldadas no local (vergas, pilaretes, etc.)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A777" t="str">
            <v>14.20.010</v>
          </cell>
          <cell r="B777">
            <v>0</v>
          </cell>
          <cell r="C777" t="str">
            <v>Vergas, contravergas e pilaretes de concreto armado</v>
          </cell>
          <cell r="D777" t="str">
            <v>m³</v>
          </cell>
          <cell r="E777">
            <v>540.41999999999996</v>
          </cell>
          <cell r="F777">
            <v>565.85</v>
          </cell>
          <cell r="G777">
            <v>1106.27</v>
          </cell>
        </row>
        <row r="778">
          <cell r="A778" t="str">
            <v>14.20.020</v>
          </cell>
          <cell r="B778">
            <v>0</v>
          </cell>
          <cell r="C778" t="str">
            <v>Cimalha em concreto com pingadeira</v>
          </cell>
          <cell r="D778" t="str">
            <v>m</v>
          </cell>
          <cell r="E778">
            <v>2.3199999999999998</v>
          </cell>
          <cell r="F778">
            <v>5.12</v>
          </cell>
          <cell r="G778">
            <v>7.44</v>
          </cell>
        </row>
        <row r="779">
          <cell r="A779" t="str">
            <v>14.28</v>
          </cell>
          <cell r="B779" t="str">
            <v>Elementos vazados (concreto, cerâmica e vidros)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A780" t="str">
            <v>14.28.030</v>
          </cell>
          <cell r="B780">
            <v>0</v>
          </cell>
          <cell r="C780" t="str">
            <v>Elemento vazado em concreto, tipo quadriculado de 39 x 39 x 10 cm</v>
          </cell>
          <cell r="D780" t="str">
            <v>m²</v>
          </cell>
          <cell r="E780">
            <v>102.45</v>
          </cell>
          <cell r="F780">
            <v>44.67</v>
          </cell>
          <cell r="G780">
            <v>147.12</v>
          </cell>
        </row>
        <row r="781">
          <cell r="A781" t="str">
            <v>14.28.100</v>
          </cell>
          <cell r="B781">
            <v>0</v>
          </cell>
          <cell r="C781" t="str">
            <v>Elemento vazado em vidro, tipo veneziana capelinha de 20 x 10 x 10 cm</v>
          </cell>
          <cell r="D781" t="str">
            <v>m²</v>
          </cell>
          <cell r="E781">
            <v>1091.26</v>
          </cell>
          <cell r="F781">
            <v>121.15</v>
          </cell>
          <cell r="G781">
            <v>1212.4100000000001</v>
          </cell>
        </row>
        <row r="782">
          <cell r="A782" t="str">
            <v>14.28.110</v>
          </cell>
          <cell r="B782">
            <v>0</v>
          </cell>
          <cell r="C782" t="str">
            <v>Elemento vazado em concreto, tipo veneziana de 39 x 39 x 10 cm</v>
          </cell>
          <cell r="D782" t="str">
            <v>m²</v>
          </cell>
          <cell r="E782">
            <v>152.85</v>
          </cell>
          <cell r="F782">
            <v>44.66</v>
          </cell>
          <cell r="G782">
            <v>197.51</v>
          </cell>
        </row>
        <row r="783">
          <cell r="A783" t="str">
            <v>14.28.140</v>
          </cell>
          <cell r="B783">
            <v>0</v>
          </cell>
          <cell r="C783" t="str">
            <v>Elemento vazado em vidro, tipo veneziana de 20 x 20 x 6 cm</v>
          </cell>
          <cell r="D783" t="str">
            <v>m²</v>
          </cell>
          <cell r="E783">
            <v>622.30999999999995</v>
          </cell>
          <cell r="F783">
            <v>80.44</v>
          </cell>
          <cell r="G783">
            <v>702.75</v>
          </cell>
        </row>
        <row r="784">
          <cell r="A784" t="str">
            <v>14.30</v>
          </cell>
          <cell r="B784" t="str">
            <v>Divisória e fechamento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</row>
        <row r="785">
          <cell r="A785" t="str">
            <v>14.30.010</v>
          </cell>
          <cell r="B785">
            <v>0</v>
          </cell>
          <cell r="C785" t="str">
            <v>Divisória em placas de granito com espessura de 3 cm</v>
          </cell>
          <cell r="D785" t="str">
            <v>m²</v>
          </cell>
          <cell r="E785">
            <v>685.6</v>
          </cell>
          <cell r="F785">
            <v>52.1</v>
          </cell>
          <cell r="G785">
            <v>737.7</v>
          </cell>
        </row>
        <row r="786">
          <cell r="A786" t="str">
            <v>14.30.020</v>
          </cell>
          <cell r="B786">
            <v>0</v>
          </cell>
          <cell r="C786" t="str">
            <v>Divisória em placas de granilite com espessura de 3 cm</v>
          </cell>
          <cell r="D786" t="str">
            <v>m²</v>
          </cell>
          <cell r="E786">
            <v>175.74</v>
          </cell>
          <cell r="F786">
            <v>0</v>
          </cell>
          <cell r="G786">
            <v>175.74</v>
          </cell>
        </row>
        <row r="787">
          <cell r="A787" t="str">
            <v>14.30.070</v>
          </cell>
          <cell r="B787">
            <v>0</v>
          </cell>
          <cell r="C787" t="str">
            <v>Divisória sanitária em painel laminado melamínico estrutural com perfis em alumínio, inclusive ferragem completa para vão de porta</v>
          </cell>
          <cell r="D787" t="str">
            <v>m²</v>
          </cell>
          <cell r="E787">
            <v>481.79</v>
          </cell>
          <cell r="F787">
            <v>0</v>
          </cell>
          <cell r="G787">
            <v>481.79</v>
          </cell>
        </row>
        <row r="788">
          <cell r="A788" t="str">
            <v>14.30.080</v>
          </cell>
          <cell r="B788">
            <v>0</v>
          </cell>
          <cell r="C788" t="str">
            <v>Divisão para mictório em placas de mármore branco, com espessura de 3 cm</v>
          </cell>
          <cell r="D788" t="str">
            <v>m²</v>
          </cell>
          <cell r="E788">
            <v>819.48</v>
          </cell>
          <cell r="F788">
            <v>52.1</v>
          </cell>
          <cell r="G788">
            <v>871.58</v>
          </cell>
        </row>
        <row r="789">
          <cell r="A789" t="str">
            <v>14.30.110</v>
          </cell>
          <cell r="B789">
            <v>0</v>
          </cell>
          <cell r="C789" t="str">
            <v>Divisória cega tipo naval, acabamento em laminado fenólico melamínico, com espessura de 3,5 cm</v>
          </cell>
          <cell r="D789" t="str">
            <v>m²</v>
          </cell>
          <cell r="E789">
            <v>85.33</v>
          </cell>
          <cell r="F789">
            <v>0</v>
          </cell>
          <cell r="G789">
            <v>85.33</v>
          </cell>
        </row>
        <row r="790">
          <cell r="A790" t="str">
            <v>14.30.160</v>
          </cell>
          <cell r="B790">
            <v>0</v>
          </cell>
          <cell r="C790" t="str">
            <v>Divisória em placas de gesso acartonado, resistência ao fogo 60 minutos, espessura 120/90mm - 1RF / 1RF LM</v>
          </cell>
          <cell r="D790" t="str">
            <v>m²</v>
          </cell>
          <cell r="E790">
            <v>119.96</v>
          </cell>
          <cell r="F790">
            <v>0</v>
          </cell>
          <cell r="G790">
            <v>119.96</v>
          </cell>
        </row>
        <row r="791">
          <cell r="A791" t="str">
            <v>14.30.190</v>
          </cell>
          <cell r="B791">
            <v>0</v>
          </cell>
          <cell r="C791" t="str">
            <v>Divisória cega tipo naval com miolo mineral, acabamento em laminado melamínico, com espessura de 3,5 cm</v>
          </cell>
          <cell r="D791" t="str">
            <v>m²</v>
          </cell>
          <cell r="E791">
            <v>128.30000000000001</v>
          </cell>
          <cell r="F791">
            <v>0</v>
          </cell>
          <cell r="G791">
            <v>128.30000000000001</v>
          </cell>
        </row>
        <row r="792">
          <cell r="A792" t="str">
            <v>14.30.230</v>
          </cell>
          <cell r="B792">
            <v>0</v>
          </cell>
          <cell r="C792" t="str">
            <v>Divisória painel/vidro/vidro tipo naval, acabamento em laminado fenólico melamínico, com espessura de 3,5 cm</v>
          </cell>
          <cell r="D792" t="str">
            <v>m²</v>
          </cell>
          <cell r="E792">
            <v>114.64</v>
          </cell>
          <cell r="F792">
            <v>0</v>
          </cell>
          <cell r="G792">
            <v>114.64</v>
          </cell>
        </row>
        <row r="793">
          <cell r="A793" t="str">
            <v>14.30.260</v>
          </cell>
          <cell r="B793">
            <v>0</v>
          </cell>
          <cell r="C793" t="str">
            <v>Divisória em placas de gesso acartonado, resistência ao fogo 30 minutos, espessura 73/48mm - 1ST / 1ST</v>
          </cell>
          <cell r="D793" t="str">
            <v>m²</v>
          </cell>
          <cell r="E793">
            <v>94.61</v>
          </cell>
          <cell r="F793">
            <v>0</v>
          </cell>
          <cell r="G793">
            <v>94.61</v>
          </cell>
        </row>
        <row r="794">
          <cell r="A794" t="str">
            <v>14.30.270</v>
          </cell>
          <cell r="B794">
            <v>0</v>
          </cell>
          <cell r="C794" t="str">
            <v>Divisória em placas de gesso acartonado, resistência ao fogo 30 minutos, espessura 73/48mm - 1ST / 1ST LM</v>
          </cell>
          <cell r="D794" t="str">
            <v>m²</v>
          </cell>
          <cell r="E794">
            <v>101.74</v>
          </cell>
          <cell r="F794">
            <v>0</v>
          </cell>
          <cell r="G794">
            <v>101.74</v>
          </cell>
        </row>
        <row r="795">
          <cell r="A795" t="str">
            <v>14.30.300</v>
          </cell>
          <cell r="B795">
            <v>0</v>
          </cell>
          <cell r="C795" t="str">
            <v>Divisória em placas de gesso acartonado, resistência ao fogo 30 minutos, espessura 100/70mm - 1ST / 1ST LM</v>
          </cell>
          <cell r="D795" t="str">
            <v>m²</v>
          </cell>
          <cell r="E795">
            <v>140.61000000000001</v>
          </cell>
          <cell r="F795">
            <v>0</v>
          </cell>
          <cell r="G795">
            <v>140.61000000000001</v>
          </cell>
        </row>
        <row r="796">
          <cell r="A796" t="str">
            <v>14.30.310</v>
          </cell>
          <cell r="B796">
            <v>0</v>
          </cell>
          <cell r="C796" t="str">
            <v>Divisória em placas de gesso acartonado, resistência ao fogo 30 minutos, espessura 100/70mm - 1ST / 1ST</v>
          </cell>
          <cell r="D796" t="str">
            <v>m²</v>
          </cell>
          <cell r="E796">
            <v>96.2</v>
          </cell>
          <cell r="F796">
            <v>0</v>
          </cell>
          <cell r="G796">
            <v>96.2</v>
          </cell>
        </row>
        <row r="797">
          <cell r="A797" t="str">
            <v>14.30.410</v>
          </cell>
          <cell r="B797">
            <v>0</v>
          </cell>
          <cell r="C797" t="str">
            <v>Divisória em placas de gesso acartonado, resistência ao fogo 30 minutos, espessura 100/70mm - 1RU / 1RU</v>
          </cell>
          <cell r="D797" t="str">
            <v>m²</v>
          </cell>
          <cell r="E797">
            <v>165.8</v>
          </cell>
          <cell r="F797">
            <v>0</v>
          </cell>
          <cell r="G797">
            <v>165.8</v>
          </cell>
        </row>
        <row r="798">
          <cell r="A798" t="str">
            <v>14.30.440</v>
          </cell>
          <cell r="B798">
            <v>0</v>
          </cell>
          <cell r="C798" t="str">
            <v>Divisória em placas duplas de gesso acartonado, resistência ao fogo 60 minutos, espessura 120/70mm - 2ST / 2ST LM</v>
          </cell>
          <cell r="D798" t="str">
            <v>m²</v>
          </cell>
          <cell r="E798">
            <v>153.44</v>
          </cell>
          <cell r="F798">
            <v>0</v>
          </cell>
          <cell r="G798">
            <v>153.44</v>
          </cell>
        </row>
        <row r="799">
          <cell r="A799" t="str">
            <v>14.30.841</v>
          </cell>
          <cell r="B799">
            <v>0</v>
          </cell>
          <cell r="C799" t="str">
            <v>Divisória cega tipo piso/teto em laminado melamínico de baixa pressão, com coluna estrutural em alumínio extrudado</v>
          </cell>
          <cell r="D799" t="str">
            <v>m²</v>
          </cell>
          <cell r="E799">
            <v>527.79999999999995</v>
          </cell>
          <cell r="F799">
            <v>0</v>
          </cell>
          <cell r="G799">
            <v>527.79999999999995</v>
          </cell>
        </row>
        <row r="800">
          <cell r="A800" t="str">
            <v>14.30.842</v>
          </cell>
          <cell r="B800">
            <v>0</v>
          </cell>
          <cell r="C800" t="str">
            <v>Divisória tipo piso/teto em vidro temperado simples, com coluna estrutural em alumínio extrudado</v>
          </cell>
          <cell r="D800" t="str">
            <v>m²</v>
          </cell>
          <cell r="E800">
            <v>483.6</v>
          </cell>
          <cell r="F800">
            <v>0</v>
          </cell>
          <cell r="G800">
            <v>483.6</v>
          </cell>
        </row>
        <row r="801">
          <cell r="A801" t="str">
            <v>14.30.843</v>
          </cell>
          <cell r="B801">
            <v>0</v>
          </cell>
          <cell r="C801" t="str">
            <v>Divisória tipo piso/teto em vidro temperado duplo e micro persianas, com coluna estrutural em alumínio extrudado</v>
          </cell>
          <cell r="D801" t="str">
            <v>m²</v>
          </cell>
          <cell r="E801">
            <v>1206.56</v>
          </cell>
          <cell r="F801">
            <v>0</v>
          </cell>
          <cell r="G801">
            <v>1206.56</v>
          </cell>
        </row>
        <row r="802">
          <cell r="A802" t="str">
            <v>14.30.844</v>
          </cell>
          <cell r="B802">
            <v>0</v>
          </cell>
          <cell r="C802" t="str">
            <v>Porta cega simples com bandeira cega em laminado melamínico de baixa pressão para divisórias modulares, com batentes em alumínio extrudado</v>
          </cell>
          <cell r="D802" t="str">
            <v>un</v>
          </cell>
          <cell r="E802">
            <v>1943.76</v>
          </cell>
          <cell r="F802">
            <v>0</v>
          </cell>
          <cell r="G802">
            <v>1943.76</v>
          </cell>
        </row>
        <row r="803">
          <cell r="A803" t="str">
            <v>14.30.860</v>
          </cell>
          <cell r="B803">
            <v>0</v>
          </cell>
          <cell r="C803" t="str">
            <v>Divisória em placas de granilite com espessura de 4 cm</v>
          </cell>
          <cell r="D803" t="str">
            <v>m²</v>
          </cell>
          <cell r="E803">
            <v>193.64</v>
          </cell>
          <cell r="F803">
            <v>48.35</v>
          </cell>
          <cell r="G803">
            <v>241.99</v>
          </cell>
        </row>
        <row r="804">
          <cell r="A804" t="str">
            <v>14.30.870</v>
          </cell>
          <cell r="B804">
            <v>0</v>
          </cell>
          <cell r="C804" t="str">
            <v>Divisória em placas duplas de gesso acartonado, resistência ao fogo 120 minutos, espessura 130/70mm - 2RF / 2RF</v>
          </cell>
          <cell r="D804" t="str">
            <v>m²</v>
          </cell>
          <cell r="E804">
            <v>184.85</v>
          </cell>
          <cell r="F804">
            <v>0</v>
          </cell>
          <cell r="G804">
            <v>184.85</v>
          </cell>
        </row>
        <row r="805">
          <cell r="A805" t="str">
            <v>14.30.880</v>
          </cell>
          <cell r="B805">
            <v>0</v>
          </cell>
          <cell r="C805" t="str">
            <v>Divisória em placas duplas de gesso acartonado, resistência ao fogo 60 minutos, espessura 120/70mm - 2ST / 2RU</v>
          </cell>
          <cell r="D805" t="str">
            <v>m²</v>
          </cell>
          <cell r="E805">
            <v>160.06</v>
          </cell>
          <cell r="F805">
            <v>0</v>
          </cell>
          <cell r="G805">
            <v>160.06</v>
          </cell>
        </row>
        <row r="806">
          <cell r="A806" t="str">
            <v>14.30.890</v>
          </cell>
          <cell r="B806">
            <v>0</v>
          </cell>
          <cell r="C806" t="str">
            <v>Divisória em placas duplas de gesso acartonado, resistência ao fogo 60 minutos, espessura 120/70mm - 2RU / 2RU</v>
          </cell>
          <cell r="D806" t="str">
            <v>m²</v>
          </cell>
          <cell r="E806">
            <v>166.01</v>
          </cell>
          <cell r="F806">
            <v>0</v>
          </cell>
          <cell r="G806">
            <v>166.01</v>
          </cell>
        </row>
        <row r="807">
          <cell r="A807" t="str">
            <v>14.30.900</v>
          </cell>
          <cell r="B807">
            <v>0</v>
          </cell>
          <cell r="C807" t="str">
            <v>Divisória em placas duplas de gesso acartonado, resistência ao fogo 60 minutos, espessura 98/48mm - 2ST / 2ST LM</v>
          </cell>
          <cell r="D807" t="str">
            <v>m²</v>
          </cell>
          <cell r="E807">
            <v>185.5</v>
          </cell>
          <cell r="F807">
            <v>0</v>
          </cell>
          <cell r="G807">
            <v>185.5</v>
          </cell>
        </row>
        <row r="808">
          <cell r="A808" t="str">
            <v>14.30.910</v>
          </cell>
          <cell r="B808">
            <v>0</v>
          </cell>
          <cell r="C808" t="str">
            <v>Divisória em placas duplas de gesso acartonado, resistência ao fogo 60 minutos, espessura 98/48mm - 2RU / 2RU LM</v>
          </cell>
          <cell r="D808" t="str">
            <v>m²</v>
          </cell>
          <cell r="E808">
            <v>203.54</v>
          </cell>
          <cell r="F808">
            <v>0</v>
          </cell>
          <cell r="G808">
            <v>203.54</v>
          </cell>
        </row>
        <row r="809">
          <cell r="A809" t="str">
            <v>14.30.920</v>
          </cell>
          <cell r="B809">
            <v>0</v>
          </cell>
          <cell r="C809" t="str">
            <v>Divisória em placas duplas de gesso acartonado, resistência ao fogo 60 minutos, espessura 98/48mm - 2ST / 2RU LM</v>
          </cell>
          <cell r="D809" t="str">
            <v>m²</v>
          </cell>
          <cell r="E809">
            <v>156.80000000000001</v>
          </cell>
          <cell r="F809">
            <v>0</v>
          </cell>
          <cell r="G809">
            <v>156.80000000000001</v>
          </cell>
        </row>
        <row r="810">
          <cell r="A810" t="str">
            <v>14.31</v>
          </cell>
          <cell r="B810" t="str">
            <v>Divisória e fechamento.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A811" t="str">
            <v>14.31.030</v>
          </cell>
          <cell r="B811">
            <v>0</v>
          </cell>
          <cell r="C811" t="str">
            <v>Fechamento em placa cimentícia com espessura de 12 mm</v>
          </cell>
          <cell r="D811" t="str">
            <v>m²</v>
          </cell>
          <cell r="E811">
            <v>60.63</v>
          </cell>
          <cell r="F811">
            <v>86.58</v>
          </cell>
          <cell r="G811">
            <v>147.21</v>
          </cell>
        </row>
        <row r="812">
          <cell r="A812" t="str">
            <v>14.40</v>
          </cell>
          <cell r="B812" t="str">
            <v>Reparos, conservações e complementos - GRUPO 14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A813" t="str">
            <v>14.40.040</v>
          </cell>
          <cell r="B813">
            <v>0</v>
          </cell>
          <cell r="C813" t="str">
            <v>Recolocação de divisórias em chapas com montantes metálicos</v>
          </cell>
          <cell r="D813" t="str">
            <v>m²</v>
          </cell>
          <cell r="E813">
            <v>0</v>
          </cell>
          <cell r="F813">
            <v>29.92</v>
          </cell>
          <cell r="G813">
            <v>29.92</v>
          </cell>
        </row>
        <row r="814">
          <cell r="A814" t="str">
            <v>14.40.060</v>
          </cell>
          <cell r="B814">
            <v>0</v>
          </cell>
          <cell r="C814" t="str">
            <v>Tela galvanizada para fixação de alvenaria com dimensão de 6x50cm</v>
          </cell>
          <cell r="D814" t="str">
            <v>un</v>
          </cell>
          <cell r="E814">
            <v>1.08</v>
          </cell>
          <cell r="F814">
            <v>4.0999999999999996</v>
          </cell>
          <cell r="G814">
            <v>5.18</v>
          </cell>
        </row>
        <row r="815">
          <cell r="A815" t="str">
            <v>14.40.070</v>
          </cell>
          <cell r="B815">
            <v>0</v>
          </cell>
          <cell r="C815" t="str">
            <v>Tela galvanizada para fixação de alvenaria com dimensão de 7,5x50cm</v>
          </cell>
          <cell r="D815" t="str">
            <v>un</v>
          </cell>
          <cell r="E815">
            <v>1.37</v>
          </cell>
          <cell r="F815">
            <v>4.0999999999999996</v>
          </cell>
          <cell r="G815">
            <v>5.47</v>
          </cell>
        </row>
        <row r="816">
          <cell r="A816" t="str">
            <v>14.40.080</v>
          </cell>
          <cell r="B816">
            <v>0</v>
          </cell>
          <cell r="C816" t="str">
            <v>Tela galvanizada para fixação de alvenaria com dimensão de 10,5x50cm</v>
          </cell>
          <cell r="D816" t="str">
            <v>un</v>
          </cell>
          <cell r="E816">
            <v>1.72</v>
          </cell>
          <cell r="F816">
            <v>4.0999999999999996</v>
          </cell>
          <cell r="G816">
            <v>5.82</v>
          </cell>
        </row>
        <row r="817">
          <cell r="A817" t="str">
            <v>14.40.090</v>
          </cell>
          <cell r="B817">
            <v>0</v>
          </cell>
          <cell r="C817" t="str">
            <v>Tela galvanizada para fixação de alvenaria com dimensão de 12x50cm</v>
          </cell>
          <cell r="D817" t="str">
            <v>un</v>
          </cell>
          <cell r="E817">
            <v>1.86</v>
          </cell>
          <cell r="F817">
            <v>4.0999999999999996</v>
          </cell>
          <cell r="G817">
            <v>5.96</v>
          </cell>
        </row>
        <row r="818">
          <cell r="A818" t="str">
            <v>14.40.100</v>
          </cell>
          <cell r="B818">
            <v>0</v>
          </cell>
          <cell r="C818" t="str">
            <v>Tela galvanizada para fixação de alvenaria com dimensão de 17x50cm</v>
          </cell>
          <cell r="D818" t="str">
            <v>un</v>
          </cell>
          <cell r="E818">
            <v>2.48</v>
          </cell>
          <cell r="F818">
            <v>4.0999999999999996</v>
          </cell>
          <cell r="G818">
            <v>6.58</v>
          </cell>
        </row>
        <row r="819">
          <cell r="A819" t="str">
            <v>15</v>
          </cell>
          <cell r="B819" t="str">
            <v>ESTRUTURA EM MADEIRA, FERRO, ALUMÍNIO E CONCRETO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A820" t="str">
            <v>15.01</v>
          </cell>
          <cell r="B820" t="str">
            <v>Estrutura em madeira para cobertura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A821" t="str">
            <v>15.01.010</v>
          </cell>
          <cell r="B821">
            <v>0</v>
          </cell>
          <cell r="C821" t="str">
            <v>Estrutura de madeira tesourada para telha de barro - vãos até 7,00 m</v>
          </cell>
          <cell r="D821" t="str">
            <v>m²</v>
          </cell>
          <cell r="E821">
            <v>62</v>
          </cell>
          <cell r="F821">
            <v>37.4</v>
          </cell>
          <cell r="G821">
            <v>99.4</v>
          </cell>
        </row>
        <row r="822">
          <cell r="A822" t="str">
            <v>15.01.020</v>
          </cell>
          <cell r="B822">
            <v>0</v>
          </cell>
          <cell r="C822" t="str">
            <v>Estrutura de madeira tesourada para telha de barro - vãos de 7,01 a 10,00 m</v>
          </cell>
          <cell r="D822" t="str">
            <v>m²</v>
          </cell>
          <cell r="E822">
            <v>66.510000000000005</v>
          </cell>
          <cell r="F822">
            <v>38.9</v>
          </cell>
          <cell r="G822">
            <v>105.41</v>
          </cell>
        </row>
        <row r="823">
          <cell r="A823" t="str">
            <v>15.01.030</v>
          </cell>
          <cell r="B823">
            <v>0</v>
          </cell>
          <cell r="C823" t="str">
            <v>Estrutura de madeira tesourada para telha de barro - vãos de 10,01 a 13,00 m</v>
          </cell>
          <cell r="D823" t="str">
            <v>m²</v>
          </cell>
          <cell r="E823">
            <v>71.03</v>
          </cell>
          <cell r="F823">
            <v>40.4</v>
          </cell>
          <cell r="G823">
            <v>111.43</v>
          </cell>
        </row>
        <row r="824">
          <cell r="A824" t="str">
            <v>15.01.040</v>
          </cell>
          <cell r="B824">
            <v>0</v>
          </cell>
          <cell r="C824" t="str">
            <v>Estrutura de madeira tesourada para telha de barro - vãos de 13,01 a 18,00 m</v>
          </cell>
          <cell r="D824" t="str">
            <v>m²</v>
          </cell>
          <cell r="E824">
            <v>77.92</v>
          </cell>
          <cell r="F824">
            <v>43.39</v>
          </cell>
          <cell r="G824">
            <v>121.31</v>
          </cell>
        </row>
        <row r="825">
          <cell r="A825" t="str">
            <v>15.01.110</v>
          </cell>
          <cell r="B825">
            <v>0</v>
          </cell>
          <cell r="C825" t="str">
            <v>Estrutura de madeira tesourada para telha perfil ondulado - vãos até 7,00 m</v>
          </cell>
          <cell r="D825" t="str">
            <v>m²</v>
          </cell>
          <cell r="E825">
            <v>42.5</v>
          </cell>
          <cell r="F825">
            <v>28.43</v>
          </cell>
          <cell r="G825">
            <v>70.930000000000007</v>
          </cell>
        </row>
        <row r="826">
          <cell r="A826" t="str">
            <v>15.01.120</v>
          </cell>
          <cell r="B826">
            <v>0</v>
          </cell>
          <cell r="C826" t="str">
            <v>Estrutura de madeira tesourada para telha perfil ondulado - vãos 7,01 a 10,00 m</v>
          </cell>
          <cell r="D826" t="str">
            <v>m²</v>
          </cell>
          <cell r="E826">
            <v>47.02</v>
          </cell>
          <cell r="F826">
            <v>29.92</v>
          </cell>
          <cell r="G826">
            <v>76.94</v>
          </cell>
        </row>
        <row r="827">
          <cell r="A827" t="str">
            <v>15.01.130</v>
          </cell>
          <cell r="B827">
            <v>0</v>
          </cell>
          <cell r="C827" t="str">
            <v>Estrutura de madeira tesourada para telha perfil ondulado - vãos 10,01 a 13,00 m</v>
          </cell>
          <cell r="D827" t="str">
            <v>m²</v>
          </cell>
          <cell r="E827">
            <v>51.53</v>
          </cell>
          <cell r="F827">
            <v>31.41</v>
          </cell>
          <cell r="G827">
            <v>82.94</v>
          </cell>
        </row>
        <row r="828">
          <cell r="A828" t="str">
            <v>15.01.140</v>
          </cell>
          <cell r="B828">
            <v>0</v>
          </cell>
          <cell r="C828" t="str">
            <v>Estrutura de madeira tesourada para telha perfil ondulado - vãos 13,01 a 18,00 m</v>
          </cell>
          <cell r="D828" t="str">
            <v>m²</v>
          </cell>
          <cell r="E828">
            <v>56.27</v>
          </cell>
          <cell r="F828">
            <v>34.409999999999997</v>
          </cell>
          <cell r="G828">
            <v>90.68</v>
          </cell>
        </row>
        <row r="829">
          <cell r="A829" t="str">
            <v>15.01.210</v>
          </cell>
          <cell r="B829">
            <v>0</v>
          </cell>
          <cell r="C829" t="str">
            <v>Estrutura pontaletada para telhas de barro</v>
          </cell>
          <cell r="D829" t="str">
            <v>m²</v>
          </cell>
          <cell r="E829">
            <v>47.05</v>
          </cell>
          <cell r="F829">
            <v>35.9</v>
          </cell>
          <cell r="G829">
            <v>82.95</v>
          </cell>
        </row>
        <row r="830">
          <cell r="A830" t="str">
            <v>15.01.220</v>
          </cell>
          <cell r="B830">
            <v>0</v>
          </cell>
          <cell r="C830" t="str">
            <v>Estrutura pontaletada para telhas onduladas</v>
          </cell>
          <cell r="D830" t="str">
            <v>m²</v>
          </cell>
          <cell r="E830">
            <v>35.33</v>
          </cell>
          <cell r="F830">
            <v>26.93</v>
          </cell>
          <cell r="G830">
            <v>62.26</v>
          </cell>
        </row>
        <row r="831">
          <cell r="A831" t="str">
            <v>15.01.310</v>
          </cell>
          <cell r="B831">
            <v>0</v>
          </cell>
          <cell r="C831" t="str">
            <v>Estrutura em terças para telhas de barro</v>
          </cell>
          <cell r="D831" t="str">
            <v>m²</v>
          </cell>
          <cell r="E831">
            <v>43.45</v>
          </cell>
          <cell r="F831">
            <v>19.440000000000001</v>
          </cell>
          <cell r="G831">
            <v>62.89</v>
          </cell>
        </row>
        <row r="832">
          <cell r="A832" t="str">
            <v>15.01.320</v>
          </cell>
          <cell r="B832">
            <v>0</v>
          </cell>
          <cell r="C832" t="str">
            <v>Estrutura em terças para telhas perfil e material qualquer, exceto barro</v>
          </cell>
          <cell r="D832" t="str">
            <v>m²</v>
          </cell>
          <cell r="E832">
            <v>13.29</v>
          </cell>
          <cell r="F832">
            <v>3.82</v>
          </cell>
          <cell r="G832">
            <v>17.11</v>
          </cell>
        </row>
        <row r="833">
          <cell r="A833" t="str">
            <v>15.01.330</v>
          </cell>
          <cell r="B833">
            <v>0</v>
          </cell>
          <cell r="C833" t="str">
            <v>Estrutura em terças para telhas perfil trapezoidal</v>
          </cell>
          <cell r="D833" t="str">
            <v>m²</v>
          </cell>
          <cell r="E833">
            <v>8.35</v>
          </cell>
          <cell r="F833">
            <v>3.82</v>
          </cell>
          <cell r="G833">
            <v>12.17</v>
          </cell>
        </row>
        <row r="834">
          <cell r="A834" t="str">
            <v>15.03</v>
          </cell>
          <cell r="B834" t="str">
            <v>Estrutura em aço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 t="str">
            <v>15.03.030</v>
          </cell>
          <cell r="B835">
            <v>0</v>
          </cell>
          <cell r="C835" t="str">
            <v>Fornecimento e montagem de estrutura em aço ASTM-A36, sem pintura</v>
          </cell>
          <cell r="D835" t="str">
            <v>kg</v>
          </cell>
          <cell r="E835">
            <v>14.12</v>
          </cell>
          <cell r="F835">
            <v>0</v>
          </cell>
          <cell r="G835">
            <v>14.12</v>
          </cell>
        </row>
        <row r="836">
          <cell r="A836" t="str">
            <v>15.03.090</v>
          </cell>
          <cell r="B836">
            <v>0</v>
          </cell>
          <cell r="C836" t="str">
            <v>Montagem de estrutura metálica em aço, sem pintura</v>
          </cell>
          <cell r="D836" t="str">
            <v>kg</v>
          </cell>
          <cell r="E836">
            <v>0</v>
          </cell>
          <cell r="F836">
            <v>3.86</v>
          </cell>
          <cell r="G836">
            <v>3.86</v>
          </cell>
        </row>
        <row r="837">
          <cell r="A837" t="str">
            <v>15.03.110</v>
          </cell>
          <cell r="B837">
            <v>0</v>
          </cell>
          <cell r="C837" t="str">
            <v>Fornecimento e montagem de estrutura em aço patinável, sem pintura</v>
          </cell>
          <cell r="D837" t="str">
            <v>kg</v>
          </cell>
          <cell r="E837">
            <v>15.83</v>
          </cell>
          <cell r="F837">
            <v>0</v>
          </cell>
          <cell r="G837">
            <v>15.83</v>
          </cell>
        </row>
        <row r="838">
          <cell r="A838" t="str">
            <v>15.03.131</v>
          </cell>
          <cell r="B838">
            <v>0</v>
          </cell>
          <cell r="C838" t="str">
            <v>Fornecimento e montagem de estrutura em aço ASTM-A572 Grau 50, sem pintura</v>
          </cell>
          <cell r="D838" t="str">
            <v>kg</v>
          </cell>
          <cell r="E838">
            <v>21.69</v>
          </cell>
          <cell r="F838">
            <v>0</v>
          </cell>
          <cell r="G838">
            <v>21.69</v>
          </cell>
        </row>
        <row r="839">
          <cell r="A839" t="str">
            <v>15.03.140</v>
          </cell>
          <cell r="B839">
            <v>0</v>
          </cell>
          <cell r="C839" t="str">
            <v>Fornecimento e montagem de estrutura tubular em aço ASTM-A572 Grau 50, sem pintura</v>
          </cell>
          <cell r="D839" t="str">
            <v>kg</v>
          </cell>
          <cell r="E839">
            <v>21.24</v>
          </cell>
          <cell r="F839">
            <v>0</v>
          </cell>
          <cell r="G839">
            <v>21.24</v>
          </cell>
        </row>
        <row r="840">
          <cell r="A840" t="str">
            <v>15.03.150</v>
          </cell>
          <cell r="B840">
            <v>0</v>
          </cell>
          <cell r="C840" t="str">
            <v>Fornecimento e montagem de estrutura metálica em perfil metalon, sem pintura</v>
          </cell>
          <cell r="D840" t="str">
            <v>kg</v>
          </cell>
          <cell r="E840">
            <v>6.84</v>
          </cell>
          <cell r="F840">
            <v>3.86</v>
          </cell>
          <cell r="G840">
            <v>10.7</v>
          </cell>
        </row>
        <row r="841">
          <cell r="A841" t="str">
            <v>15.05</v>
          </cell>
          <cell r="B841" t="str">
            <v>Estrutura pré-fabricada de concreto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A842" t="str">
            <v>15.05.290</v>
          </cell>
          <cell r="B842">
            <v>0</v>
          </cell>
          <cell r="C842" t="str">
            <v>Placas, vigas e pilares em concreto armado pré-moldado - fck= 40 MPa</v>
          </cell>
          <cell r="D842" t="str">
            <v>m³</v>
          </cell>
          <cell r="E842">
            <v>1563.23</v>
          </cell>
          <cell r="F842">
            <v>577.48</v>
          </cell>
          <cell r="G842">
            <v>2140.71</v>
          </cell>
        </row>
        <row r="843">
          <cell r="A843" t="str">
            <v>15.05.300</v>
          </cell>
          <cell r="B843">
            <v>0</v>
          </cell>
          <cell r="C843" t="str">
            <v>Mobiliário em concreto armado pré-moldado - fck= 40 MPa</v>
          </cell>
          <cell r="D843" t="str">
            <v>m³</v>
          </cell>
          <cell r="E843">
            <v>1523.12</v>
          </cell>
          <cell r="F843">
            <v>636.92999999999995</v>
          </cell>
          <cell r="G843">
            <v>2160.0500000000002</v>
          </cell>
        </row>
        <row r="844">
          <cell r="A844" t="str">
            <v>15.05.520</v>
          </cell>
          <cell r="B844">
            <v>0</v>
          </cell>
          <cell r="C844" t="str">
            <v>Placas, vigas e pilares em concreto armado pré-moldado - fck= 35 MPa</v>
          </cell>
          <cell r="D844" t="str">
            <v>m³</v>
          </cell>
          <cell r="E844">
            <v>1368.02</v>
          </cell>
          <cell r="F844">
            <v>549.09</v>
          </cell>
          <cell r="G844">
            <v>1917.11</v>
          </cell>
        </row>
        <row r="845">
          <cell r="A845" t="str">
            <v>15.05.530</v>
          </cell>
          <cell r="B845">
            <v>0</v>
          </cell>
          <cell r="C845" t="str">
            <v>Placas, vigas e pilares em concreto armado pré-moldado - fck= 25 MPa</v>
          </cell>
          <cell r="D845" t="str">
            <v>m³</v>
          </cell>
          <cell r="E845">
            <v>1230.22</v>
          </cell>
          <cell r="F845">
            <v>543.54999999999995</v>
          </cell>
          <cell r="G845">
            <v>1773.77</v>
          </cell>
        </row>
        <row r="846">
          <cell r="A846" t="str">
            <v>15.05.540</v>
          </cell>
          <cell r="B846">
            <v>0</v>
          </cell>
          <cell r="C846" t="str">
            <v>Mobiliário em concreto armado pré-moldado - fck= 25 MPa</v>
          </cell>
          <cell r="D846" t="str">
            <v>m³</v>
          </cell>
          <cell r="E846">
            <v>1358.38</v>
          </cell>
          <cell r="F846">
            <v>582.29999999999995</v>
          </cell>
          <cell r="G846">
            <v>1940.68</v>
          </cell>
        </row>
        <row r="847">
          <cell r="A847" t="str">
            <v>15.20</v>
          </cell>
          <cell r="B847" t="str">
            <v>Reparos, conservações e complementos - GRUPO 15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A848" t="str">
            <v>15.20.020</v>
          </cell>
          <cell r="B848">
            <v>0</v>
          </cell>
          <cell r="C848" t="str">
            <v>Fornecimento de peças diversas para estrutura em madeira</v>
          </cell>
          <cell r="D848" t="str">
            <v>m³</v>
          </cell>
          <cell r="E848">
            <v>2172.4899999999998</v>
          </cell>
          <cell r="F848">
            <v>897.6</v>
          </cell>
          <cell r="G848">
            <v>3070.09</v>
          </cell>
        </row>
        <row r="849">
          <cell r="A849" t="str">
            <v>15.20.040</v>
          </cell>
          <cell r="B849">
            <v>0</v>
          </cell>
          <cell r="C849" t="str">
            <v>Recolocação de peças lineares em madeira com seção até 60 cm²</v>
          </cell>
          <cell r="D849" t="str">
            <v>m</v>
          </cell>
          <cell r="E849">
            <v>0.08</v>
          </cell>
          <cell r="F849">
            <v>4.1900000000000004</v>
          </cell>
          <cell r="G849">
            <v>4.2699999999999996</v>
          </cell>
        </row>
        <row r="850">
          <cell r="A850" t="str">
            <v>15.20.060</v>
          </cell>
          <cell r="B850">
            <v>0</v>
          </cell>
          <cell r="C850" t="str">
            <v>Recolocação de peças lineares em madeira com seção superior a 60 cm²</v>
          </cell>
          <cell r="D850" t="str">
            <v>m</v>
          </cell>
          <cell r="E850">
            <v>0.2</v>
          </cell>
          <cell r="F850">
            <v>11.08</v>
          </cell>
          <cell r="G850">
            <v>11.28</v>
          </cell>
        </row>
        <row r="851">
          <cell r="A851" t="str">
            <v>16</v>
          </cell>
          <cell r="B851" t="str">
            <v>TELHAMENTO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</row>
        <row r="852">
          <cell r="A852" t="str">
            <v>16.02</v>
          </cell>
          <cell r="B852" t="str">
            <v>Telhamento em barro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A853" t="str">
            <v>16.02.010</v>
          </cell>
          <cell r="B853">
            <v>0</v>
          </cell>
          <cell r="C853" t="str">
            <v>Telha de barro tipo italiana</v>
          </cell>
          <cell r="D853" t="str">
            <v>m²</v>
          </cell>
          <cell r="E853">
            <v>21.6</v>
          </cell>
          <cell r="F853">
            <v>21.72</v>
          </cell>
          <cell r="G853">
            <v>43.32</v>
          </cell>
        </row>
        <row r="854">
          <cell r="A854" t="str">
            <v>16.02.020</v>
          </cell>
          <cell r="B854">
            <v>0</v>
          </cell>
          <cell r="C854" t="str">
            <v>Telha de barro tipo francesa</v>
          </cell>
          <cell r="D854" t="str">
            <v>m²</v>
          </cell>
          <cell r="E854">
            <v>33.28</v>
          </cell>
          <cell r="F854">
            <v>21.72</v>
          </cell>
          <cell r="G854">
            <v>55</v>
          </cell>
        </row>
        <row r="855">
          <cell r="A855" t="str">
            <v>16.02.030</v>
          </cell>
          <cell r="B855">
            <v>0</v>
          </cell>
          <cell r="C855" t="str">
            <v>Telha de barro tipo romana</v>
          </cell>
          <cell r="D855" t="str">
            <v>m²</v>
          </cell>
          <cell r="E855">
            <v>20.48</v>
          </cell>
          <cell r="F855">
            <v>21.72</v>
          </cell>
          <cell r="G855">
            <v>42.2</v>
          </cell>
        </row>
        <row r="856">
          <cell r="A856" t="str">
            <v>16.02.045</v>
          </cell>
          <cell r="B856">
            <v>0</v>
          </cell>
          <cell r="C856" t="str">
            <v>Telha de barro colonial/paulista</v>
          </cell>
          <cell r="D856" t="str">
            <v>m²</v>
          </cell>
          <cell r="E856">
            <v>56.16</v>
          </cell>
          <cell r="F856">
            <v>32.57</v>
          </cell>
          <cell r="G856">
            <v>88.73</v>
          </cell>
        </row>
        <row r="857">
          <cell r="A857" t="str">
            <v>16.02.060</v>
          </cell>
          <cell r="B857">
            <v>0</v>
          </cell>
          <cell r="C857" t="str">
            <v>Telha de barro tipo plan</v>
          </cell>
          <cell r="D857" t="str">
            <v>m²</v>
          </cell>
          <cell r="E857">
            <v>58.32</v>
          </cell>
          <cell r="F857">
            <v>32.57</v>
          </cell>
          <cell r="G857">
            <v>90.89</v>
          </cell>
        </row>
        <row r="858">
          <cell r="A858" t="str">
            <v>16.02.120</v>
          </cell>
          <cell r="B858">
            <v>0</v>
          </cell>
          <cell r="C858" t="str">
            <v>Emboçamento de beiral em telhas de barro</v>
          </cell>
          <cell r="D858" t="str">
            <v>m</v>
          </cell>
          <cell r="E858">
            <v>0.61</v>
          </cell>
          <cell r="F858">
            <v>9.58</v>
          </cell>
          <cell r="G858">
            <v>10.19</v>
          </cell>
        </row>
        <row r="859">
          <cell r="A859" t="str">
            <v>16.02.230</v>
          </cell>
          <cell r="B859">
            <v>0</v>
          </cell>
          <cell r="C859" t="str">
            <v>Cumeeira de barro emboçado tipos: plan, romana, italiana, francesa e paulistinha</v>
          </cell>
          <cell r="D859" t="str">
            <v>m</v>
          </cell>
          <cell r="E859">
            <v>8.24</v>
          </cell>
          <cell r="F859">
            <v>11.97</v>
          </cell>
          <cell r="G859">
            <v>20.21</v>
          </cell>
        </row>
        <row r="860">
          <cell r="A860" t="str">
            <v>16.02.270</v>
          </cell>
          <cell r="B860">
            <v>0</v>
          </cell>
          <cell r="C860" t="str">
            <v>Espigão de barro emboçado</v>
          </cell>
          <cell r="D860" t="str">
            <v>m</v>
          </cell>
          <cell r="E860">
            <v>12.37</v>
          </cell>
          <cell r="F860">
            <v>11.97</v>
          </cell>
          <cell r="G860">
            <v>24.34</v>
          </cell>
        </row>
        <row r="861">
          <cell r="A861" t="str">
            <v>16.03</v>
          </cell>
          <cell r="B861" t="str">
            <v>Telhamento em cimento reforçado com fio sintético (CRFS)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</row>
        <row r="862">
          <cell r="A862" t="str">
            <v>16.03.010</v>
          </cell>
          <cell r="B862">
            <v>0</v>
          </cell>
          <cell r="C862" t="str">
            <v>Telhamento em cimento reforçado com fio sintético CRFS - perfil ondulado de 6 mm</v>
          </cell>
          <cell r="D862" t="str">
            <v>m²</v>
          </cell>
          <cell r="E862">
            <v>27.32</v>
          </cell>
          <cell r="F862">
            <v>11.97</v>
          </cell>
          <cell r="G862">
            <v>39.29</v>
          </cell>
        </row>
        <row r="863">
          <cell r="A863" t="str">
            <v>16.03.020</v>
          </cell>
          <cell r="B863">
            <v>0</v>
          </cell>
          <cell r="C863" t="str">
            <v>Telhamento em cimento reforçado com fio sintético CRFS - perfil ondulado de 8 mm</v>
          </cell>
          <cell r="D863" t="str">
            <v>m²</v>
          </cell>
          <cell r="E863">
            <v>37.07</v>
          </cell>
          <cell r="F863">
            <v>11.97</v>
          </cell>
          <cell r="G863">
            <v>49.04</v>
          </cell>
        </row>
        <row r="864">
          <cell r="A864" t="str">
            <v>16.03.030</v>
          </cell>
          <cell r="B864">
            <v>0</v>
          </cell>
          <cell r="C864" t="str">
            <v>Telhamento em cimento reforçado com fio sintético CRFS - perfil trapezoidal de 44 cm</v>
          </cell>
          <cell r="D864" t="str">
            <v>m²</v>
          </cell>
          <cell r="E864">
            <v>78.680000000000007</v>
          </cell>
          <cell r="F864">
            <v>11.97</v>
          </cell>
          <cell r="G864">
            <v>90.65</v>
          </cell>
        </row>
        <row r="865">
          <cell r="A865" t="str">
            <v>16.03.040</v>
          </cell>
          <cell r="B865">
            <v>0</v>
          </cell>
          <cell r="C865" t="str">
            <v>Telhamento em cimento reforçado com fio sintético CRFS - perfil modulado</v>
          </cell>
          <cell r="D865" t="str">
            <v>m²</v>
          </cell>
          <cell r="E865">
            <v>80.12</v>
          </cell>
          <cell r="F865">
            <v>11.97</v>
          </cell>
          <cell r="G865">
            <v>92.09</v>
          </cell>
        </row>
        <row r="866">
          <cell r="A866" t="str">
            <v>16.03.300</v>
          </cell>
          <cell r="B866">
            <v>0</v>
          </cell>
          <cell r="C866" t="str">
            <v>Cumeeira normal em cimento reforçado com fio sintético CRFS - perfil ondulado</v>
          </cell>
          <cell r="D866" t="str">
            <v>m</v>
          </cell>
          <cell r="E866">
            <v>47.21</v>
          </cell>
          <cell r="F866">
            <v>5.98</v>
          </cell>
          <cell r="G866">
            <v>53.19</v>
          </cell>
        </row>
        <row r="867">
          <cell r="A867" t="str">
            <v>16.03.310</v>
          </cell>
          <cell r="B867">
            <v>0</v>
          </cell>
          <cell r="C867" t="str">
            <v>Cumeeira universal em cimento reforçado com fio sintético CRFS - perfil ondulado</v>
          </cell>
          <cell r="D867" t="str">
            <v>m</v>
          </cell>
          <cell r="E867">
            <v>41.39</v>
          </cell>
          <cell r="F867">
            <v>5.98</v>
          </cell>
          <cell r="G867">
            <v>47.37</v>
          </cell>
        </row>
        <row r="868">
          <cell r="A868" t="str">
            <v>16.03.320</v>
          </cell>
          <cell r="B868">
            <v>0</v>
          </cell>
          <cell r="C868" t="str">
            <v>Cumeeira normal em cimento reforçado com fio sintético CRFS - perfil trapezoidal 44 cm</v>
          </cell>
          <cell r="D868" t="str">
            <v>m</v>
          </cell>
          <cell r="E868">
            <v>61.17</v>
          </cell>
          <cell r="F868">
            <v>5.98</v>
          </cell>
          <cell r="G868">
            <v>67.150000000000006</v>
          </cell>
        </row>
        <row r="869">
          <cell r="A869" t="str">
            <v>16.03.330</v>
          </cell>
          <cell r="B869">
            <v>0</v>
          </cell>
          <cell r="C869" t="str">
            <v>Cumeeira normal em cimento reforçado com fio sintético CRFS - perfil modulado</v>
          </cell>
          <cell r="D869" t="str">
            <v>m</v>
          </cell>
          <cell r="E869">
            <v>87.57</v>
          </cell>
          <cell r="F869">
            <v>5.98</v>
          </cell>
          <cell r="G869">
            <v>93.55</v>
          </cell>
        </row>
        <row r="870">
          <cell r="A870" t="str">
            <v>16.03.360</v>
          </cell>
          <cell r="B870">
            <v>0</v>
          </cell>
          <cell r="C870" t="str">
            <v>Espigão em cimento reforçado com fio sintético CRFS - perfil ondulado</v>
          </cell>
          <cell r="D870" t="str">
            <v>m</v>
          </cell>
          <cell r="E870">
            <v>29.42</v>
          </cell>
          <cell r="F870">
            <v>5.98</v>
          </cell>
          <cell r="G870">
            <v>35.4</v>
          </cell>
        </row>
        <row r="871">
          <cell r="A871" t="str">
            <v>16.03.370</v>
          </cell>
          <cell r="B871">
            <v>0</v>
          </cell>
          <cell r="C871" t="str">
            <v>Espigão em cimento reforçado com fio sintético CRFS - perfil modulado</v>
          </cell>
          <cell r="D871" t="str">
            <v>m</v>
          </cell>
          <cell r="E871">
            <v>39.21</v>
          </cell>
          <cell r="F871">
            <v>5.98</v>
          </cell>
          <cell r="G871">
            <v>45.19</v>
          </cell>
        </row>
        <row r="872">
          <cell r="A872" t="str">
            <v>16.03.400</v>
          </cell>
          <cell r="B872">
            <v>0</v>
          </cell>
          <cell r="C872" t="str">
            <v>Rufo em cimento reforçado com fio sintético CRFS - perfil ondulado</v>
          </cell>
          <cell r="D872" t="str">
            <v>m</v>
          </cell>
          <cell r="E872">
            <v>37.99</v>
          </cell>
          <cell r="F872">
            <v>5.98</v>
          </cell>
          <cell r="G872">
            <v>43.97</v>
          </cell>
        </row>
        <row r="873">
          <cell r="A873" t="str">
            <v>16.10</v>
          </cell>
          <cell r="B873" t="str">
            <v>Telhamento em madeira ou fibra vegetal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A874" t="str">
            <v>16.10.020</v>
          </cell>
          <cell r="B874">
            <v>0</v>
          </cell>
          <cell r="C874" t="str">
            <v>Telha em fibra vegetal, perfil ondulado, com espessura de 3 mm</v>
          </cell>
          <cell r="D874" t="str">
            <v>m²</v>
          </cell>
          <cell r="E874">
            <v>44.24</v>
          </cell>
          <cell r="F874">
            <v>19.440000000000001</v>
          </cell>
          <cell r="G874">
            <v>63.68</v>
          </cell>
        </row>
        <row r="875">
          <cell r="A875" t="str">
            <v>16.10.100</v>
          </cell>
          <cell r="B875">
            <v>0</v>
          </cell>
          <cell r="C875" t="str">
            <v>Cumeeira em fibra vegetal, lisa, com espessura de 3 mm</v>
          </cell>
          <cell r="D875" t="str">
            <v>m</v>
          </cell>
          <cell r="E875">
            <v>80.55</v>
          </cell>
          <cell r="F875">
            <v>6.58</v>
          </cell>
          <cell r="G875">
            <v>87.13</v>
          </cell>
        </row>
        <row r="876">
          <cell r="A876" t="str">
            <v>16.12</v>
          </cell>
          <cell r="B876" t="str">
            <v>Telhamento metálico comum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16.12.020</v>
          </cell>
          <cell r="B877">
            <v>0</v>
          </cell>
          <cell r="C877" t="str">
            <v>Telhamento em chapa de aço pré-pintada com epóxi e poliéster, perfil ondulado, com espessura de 0,50 mm</v>
          </cell>
          <cell r="D877" t="str">
            <v>m²</v>
          </cell>
          <cell r="E877">
            <v>54.93</v>
          </cell>
          <cell r="F877">
            <v>11.97</v>
          </cell>
          <cell r="G877">
            <v>66.900000000000006</v>
          </cell>
        </row>
        <row r="878">
          <cell r="A878" t="str">
            <v>16.12.040</v>
          </cell>
          <cell r="B878">
            <v>0</v>
          </cell>
          <cell r="C878" t="str">
            <v>Telhamento em chapa de aço pré-pintada com epóxi e poliéster, perfil ondulado calandrado, com espessura de 0,80 mm</v>
          </cell>
          <cell r="D878" t="str">
            <v>m²</v>
          </cell>
          <cell r="E878">
            <v>115.86</v>
          </cell>
          <cell r="F878">
            <v>11.97</v>
          </cell>
          <cell r="G878">
            <v>127.83</v>
          </cell>
        </row>
        <row r="879">
          <cell r="A879" t="str">
            <v>16.12.050</v>
          </cell>
          <cell r="B879">
            <v>0</v>
          </cell>
          <cell r="C879" t="str">
            <v>Telhamento em chapa de aço pré-pintada com epóxi e poliéster, perfil trapezoidal, com espessura de 0,80 mm e altura de 100 mm</v>
          </cell>
          <cell r="D879" t="str">
            <v>m²</v>
          </cell>
          <cell r="E879">
            <v>78.41</v>
          </cell>
          <cell r="F879">
            <v>11.97</v>
          </cell>
          <cell r="G879">
            <v>90.38</v>
          </cell>
        </row>
        <row r="880">
          <cell r="A880" t="str">
            <v>16.12.060</v>
          </cell>
          <cell r="B880">
            <v>0</v>
          </cell>
          <cell r="C880" t="str">
            <v>Telhamento em chapa de aço pré-pintada com epóxi e poliéster, perfil trapezoidal, com espessura de 0,50 mm e altura de 40 mm</v>
          </cell>
          <cell r="D880" t="str">
            <v>m²</v>
          </cell>
          <cell r="E880">
            <v>64.37</v>
          </cell>
          <cell r="F880">
            <v>11.97</v>
          </cell>
          <cell r="G880">
            <v>76.34</v>
          </cell>
        </row>
        <row r="881">
          <cell r="A881" t="str">
            <v>16.12.200</v>
          </cell>
          <cell r="B881">
            <v>0</v>
          </cell>
          <cell r="C881" t="str">
            <v>Cumeeira em chapa de aço pré-pintada com epóxi e poliéster, perfil trapezoidal, com espessura de 0,50 mm</v>
          </cell>
          <cell r="D881" t="str">
            <v>m</v>
          </cell>
          <cell r="E881">
            <v>49.8</v>
          </cell>
          <cell r="F881">
            <v>5.98</v>
          </cell>
          <cell r="G881">
            <v>55.78</v>
          </cell>
        </row>
        <row r="882">
          <cell r="A882" t="str">
            <v>16.12.220</v>
          </cell>
          <cell r="B882">
            <v>0</v>
          </cell>
          <cell r="C882" t="str">
            <v>Cumeeira em chapa de aço pré-pintada com epóxi e poliéster, perfil ondulado, com espessura de 0,50 mm</v>
          </cell>
          <cell r="D882" t="str">
            <v>m</v>
          </cell>
          <cell r="E882">
            <v>48.95</v>
          </cell>
          <cell r="F882">
            <v>5.98</v>
          </cell>
          <cell r="G882">
            <v>54.93</v>
          </cell>
        </row>
        <row r="883">
          <cell r="A883" t="str">
            <v>16.13</v>
          </cell>
          <cell r="B883" t="str">
            <v>Telhamento metálico especial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</row>
        <row r="884">
          <cell r="A884" t="str">
            <v>16.13.060</v>
          </cell>
          <cell r="B884">
            <v>0</v>
          </cell>
          <cell r="C884" t="str">
            <v>Telhamento em chapa de aço pré-pintada com epóxi e poliéster, tipo sanduíche, espessura de 0,50 mm, com lã de rocha</v>
          </cell>
          <cell r="D884" t="str">
            <v>m²</v>
          </cell>
          <cell r="E884">
            <v>121.68</v>
          </cell>
          <cell r="F884">
            <v>30.1</v>
          </cell>
          <cell r="G884">
            <v>151.78</v>
          </cell>
        </row>
        <row r="885">
          <cell r="A885" t="str">
            <v>16.13.070</v>
          </cell>
          <cell r="B885">
            <v>0</v>
          </cell>
          <cell r="C885" t="str">
            <v>Telhamento em chapa de aço pré-pintada com epóxi e poliéster, tipo sanduíche, espessura de 0,50 mm, com poliuretano</v>
          </cell>
          <cell r="D885" t="str">
            <v>m²</v>
          </cell>
          <cell r="E885">
            <v>114.66</v>
          </cell>
          <cell r="F885">
            <v>13.03</v>
          </cell>
          <cell r="G885">
            <v>127.69</v>
          </cell>
        </row>
        <row r="886">
          <cell r="A886" t="str">
            <v>16.13.130</v>
          </cell>
          <cell r="B886">
            <v>0</v>
          </cell>
          <cell r="C886" t="str">
            <v>Telhamento em chapa de aço com pintura poliéster, tipo sanduíche, espessura de 0,50 mm, com poliestireno expandido</v>
          </cell>
          <cell r="D886" t="str">
            <v>m²</v>
          </cell>
          <cell r="E886">
            <v>95.67</v>
          </cell>
          <cell r="F886">
            <v>13.03</v>
          </cell>
          <cell r="G886">
            <v>108.7</v>
          </cell>
        </row>
        <row r="887">
          <cell r="A887" t="str">
            <v>16.13.140</v>
          </cell>
          <cell r="B887">
            <v>0</v>
          </cell>
          <cell r="C887" t="str">
            <v>Telhamento em chapa de aço galvanizado autoportante, perfil trapezoidal, com espessura de 0,80 mm e altura de 120 mm</v>
          </cell>
          <cell r="D887" t="str">
            <v>m²</v>
          </cell>
          <cell r="E887">
            <v>66.45</v>
          </cell>
          <cell r="F887">
            <v>11.97</v>
          </cell>
          <cell r="G887">
            <v>78.42</v>
          </cell>
        </row>
        <row r="888">
          <cell r="A888" t="str">
            <v>16.16</v>
          </cell>
          <cell r="B888" t="str">
            <v>Telhamento em material sintético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</row>
        <row r="889">
          <cell r="A889" t="str">
            <v>16.16.040</v>
          </cell>
          <cell r="B889">
            <v>0</v>
          </cell>
          <cell r="C889" t="str">
            <v>Telha ondulada translúcida em polipropileno</v>
          </cell>
          <cell r="D889" t="str">
            <v>m²</v>
          </cell>
          <cell r="E889">
            <v>42.35</v>
          </cell>
          <cell r="F889">
            <v>11.97</v>
          </cell>
          <cell r="G889">
            <v>54.32</v>
          </cell>
        </row>
        <row r="890">
          <cell r="A890" t="str">
            <v>16.16.160</v>
          </cell>
          <cell r="B890">
            <v>0</v>
          </cell>
          <cell r="C890" t="str">
            <v>Telha em poliéster reforçado com fibras de vidro, perfil trapezoidal 49</v>
          </cell>
          <cell r="D890" t="str">
            <v>m²</v>
          </cell>
          <cell r="E890">
            <v>69.92</v>
          </cell>
          <cell r="F890">
            <v>11.97</v>
          </cell>
          <cell r="G890">
            <v>81.89</v>
          </cell>
        </row>
        <row r="891">
          <cell r="A891" t="str">
            <v>16.16.400</v>
          </cell>
          <cell r="B891">
            <v>0</v>
          </cell>
          <cell r="C891" t="str">
            <v>Cumeeira para telha de poliéster, tipo perfil trapezoidal 49</v>
          </cell>
          <cell r="D891" t="str">
            <v>m</v>
          </cell>
          <cell r="E891">
            <v>103.64</v>
          </cell>
          <cell r="F891">
            <v>5.98</v>
          </cell>
          <cell r="G891">
            <v>109.62</v>
          </cell>
        </row>
        <row r="892">
          <cell r="A892" t="str">
            <v>16.20</v>
          </cell>
          <cell r="B892" t="str">
            <v>Telhamento em vidro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A893" t="str">
            <v>16.20.020</v>
          </cell>
          <cell r="B893">
            <v>0</v>
          </cell>
          <cell r="C893" t="str">
            <v>Telhas de vidro para iluminação tipo francesa</v>
          </cell>
          <cell r="D893" t="str">
            <v>un</v>
          </cell>
          <cell r="E893">
            <v>47.3</v>
          </cell>
          <cell r="F893">
            <v>3</v>
          </cell>
          <cell r="G893">
            <v>50.3</v>
          </cell>
        </row>
        <row r="894">
          <cell r="A894" t="str">
            <v>16.20.040</v>
          </cell>
          <cell r="B894">
            <v>0</v>
          </cell>
          <cell r="C894" t="str">
            <v>Telhas de vidro para iluminação tipo colonial/paulistinha</v>
          </cell>
          <cell r="D894" t="str">
            <v>un</v>
          </cell>
          <cell r="E894">
            <v>47.3</v>
          </cell>
          <cell r="F894">
            <v>3</v>
          </cell>
          <cell r="G894">
            <v>50.3</v>
          </cell>
        </row>
        <row r="895">
          <cell r="A895" t="str">
            <v>16.30</v>
          </cell>
          <cell r="B895" t="str">
            <v>Domos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</row>
        <row r="896">
          <cell r="A896" t="str">
            <v>16.30.020</v>
          </cell>
          <cell r="B896">
            <v>0</v>
          </cell>
          <cell r="C896" t="str">
            <v>Domo de acrílico fixado em perfis de alumínio</v>
          </cell>
          <cell r="D896" t="str">
            <v>m²</v>
          </cell>
          <cell r="E896">
            <v>473.81</v>
          </cell>
          <cell r="F896">
            <v>0</v>
          </cell>
          <cell r="G896">
            <v>473.81</v>
          </cell>
        </row>
        <row r="897">
          <cell r="A897" t="str">
            <v>16.32</v>
          </cell>
          <cell r="B897" t="str">
            <v>Painel, chapas e fechamento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</row>
        <row r="898">
          <cell r="A898" t="str">
            <v>16.32.070</v>
          </cell>
          <cell r="B898">
            <v>0</v>
          </cell>
          <cell r="C898" t="str">
            <v>Cobertura curva em chapa de policarbonato alveolar bronze de 6 mm</v>
          </cell>
          <cell r="D898" t="str">
            <v>m²</v>
          </cell>
          <cell r="E898">
            <v>82.63</v>
          </cell>
          <cell r="F898">
            <v>61.26</v>
          </cell>
          <cell r="G898">
            <v>143.88999999999999</v>
          </cell>
        </row>
        <row r="899">
          <cell r="A899" t="str">
            <v>16.32.120</v>
          </cell>
          <cell r="B899">
            <v>0</v>
          </cell>
          <cell r="C899" t="str">
            <v>Cobertura plana em chapa de policarbonato alveolar de 10 mm</v>
          </cell>
          <cell r="D899" t="str">
            <v>m²</v>
          </cell>
          <cell r="E899">
            <v>154.38999999999999</v>
          </cell>
          <cell r="F899">
            <v>55.13</v>
          </cell>
          <cell r="G899">
            <v>209.52</v>
          </cell>
        </row>
        <row r="900">
          <cell r="A900" t="str">
            <v>16.32.130</v>
          </cell>
          <cell r="B900">
            <v>0</v>
          </cell>
          <cell r="C900" t="str">
            <v>Cobertura curva em chapa de policarbonato alveolar bronze de 10 mm</v>
          </cell>
          <cell r="D900" t="str">
            <v>m²</v>
          </cell>
          <cell r="E900">
            <v>153.34</v>
          </cell>
          <cell r="F900">
            <v>61.26</v>
          </cell>
          <cell r="G900">
            <v>214.6</v>
          </cell>
        </row>
        <row r="901">
          <cell r="A901" t="str">
            <v>16.33</v>
          </cell>
          <cell r="B901" t="str">
            <v>Calhas e rufos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A902" t="str">
            <v>16.33.022</v>
          </cell>
          <cell r="B902">
            <v>0</v>
          </cell>
          <cell r="C902" t="str">
            <v>Calha, rufo, afins em chapa galvanizada nº 24 - corte 0,33 m</v>
          </cell>
          <cell r="D902" t="str">
            <v>m</v>
          </cell>
          <cell r="E902">
            <v>25.71</v>
          </cell>
          <cell r="F902">
            <v>36.5</v>
          </cell>
          <cell r="G902">
            <v>62.21</v>
          </cell>
        </row>
        <row r="903">
          <cell r="A903" t="str">
            <v>16.33.052</v>
          </cell>
          <cell r="B903">
            <v>0</v>
          </cell>
          <cell r="C903" t="str">
            <v>Calha, rufo, afins em chapa galvanizada nº 24 - corte 0,50 m</v>
          </cell>
          <cell r="D903" t="str">
            <v>m</v>
          </cell>
          <cell r="E903">
            <v>39.200000000000003</v>
          </cell>
          <cell r="F903">
            <v>43.14</v>
          </cell>
          <cell r="G903">
            <v>82.34</v>
          </cell>
        </row>
        <row r="904">
          <cell r="A904" t="str">
            <v>16.33.062</v>
          </cell>
          <cell r="B904">
            <v>0</v>
          </cell>
          <cell r="C904" t="str">
            <v>Calha, rufo, afins em chapa galvanizada nº 24 - corte 1,00 m</v>
          </cell>
          <cell r="D904" t="str">
            <v>m</v>
          </cell>
          <cell r="E904">
            <v>77.62</v>
          </cell>
          <cell r="F904">
            <v>46.45</v>
          </cell>
          <cell r="G904">
            <v>124.07</v>
          </cell>
        </row>
        <row r="905">
          <cell r="A905" t="str">
            <v>16.33.082</v>
          </cell>
          <cell r="B905">
            <v>0</v>
          </cell>
          <cell r="C905" t="str">
            <v>Calha, rufo, afins em chapa galvanizada nº 26 - corte 0,33 m</v>
          </cell>
          <cell r="D905" t="str">
            <v>m</v>
          </cell>
          <cell r="E905">
            <v>19.52</v>
          </cell>
          <cell r="F905">
            <v>36.5</v>
          </cell>
          <cell r="G905">
            <v>56.02</v>
          </cell>
        </row>
        <row r="906">
          <cell r="A906" t="str">
            <v>16.33.102</v>
          </cell>
          <cell r="B906">
            <v>0</v>
          </cell>
          <cell r="C906" t="str">
            <v>Calha, rufo, afins em chapa galvanizada nº 26 - corte 0,50 m</v>
          </cell>
          <cell r="D906" t="str">
            <v>m</v>
          </cell>
          <cell r="E906">
            <v>30.57</v>
          </cell>
          <cell r="F906">
            <v>43.14</v>
          </cell>
          <cell r="G906">
            <v>73.709999999999994</v>
          </cell>
        </row>
        <row r="907">
          <cell r="A907" t="str">
            <v>16.33.400</v>
          </cell>
          <cell r="B907">
            <v>0</v>
          </cell>
          <cell r="C907" t="str">
            <v>Rufo pré-moldado em concreto, de 14 x 50 x 18,5 cm</v>
          </cell>
          <cell r="D907" t="str">
            <v>un</v>
          </cell>
          <cell r="E907">
            <v>9.4600000000000009</v>
          </cell>
          <cell r="F907">
            <v>0.94</v>
          </cell>
          <cell r="G907">
            <v>10.4</v>
          </cell>
        </row>
        <row r="908">
          <cell r="A908" t="str">
            <v>16.33.410</v>
          </cell>
          <cell r="B908">
            <v>0</v>
          </cell>
          <cell r="C908" t="str">
            <v>Rufo pré-moldado em concreto, de 20 x 50 x 26 cm</v>
          </cell>
          <cell r="D908" t="str">
            <v>un</v>
          </cell>
          <cell r="E908">
            <v>10.85</v>
          </cell>
          <cell r="F908">
            <v>1.35</v>
          </cell>
          <cell r="G908">
            <v>12.2</v>
          </cell>
        </row>
        <row r="909">
          <cell r="A909" t="str">
            <v>16.40</v>
          </cell>
          <cell r="B909" t="str">
            <v>Reparos, conservações e complementos - GRUPO 16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</row>
        <row r="910">
          <cell r="A910" t="str">
            <v>16.40.040</v>
          </cell>
          <cell r="B910">
            <v>0</v>
          </cell>
          <cell r="C910" t="str">
            <v>Recolocação de cumeeiras e espigões de barro</v>
          </cell>
          <cell r="D910" t="str">
            <v>m</v>
          </cell>
          <cell r="E910">
            <v>1.55</v>
          </cell>
          <cell r="F910">
            <v>11.97</v>
          </cell>
          <cell r="G910">
            <v>13.52</v>
          </cell>
        </row>
        <row r="911">
          <cell r="A911" t="str">
            <v>16.40.060</v>
          </cell>
          <cell r="B911">
            <v>0</v>
          </cell>
          <cell r="C911" t="str">
            <v>Recolocação de telha de barro tipo colonial/paulistinha</v>
          </cell>
          <cell r="D911" t="str">
            <v>m²</v>
          </cell>
          <cell r="E911">
            <v>0</v>
          </cell>
          <cell r="F911">
            <v>32.57</v>
          </cell>
          <cell r="G911">
            <v>32.57</v>
          </cell>
        </row>
        <row r="912">
          <cell r="A912" t="str">
            <v>16.40.080</v>
          </cell>
          <cell r="B912">
            <v>0</v>
          </cell>
          <cell r="C912" t="str">
            <v>Recolocação de telha de barro tipo plan</v>
          </cell>
          <cell r="D912" t="str">
            <v>m²</v>
          </cell>
          <cell r="E912">
            <v>0</v>
          </cell>
          <cell r="F912">
            <v>32.57</v>
          </cell>
          <cell r="G912">
            <v>32.57</v>
          </cell>
        </row>
        <row r="913">
          <cell r="A913" t="str">
            <v>16.40.090</v>
          </cell>
          <cell r="B913">
            <v>0</v>
          </cell>
          <cell r="C913" t="str">
            <v>Recolocação de domo de acrílico, inclusive perfis metálicos de fixação</v>
          </cell>
          <cell r="D913" t="str">
            <v>m²</v>
          </cell>
          <cell r="E913">
            <v>0</v>
          </cell>
          <cell r="F913">
            <v>14.97</v>
          </cell>
          <cell r="G913">
            <v>14.97</v>
          </cell>
        </row>
        <row r="914">
          <cell r="A914" t="str">
            <v>16.40.120</v>
          </cell>
          <cell r="B914">
            <v>0</v>
          </cell>
          <cell r="C914" t="str">
            <v>Recolocação de telhas de barro tipo francesa</v>
          </cell>
          <cell r="D914" t="str">
            <v>m²</v>
          </cell>
          <cell r="E914">
            <v>0</v>
          </cell>
          <cell r="F914">
            <v>21.72</v>
          </cell>
          <cell r="G914">
            <v>21.72</v>
          </cell>
        </row>
        <row r="915">
          <cell r="A915" t="str">
            <v>16.40.140</v>
          </cell>
          <cell r="B915">
            <v>0</v>
          </cell>
          <cell r="C915" t="str">
            <v>Recolocação de telha em fibrocimento ou CRFS, perfil ondulado</v>
          </cell>
          <cell r="D915" t="str">
            <v>m²</v>
          </cell>
          <cell r="E915">
            <v>1.8</v>
          </cell>
          <cell r="F915">
            <v>11.97</v>
          </cell>
          <cell r="G915">
            <v>13.77</v>
          </cell>
        </row>
        <row r="916">
          <cell r="A916" t="str">
            <v>16.40.150</v>
          </cell>
          <cell r="B916">
            <v>0</v>
          </cell>
          <cell r="C916" t="str">
            <v>Recolocação de telha em fibrocimento ou CRFS, perfil modulado ou trapezoidal</v>
          </cell>
          <cell r="D916" t="str">
            <v>m²</v>
          </cell>
          <cell r="E916">
            <v>5.4</v>
          </cell>
          <cell r="F916">
            <v>11.97</v>
          </cell>
          <cell r="G916">
            <v>17.37</v>
          </cell>
        </row>
        <row r="917">
          <cell r="A917" t="str">
            <v>17</v>
          </cell>
          <cell r="B917" t="str">
            <v>REVESTIMENTO EM MASSA OU FUNDIDO NO LOCAL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A918" t="str">
            <v>17.01</v>
          </cell>
          <cell r="B918" t="str">
            <v>Regularização de base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A919" t="str">
            <v>17.01.010</v>
          </cell>
          <cell r="B919">
            <v>0</v>
          </cell>
          <cell r="C919" t="str">
            <v>Argamassa de proteção com argila expandida</v>
          </cell>
          <cell r="D919" t="str">
            <v>m³</v>
          </cell>
          <cell r="E919">
            <v>558.28</v>
          </cell>
          <cell r="F919">
            <v>213.27</v>
          </cell>
          <cell r="G919">
            <v>771.55</v>
          </cell>
        </row>
        <row r="920">
          <cell r="A920" t="str">
            <v>17.01.020</v>
          </cell>
          <cell r="B920">
            <v>0</v>
          </cell>
          <cell r="C920" t="str">
            <v>Argamassa de regularização e/ou proteção</v>
          </cell>
          <cell r="D920" t="str">
            <v>m³</v>
          </cell>
          <cell r="E920">
            <v>285.38</v>
          </cell>
          <cell r="F920">
            <v>213.27</v>
          </cell>
          <cell r="G920">
            <v>498.65</v>
          </cell>
        </row>
        <row r="921">
          <cell r="A921" t="str">
            <v>17.01.040</v>
          </cell>
          <cell r="B921">
            <v>0</v>
          </cell>
          <cell r="C921" t="str">
            <v>Lastro de concreto impermeabilizado</v>
          </cell>
          <cell r="D921" t="str">
            <v>m³</v>
          </cell>
          <cell r="E921">
            <v>246.96</v>
          </cell>
          <cell r="F921">
            <v>213.27</v>
          </cell>
          <cell r="G921">
            <v>460.23</v>
          </cell>
        </row>
        <row r="922">
          <cell r="A922" t="str">
            <v>17.01.050</v>
          </cell>
          <cell r="B922">
            <v>0</v>
          </cell>
          <cell r="C922" t="str">
            <v>Regularização de piso com nata de cimento</v>
          </cell>
          <cell r="D922" t="str">
            <v>m²</v>
          </cell>
          <cell r="E922">
            <v>2.39</v>
          </cell>
          <cell r="F922">
            <v>16.600000000000001</v>
          </cell>
          <cell r="G922">
            <v>18.989999999999998</v>
          </cell>
        </row>
        <row r="923">
          <cell r="A923" t="str">
            <v>17.01.060</v>
          </cell>
          <cell r="B923">
            <v>0</v>
          </cell>
          <cell r="C923" t="str">
            <v>Regularização de piso com nata de cimento e bianco</v>
          </cell>
          <cell r="D923" t="str">
            <v>m²</v>
          </cell>
          <cell r="E923">
            <v>5.73</v>
          </cell>
          <cell r="F923">
            <v>16.32</v>
          </cell>
          <cell r="G923">
            <v>22.05</v>
          </cell>
        </row>
        <row r="924">
          <cell r="A924" t="str">
            <v>17.01.120</v>
          </cell>
          <cell r="B924">
            <v>0</v>
          </cell>
          <cell r="C924" t="str">
            <v>Argamassa de cimento e areia traço 1:3, com adesivo acrílico</v>
          </cell>
          <cell r="D924" t="str">
            <v>m³</v>
          </cell>
          <cell r="E924">
            <v>765.26</v>
          </cell>
          <cell r="F924">
            <v>213.27</v>
          </cell>
          <cell r="G924">
            <v>978.53</v>
          </cell>
        </row>
        <row r="925">
          <cell r="A925" t="str">
            <v>17.02</v>
          </cell>
          <cell r="B925" t="str">
            <v>Revestimento em argamassa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17.02.020</v>
          </cell>
          <cell r="B926">
            <v>0</v>
          </cell>
          <cell r="C926" t="str">
            <v>Chapisco</v>
          </cell>
          <cell r="D926" t="str">
            <v>m²</v>
          </cell>
          <cell r="E926">
            <v>1.42</v>
          </cell>
          <cell r="F926">
            <v>3.16</v>
          </cell>
          <cell r="G926">
            <v>4.58</v>
          </cell>
        </row>
        <row r="927">
          <cell r="A927" t="str">
            <v>17.02.030</v>
          </cell>
          <cell r="B927">
            <v>0</v>
          </cell>
          <cell r="C927" t="str">
            <v>Chapisco 1:4 com areia grossa</v>
          </cell>
          <cell r="D927" t="str">
            <v>m²</v>
          </cell>
          <cell r="E927">
            <v>0.9</v>
          </cell>
          <cell r="F927">
            <v>3.16</v>
          </cell>
          <cell r="G927">
            <v>4.0599999999999996</v>
          </cell>
        </row>
        <row r="928">
          <cell r="A928" t="str">
            <v>17.02.040</v>
          </cell>
          <cell r="B928">
            <v>0</v>
          </cell>
          <cell r="C928" t="str">
            <v>Chapisco com bianco</v>
          </cell>
          <cell r="D928" t="str">
            <v>m²</v>
          </cell>
          <cell r="E928">
            <v>4.59</v>
          </cell>
          <cell r="F928">
            <v>3.16</v>
          </cell>
          <cell r="G928">
            <v>7.75</v>
          </cell>
        </row>
        <row r="929">
          <cell r="A929" t="str">
            <v>17.02.060</v>
          </cell>
          <cell r="B929">
            <v>0</v>
          </cell>
          <cell r="C929" t="str">
            <v>Chapisco fino peneirado</v>
          </cell>
          <cell r="D929" t="str">
            <v>m²</v>
          </cell>
          <cell r="E929">
            <v>1.45</v>
          </cell>
          <cell r="F929">
            <v>4.62</v>
          </cell>
          <cell r="G929">
            <v>6.07</v>
          </cell>
        </row>
        <row r="930">
          <cell r="A930" t="str">
            <v>17.02.080</v>
          </cell>
          <cell r="B930">
            <v>0</v>
          </cell>
          <cell r="C930" t="str">
            <v>Chapisco rústico com pedra britada nº 1</v>
          </cell>
          <cell r="D930" t="str">
            <v>m²</v>
          </cell>
          <cell r="E930">
            <v>2.44</v>
          </cell>
          <cell r="F930">
            <v>4.9000000000000004</v>
          </cell>
          <cell r="G930">
            <v>7.34</v>
          </cell>
        </row>
        <row r="931">
          <cell r="A931" t="str">
            <v>17.02.120</v>
          </cell>
          <cell r="B931">
            <v>0</v>
          </cell>
          <cell r="C931" t="str">
            <v>Emboço comum</v>
          </cell>
          <cell r="D931" t="str">
            <v>m²</v>
          </cell>
          <cell r="E931">
            <v>6.1</v>
          </cell>
          <cell r="F931">
            <v>8.68</v>
          </cell>
          <cell r="G931">
            <v>14.78</v>
          </cell>
        </row>
        <row r="932">
          <cell r="A932" t="str">
            <v>17.02.140</v>
          </cell>
          <cell r="B932">
            <v>0</v>
          </cell>
          <cell r="C932" t="str">
            <v>Emboço desempenado com espuma de poliéster</v>
          </cell>
          <cell r="D932" t="str">
            <v>m²</v>
          </cell>
          <cell r="E932">
            <v>6.1</v>
          </cell>
          <cell r="F932">
            <v>11.97</v>
          </cell>
          <cell r="G932">
            <v>18.07</v>
          </cell>
        </row>
        <row r="933">
          <cell r="A933" t="str">
            <v>17.02.160</v>
          </cell>
          <cell r="B933">
            <v>0</v>
          </cell>
          <cell r="C933" t="str">
            <v>Emboço desempenado com argamassa industrializada</v>
          </cell>
          <cell r="D933" t="str">
            <v>m²</v>
          </cell>
          <cell r="E933">
            <v>22.95</v>
          </cell>
          <cell r="F933">
            <v>7.48</v>
          </cell>
          <cell r="G933">
            <v>30.43</v>
          </cell>
        </row>
        <row r="934">
          <cell r="A934" t="str">
            <v>17.02.220</v>
          </cell>
          <cell r="B934">
            <v>0</v>
          </cell>
          <cell r="C934" t="str">
            <v>Reboco</v>
          </cell>
          <cell r="D934" t="str">
            <v>m²</v>
          </cell>
          <cell r="E934">
            <v>1.32</v>
          </cell>
          <cell r="F934">
            <v>7.48</v>
          </cell>
          <cell r="G934">
            <v>8.8000000000000007</v>
          </cell>
        </row>
        <row r="935">
          <cell r="A935" t="str">
            <v>17.02.260</v>
          </cell>
          <cell r="B935">
            <v>0</v>
          </cell>
          <cell r="C935" t="str">
            <v>Barra lisa com acabamento em nata de cimento</v>
          </cell>
          <cell r="D935" t="str">
            <v>m²</v>
          </cell>
          <cell r="E935">
            <v>5.87</v>
          </cell>
          <cell r="F935">
            <v>19.440000000000001</v>
          </cell>
          <cell r="G935">
            <v>25.31</v>
          </cell>
        </row>
        <row r="936">
          <cell r="A936" t="str">
            <v>17.03</v>
          </cell>
          <cell r="B936" t="str">
            <v>Revestimento em cimentado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A937" t="str">
            <v>17.03.020</v>
          </cell>
          <cell r="B937">
            <v>0</v>
          </cell>
          <cell r="C937" t="str">
            <v>Cimentado desempenado</v>
          </cell>
          <cell r="D937" t="str">
            <v>m²</v>
          </cell>
          <cell r="E937">
            <v>5.71</v>
          </cell>
          <cell r="F937">
            <v>16.45</v>
          </cell>
          <cell r="G937">
            <v>22.16</v>
          </cell>
        </row>
        <row r="938">
          <cell r="A938" t="str">
            <v>17.03.040</v>
          </cell>
          <cell r="B938">
            <v>0</v>
          </cell>
          <cell r="C938" t="str">
            <v>Cimentado desempenado e alisado (queimado)</v>
          </cell>
          <cell r="D938" t="str">
            <v>m²</v>
          </cell>
          <cell r="E938">
            <v>6.1</v>
          </cell>
          <cell r="F938">
            <v>19.440000000000001</v>
          </cell>
          <cell r="G938">
            <v>25.54</v>
          </cell>
        </row>
        <row r="939">
          <cell r="A939" t="str">
            <v>17.03.060</v>
          </cell>
          <cell r="B939">
            <v>0</v>
          </cell>
          <cell r="C939" t="str">
            <v>Cimentado desempenado e alisado com corante (queimado)</v>
          </cell>
          <cell r="D939" t="str">
            <v>m²</v>
          </cell>
          <cell r="E939">
            <v>17.739999999999998</v>
          </cell>
          <cell r="F939">
            <v>19.440000000000001</v>
          </cell>
          <cell r="G939">
            <v>37.18</v>
          </cell>
        </row>
        <row r="940">
          <cell r="A940" t="str">
            <v>17.03.080</v>
          </cell>
          <cell r="B940">
            <v>0</v>
          </cell>
          <cell r="C940" t="str">
            <v>Cimentado semi-áspero</v>
          </cell>
          <cell r="D940" t="str">
            <v>m²</v>
          </cell>
          <cell r="E940">
            <v>5.71</v>
          </cell>
          <cell r="F940">
            <v>11.97</v>
          </cell>
          <cell r="G940">
            <v>17.68</v>
          </cell>
        </row>
        <row r="941">
          <cell r="A941" t="str">
            <v>17.03.100</v>
          </cell>
          <cell r="B941">
            <v>0</v>
          </cell>
          <cell r="C941" t="str">
            <v>Cimentado áspero com caneluras</v>
          </cell>
          <cell r="D941" t="str">
            <v>m²</v>
          </cell>
          <cell r="E941">
            <v>5.71</v>
          </cell>
          <cell r="F941">
            <v>20.95</v>
          </cell>
          <cell r="G941">
            <v>26.66</v>
          </cell>
        </row>
        <row r="942">
          <cell r="A942" t="str">
            <v>17.03.200</v>
          </cell>
          <cell r="B942">
            <v>0</v>
          </cell>
          <cell r="C942" t="str">
            <v>Degrau em cimentado</v>
          </cell>
          <cell r="D942" t="str">
            <v>m</v>
          </cell>
          <cell r="E942">
            <v>4.0999999999999996</v>
          </cell>
          <cell r="F942">
            <v>33.869999999999997</v>
          </cell>
          <cell r="G942">
            <v>37.97</v>
          </cell>
        </row>
        <row r="943">
          <cell r="A943" t="str">
            <v>17.03.300</v>
          </cell>
          <cell r="B943">
            <v>0</v>
          </cell>
          <cell r="C943" t="str">
            <v>Rodapé em cimentado desempenado e alisado com altura 5 cm</v>
          </cell>
          <cell r="D943" t="str">
            <v>m</v>
          </cell>
          <cell r="E943">
            <v>0.79</v>
          </cell>
          <cell r="F943">
            <v>15.78</v>
          </cell>
          <cell r="G943">
            <v>16.57</v>
          </cell>
        </row>
        <row r="944">
          <cell r="A944" t="str">
            <v>17.03.310</v>
          </cell>
          <cell r="B944">
            <v>0</v>
          </cell>
          <cell r="C944" t="str">
            <v>Rodapé em cimentado desempenado e alisado com altura 7 cm</v>
          </cell>
          <cell r="D944" t="str">
            <v>m</v>
          </cell>
          <cell r="E944">
            <v>0.89</v>
          </cell>
          <cell r="F944">
            <v>15.78</v>
          </cell>
          <cell r="G944">
            <v>16.670000000000002</v>
          </cell>
        </row>
        <row r="945">
          <cell r="A945" t="str">
            <v>17.03.320</v>
          </cell>
          <cell r="B945">
            <v>0</v>
          </cell>
          <cell r="C945" t="str">
            <v>Rodapé em cimentado desempenado e alisado com altura 10 cm</v>
          </cell>
          <cell r="D945" t="str">
            <v>m</v>
          </cell>
          <cell r="E945">
            <v>1.04</v>
          </cell>
          <cell r="F945">
            <v>15.78</v>
          </cell>
          <cell r="G945">
            <v>16.82</v>
          </cell>
        </row>
        <row r="946">
          <cell r="A946" t="str">
            <v>17.03.330</v>
          </cell>
          <cell r="B946">
            <v>0</v>
          </cell>
          <cell r="C946" t="str">
            <v>Rodapé em cimentado desempenado e alisado com altura 15 cm</v>
          </cell>
          <cell r="D946" t="str">
            <v>m</v>
          </cell>
          <cell r="E946">
            <v>1.33</v>
          </cell>
          <cell r="F946">
            <v>15.78</v>
          </cell>
          <cell r="G946">
            <v>17.11</v>
          </cell>
        </row>
        <row r="947">
          <cell r="A947" t="str">
            <v>17.04</v>
          </cell>
          <cell r="B947" t="str">
            <v>Revestimento em gesso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A948" t="str">
            <v>17.04.020</v>
          </cell>
          <cell r="B948">
            <v>0</v>
          </cell>
          <cell r="C948" t="str">
            <v>Revestimento em gesso liso desempenado sobre emboço</v>
          </cell>
          <cell r="D948" t="str">
            <v>m²</v>
          </cell>
          <cell r="E948">
            <v>3.55</v>
          </cell>
          <cell r="F948">
            <v>9.9499999999999993</v>
          </cell>
          <cell r="G948">
            <v>13.5</v>
          </cell>
        </row>
        <row r="949">
          <cell r="A949" t="str">
            <v>17.04.040</v>
          </cell>
          <cell r="B949">
            <v>0</v>
          </cell>
          <cell r="C949" t="str">
            <v>Revestimento em gesso liso desempenado sobre bloco</v>
          </cell>
          <cell r="D949" t="str">
            <v>m²</v>
          </cell>
          <cell r="E949">
            <v>4.97</v>
          </cell>
          <cell r="F949">
            <v>9.9499999999999993</v>
          </cell>
          <cell r="G949">
            <v>14.92</v>
          </cell>
        </row>
        <row r="950">
          <cell r="A950" t="str">
            <v>17.05</v>
          </cell>
          <cell r="B950" t="str">
            <v>Revestimento em concreto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A951" t="str">
            <v>17.05.020</v>
          </cell>
          <cell r="B951">
            <v>0</v>
          </cell>
          <cell r="C951" t="str">
            <v>Piso com requadro em concreto simples sem controle de fck</v>
          </cell>
          <cell r="D951" t="str">
            <v>m³</v>
          </cell>
          <cell r="E951">
            <v>270.48</v>
          </cell>
          <cell r="F951">
            <v>287.17</v>
          </cell>
          <cell r="G951">
            <v>557.65</v>
          </cell>
        </row>
        <row r="952">
          <cell r="A952" t="str">
            <v>17.05.070</v>
          </cell>
          <cell r="B952">
            <v>0</v>
          </cell>
          <cell r="C952" t="str">
            <v>Piso com requadro em concreto simples com controle de fck= 20 MPa</v>
          </cell>
          <cell r="D952" t="str">
            <v>m³</v>
          </cell>
          <cell r="E952">
            <v>316.14</v>
          </cell>
          <cell r="F952">
            <v>287.17</v>
          </cell>
          <cell r="G952">
            <v>603.30999999999995</v>
          </cell>
        </row>
        <row r="953">
          <cell r="A953" t="str">
            <v>17.05.100</v>
          </cell>
          <cell r="B953">
            <v>0</v>
          </cell>
          <cell r="C953" t="str">
            <v>Piso com requadro em concreto simples com controle de fck= 25 MPa</v>
          </cell>
          <cell r="D953" t="str">
            <v>m³</v>
          </cell>
          <cell r="E953">
            <v>338.12</v>
          </cell>
          <cell r="F953">
            <v>287.17</v>
          </cell>
          <cell r="G953">
            <v>625.29</v>
          </cell>
        </row>
        <row r="954">
          <cell r="A954" t="str">
            <v>17.05.320</v>
          </cell>
          <cell r="B954">
            <v>0</v>
          </cell>
          <cell r="C954" t="str">
            <v>Soleira em concreto simples</v>
          </cell>
          <cell r="D954" t="str">
            <v>m</v>
          </cell>
          <cell r="E954">
            <v>15.54</v>
          </cell>
          <cell r="F954">
            <v>33.369999999999997</v>
          </cell>
          <cell r="G954">
            <v>48.91</v>
          </cell>
        </row>
        <row r="955">
          <cell r="A955" t="str">
            <v>17.05.420</v>
          </cell>
          <cell r="B955">
            <v>0</v>
          </cell>
          <cell r="C955" t="str">
            <v>Peitoril em concreto simples</v>
          </cell>
          <cell r="D955" t="str">
            <v>m</v>
          </cell>
          <cell r="E955">
            <v>7.48</v>
          </cell>
          <cell r="F955">
            <v>45.42</v>
          </cell>
          <cell r="G955">
            <v>52.9</v>
          </cell>
        </row>
        <row r="956">
          <cell r="A956" t="str">
            <v>17.10</v>
          </cell>
          <cell r="B956" t="str">
            <v>Revestimento em granilite fundido no local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A957" t="str">
            <v>17.10.020</v>
          </cell>
          <cell r="B957">
            <v>0</v>
          </cell>
          <cell r="C957" t="str">
            <v>Piso em granilite moldado no local</v>
          </cell>
          <cell r="D957" t="str">
            <v>m²</v>
          </cell>
          <cell r="E957">
            <v>61.2</v>
          </cell>
          <cell r="F957">
            <v>5.4</v>
          </cell>
          <cell r="G957">
            <v>66.599999999999994</v>
          </cell>
        </row>
        <row r="958">
          <cell r="A958" t="str">
            <v>17.10.100</v>
          </cell>
          <cell r="B958">
            <v>0</v>
          </cell>
          <cell r="C958" t="str">
            <v>Soleira em granilite moldado no local</v>
          </cell>
          <cell r="D958" t="str">
            <v>m</v>
          </cell>
          <cell r="E958">
            <v>35.68</v>
          </cell>
          <cell r="F958">
            <v>1.35</v>
          </cell>
          <cell r="G958">
            <v>37.03</v>
          </cell>
        </row>
        <row r="959">
          <cell r="A959" t="str">
            <v>17.10.120</v>
          </cell>
          <cell r="B959">
            <v>0</v>
          </cell>
          <cell r="C959" t="str">
            <v>Degrau em granilite moldado no local</v>
          </cell>
          <cell r="D959" t="str">
            <v>m</v>
          </cell>
          <cell r="E959">
            <v>53.96</v>
          </cell>
          <cell r="F959">
            <v>1.62</v>
          </cell>
          <cell r="G959">
            <v>55.58</v>
          </cell>
        </row>
        <row r="960">
          <cell r="A960" t="str">
            <v>17.10.200</v>
          </cell>
          <cell r="B960">
            <v>0</v>
          </cell>
          <cell r="C960" t="str">
            <v>Rodapé qualquer em granilite moldado no local até 10 cm</v>
          </cell>
          <cell r="D960" t="str">
            <v>m</v>
          </cell>
          <cell r="E960">
            <v>28.9</v>
          </cell>
          <cell r="F960">
            <v>2.7</v>
          </cell>
          <cell r="G960">
            <v>31.6</v>
          </cell>
        </row>
        <row r="961">
          <cell r="A961" t="str">
            <v>17.10.410</v>
          </cell>
          <cell r="B961">
            <v>0</v>
          </cell>
          <cell r="C961" t="str">
            <v>Rodapé em placas pré-moldadas de granilite, acabamento encerado, até 10 cm</v>
          </cell>
          <cell r="D961" t="str">
            <v>m</v>
          </cell>
          <cell r="E961">
            <v>68.569999999999993</v>
          </cell>
          <cell r="F961">
            <v>0.33</v>
          </cell>
          <cell r="G961">
            <v>68.900000000000006</v>
          </cell>
        </row>
        <row r="962">
          <cell r="A962" t="str">
            <v>17.10.430</v>
          </cell>
          <cell r="B962">
            <v>0</v>
          </cell>
          <cell r="C962" t="str">
            <v>Piso em placas de granilite, acabamento encerado</v>
          </cell>
          <cell r="D962" t="str">
            <v>m²</v>
          </cell>
          <cell r="E962">
            <v>143.97</v>
          </cell>
          <cell r="F962">
            <v>3.24</v>
          </cell>
          <cell r="G962">
            <v>147.21</v>
          </cell>
        </row>
        <row r="963">
          <cell r="A963" t="str">
            <v>17.12</v>
          </cell>
          <cell r="B963" t="str">
            <v>Revestimento industrial fundido no local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17.12.060</v>
          </cell>
          <cell r="B964">
            <v>0</v>
          </cell>
          <cell r="C964" t="str">
            <v>Piso em alta resistência moldado no local 12 mm</v>
          </cell>
          <cell r="D964" t="str">
            <v>m²</v>
          </cell>
          <cell r="E964">
            <v>69.849999999999994</v>
          </cell>
          <cell r="F964">
            <v>5.4</v>
          </cell>
          <cell r="G964">
            <v>75.25</v>
          </cell>
        </row>
        <row r="965">
          <cell r="A965" t="str">
            <v>17.12.100</v>
          </cell>
          <cell r="B965">
            <v>0</v>
          </cell>
          <cell r="C965" t="str">
            <v>Soleira em alta resistência moldada no local</v>
          </cell>
          <cell r="D965" t="str">
            <v>m</v>
          </cell>
          <cell r="E965">
            <v>30.63</v>
          </cell>
          <cell r="F965">
            <v>1.35</v>
          </cell>
          <cell r="G965">
            <v>31.98</v>
          </cell>
        </row>
        <row r="966">
          <cell r="A966" t="str">
            <v>17.12.120</v>
          </cell>
          <cell r="B966">
            <v>0</v>
          </cell>
          <cell r="C966" t="str">
            <v>Degrau em alta resistência 8 mm</v>
          </cell>
          <cell r="D966" t="str">
            <v>m</v>
          </cell>
          <cell r="E966">
            <v>57.85</v>
          </cell>
          <cell r="F966">
            <v>1.62</v>
          </cell>
          <cell r="G966">
            <v>59.47</v>
          </cell>
        </row>
        <row r="967">
          <cell r="A967" t="str">
            <v>17.12.140</v>
          </cell>
          <cell r="B967">
            <v>0</v>
          </cell>
          <cell r="C967" t="str">
            <v>Degrau em alta resistência 12 mm</v>
          </cell>
          <cell r="D967" t="str">
            <v>m</v>
          </cell>
          <cell r="E967">
            <v>65.239999999999995</v>
          </cell>
          <cell r="F967">
            <v>1.62</v>
          </cell>
          <cell r="G967">
            <v>66.86</v>
          </cell>
        </row>
        <row r="968">
          <cell r="A968" t="str">
            <v>17.12.240</v>
          </cell>
          <cell r="B968">
            <v>0</v>
          </cell>
          <cell r="C968" t="str">
            <v>Rodapé qualquer em alta resistência moldado no local até 10 cm</v>
          </cell>
          <cell r="D968" t="str">
            <v>m</v>
          </cell>
          <cell r="E968">
            <v>33.79</v>
          </cell>
          <cell r="F968">
            <v>2.7</v>
          </cell>
          <cell r="G968">
            <v>36.49</v>
          </cell>
        </row>
        <row r="969">
          <cell r="A969" t="str">
            <v>17.20</v>
          </cell>
          <cell r="B969" t="str">
            <v>Revestimento especial fundido no local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17.20.020</v>
          </cell>
          <cell r="B970">
            <v>0</v>
          </cell>
          <cell r="C970" t="str">
            <v>Massa raspada</v>
          </cell>
          <cell r="D970" t="str">
            <v>m²</v>
          </cell>
          <cell r="E970">
            <v>40.04</v>
          </cell>
          <cell r="F970">
            <v>37.93</v>
          </cell>
          <cell r="G970">
            <v>77.97</v>
          </cell>
        </row>
        <row r="971">
          <cell r="A971" t="str">
            <v>17.20.040</v>
          </cell>
          <cell r="B971">
            <v>0</v>
          </cell>
          <cell r="C971" t="str">
            <v>Revestimento em granito lavado tipo Fulget uso externo, em faixas até 40 cm</v>
          </cell>
          <cell r="D971" t="str">
            <v>m</v>
          </cell>
          <cell r="E971">
            <v>57.47</v>
          </cell>
          <cell r="F971">
            <v>13.5</v>
          </cell>
          <cell r="G971">
            <v>70.97</v>
          </cell>
        </row>
        <row r="972">
          <cell r="A972" t="str">
            <v>17.20.050</v>
          </cell>
          <cell r="B972">
            <v>0</v>
          </cell>
          <cell r="C972" t="str">
            <v>Friso para junta de dilatação em revestimento de granito lavado tipo Fulget</v>
          </cell>
          <cell r="D972" t="str">
            <v>m</v>
          </cell>
          <cell r="E972">
            <v>8.1999999999999993</v>
          </cell>
          <cell r="F972">
            <v>0</v>
          </cell>
          <cell r="G972">
            <v>8.1999999999999993</v>
          </cell>
        </row>
        <row r="973">
          <cell r="A973" t="str">
            <v>17.20.060</v>
          </cell>
          <cell r="B973">
            <v>0</v>
          </cell>
          <cell r="C973" t="str">
            <v>Revestimento em granito lavado tipo Fulget uso externo</v>
          </cell>
          <cell r="D973" t="str">
            <v>m²</v>
          </cell>
          <cell r="E973">
            <v>99</v>
          </cell>
          <cell r="F973">
            <v>13.5</v>
          </cell>
          <cell r="G973">
            <v>112.5</v>
          </cell>
        </row>
        <row r="974">
          <cell r="A974" t="str">
            <v>17.20.140</v>
          </cell>
          <cell r="B974">
            <v>0</v>
          </cell>
          <cell r="C974" t="str">
            <v>Revestimento texturizado acrílico com microagregados minerais</v>
          </cell>
          <cell r="D974" t="str">
            <v>m²</v>
          </cell>
          <cell r="E974">
            <v>7.98</v>
          </cell>
          <cell r="F974">
            <v>13.21</v>
          </cell>
          <cell r="G974">
            <v>21.19</v>
          </cell>
        </row>
        <row r="975">
          <cell r="A975" t="str">
            <v>17.40</v>
          </cell>
          <cell r="B975" t="str">
            <v>Reparos e conservações em massa e concreto - GRUPO 17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17.40.010</v>
          </cell>
          <cell r="B976">
            <v>0</v>
          </cell>
          <cell r="C976" t="str">
            <v>Reparos em piso de granilite - estucamento e polimento</v>
          </cell>
          <cell r="D976" t="str">
            <v>m²</v>
          </cell>
          <cell r="E976">
            <v>28.57</v>
          </cell>
          <cell r="F976">
            <v>0</v>
          </cell>
          <cell r="G976">
            <v>28.57</v>
          </cell>
        </row>
        <row r="977">
          <cell r="A977" t="str">
            <v>17.40.020</v>
          </cell>
          <cell r="B977">
            <v>0</v>
          </cell>
          <cell r="C977" t="str">
            <v>Reparos em pisos de alta resistência fundidos no local - estucamento e polimento</v>
          </cell>
          <cell r="D977" t="str">
            <v>m²</v>
          </cell>
          <cell r="E977">
            <v>28.23</v>
          </cell>
          <cell r="F977">
            <v>0</v>
          </cell>
          <cell r="G977">
            <v>28.23</v>
          </cell>
        </row>
        <row r="978">
          <cell r="A978" t="str">
            <v>17.40.030</v>
          </cell>
          <cell r="B978">
            <v>0</v>
          </cell>
          <cell r="C978" t="str">
            <v>Reparos em degrau e espelho de granilite - estucamento e polimento</v>
          </cell>
          <cell r="D978" t="str">
            <v>m</v>
          </cell>
          <cell r="E978">
            <v>27.46</v>
          </cell>
          <cell r="F978">
            <v>0</v>
          </cell>
          <cell r="G978">
            <v>27.46</v>
          </cell>
        </row>
        <row r="979">
          <cell r="A979" t="str">
            <v>17.40.070</v>
          </cell>
          <cell r="B979">
            <v>0</v>
          </cell>
          <cell r="C979" t="str">
            <v>Reparos em rodapé de granilite - estucamento e polimento</v>
          </cell>
          <cell r="D979" t="str">
            <v>m</v>
          </cell>
          <cell r="E979">
            <v>21.74</v>
          </cell>
          <cell r="F979">
            <v>0</v>
          </cell>
          <cell r="G979">
            <v>21.74</v>
          </cell>
        </row>
        <row r="980">
          <cell r="A980" t="str">
            <v>17.40.110</v>
          </cell>
          <cell r="B980">
            <v>0</v>
          </cell>
          <cell r="C980" t="str">
            <v>Faixa antiderrapante definitiva para degraus, soleiras, patamares ou pisos</v>
          </cell>
          <cell r="D980" t="str">
            <v>m</v>
          </cell>
          <cell r="E980">
            <v>0</v>
          </cell>
          <cell r="F980">
            <v>29.92</v>
          </cell>
          <cell r="G980">
            <v>29.92</v>
          </cell>
        </row>
        <row r="981">
          <cell r="A981" t="str">
            <v>17.40.150</v>
          </cell>
          <cell r="B981">
            <v>0</v>
          </cell>
          <cell r="C981" t="str">
            <v>Resina acrílica para piso de granilite</v>
          </cell>
          <cell r="D981" t="str">
            <v>m²</v>
          </cell>
          <cell r="E981">
            <v>5.8</v>
          </cell>
          <cell r="F981">
            <v>13.87</v>
          </cell>
          <cell r="G981">
            <v>19.670000000000002</v>
          </cell>
        </row>
        <row r="982">
          <cell r="A982" t="str">
            <v>17.40.160</v>
          </cell>
          <cell r="B982">
            <v>0</v>
          </cell>
          <cell r="C982" t="str">
            <v>Resina epóxi para piso de granilite</v>
          </cell>
          <cell r="D982" t="str">
            <v>m²</v>
          </cell>
          <cell r="E982">
            <v>11.69</v>
          </cell>
          <cell r="F982">
            <v>13.87</v>
          </cell>
          <cell r="G982">
            <v>25.56</v>
          </cell>
        </row>
        <row r="983">
          <cell r="A983" t="str">
            <v>17.40.180</v>
          </cell>
          <cell r="B983">
            <v>0</v>
          </cell>
          <cell r="C983" t="str">
            <v>Resina acrílica para degrau de granilite</v>
          </cell>
          <cell r="D983" t="str">
            <v>m</v>
          </cell>
          <cell r="E983">
            <v>3.09</v>
          </cell>
          <cell r="F983">
            <v>7.23</v>
          </cell>
          <cell r="G983">
            <v>10.32</v>
          </cell>
        </row>
        <row r="984">
          <cell r="A984" t="str">
            <v>17.40.190</v>
          </cell>
          <cell r="B984">
            <v>0</v>
          </cell>
          <cell r="C984" t="str">
            <v>Resina epóxi para degrau de granilite</v>
          </cell>
          <cell r="D984" t="str">
            <v>m</v>
          </cell>
          <cell r="E984">
            <v>6.23</v>
          </cell>
          <cell r="F984">
            <v>7.23</v>
          </cell>
          <cell r="G984">
            <v>13.46</v>
          </cell>
        </row>
        <row r="985">
          <cell r="A985" t="str">
            <v>18</v>
          </cell>
          <cell r="B985" t="str">
            <v>REVESTIMENTO CERÂMICO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18.05</v>
          </cell>
          <cell r="B986" t="str">
            <v>Plaqueta laminada para revestimento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18.05.020</v>
          </cell>
          <cell r="B987">
            <v>0</v>
          </cell>
          <cell r="C987" t="str">
            <v>Revestimento em plaqueta laminada, para área interna e externa, sem rejunte</v>
          </cell>
          <cell r="D987" t="str">
            <v>m²</v>
          </cell>
          <cell r="E987">
            <v>74.239999999999995</v>
          </cell>
          <cell r="F987">
            <v>8.61</v>
          </cell>
          <cell r="G987">
            <v>82.85</v>
          </cell>
        </row>
        <row r="988">
          <cell r="A988" t="str">
            <v>18.06</v>
          </cell>
          <cell r="B988" t="str">
            <v>Placa cerâmica esmaltada prensada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18.06.022</v>
          </cell>
          <cell r="B989">
            <v>0</v>
          </cell>
          <cell r="C989" t="str">
            <v>Placa cerâmica esmaltada PEI-4 para área interna, grupo de absorção BIIa, resistência química A, assentado com argamassa colante industrializada</v>
          </cell>
          <cell r="D989" t="str">
            <v>m²</v>
          </cell>
          <cell r="E989">
            <v>27.3</v>
          </cell>
          <cell r="F989">
            <v>10.19</v>
          </cell>
          <cell r="G989">
            <v>37.49</v>
          </cell>
        </row>
        <row r="990">
          <cell r="A990" t="str">
            <v>18.06.023</v>
          </cell>
          <cell r="B990">
            <v>0</v>
          </cell>
          <cell r="C990" t="str">
            <v>Rodapé em placa cerâmica esmaltada PEI-4 para áreas internas, grupo de absorção BIIa, resistência química A, assentado com argamassa colante industrializada</v>
          </cell>
          <cell r="D990" t="str">
            <v>m</v>
          </cell>
          <cell r="E990">
            <v>4.54</v>
          </cell>
          <cell r="F990">
            <v>0.81</v>
          </cell>
          <cell r="G990">
            <v>5.35</v>
          </cell>
        </row>
        <row r="991">
          <cell r="A991" t="str">
            <v>18.06.062</v>
          </cell>
          <cell r="B991">
            <v>0</v>
          </cell>
          <cell r="C991" t="str">
            <v>Placa cerâmica esmaltada PEI-5 para área interna, com textura semirrugosa, grupo de absorção BIb, resistência química A, assentado com argamassa colante industrializada</v>
          </cell>
          <cell r="D991" t="str">
            <v>m²</v>
          </cell>
          <cell r="E991">
            <v>31.11</v>
          </cell>
          <cell r="F991">
            <v>10.19</v>
          </cell>
          <cell r="G991">
            <v>41.3</v>
          </cell>
        </row>
        <row r="992">
          <cell r="A992" t="str">
            <v>18.06.063</v>
          </cell>
          <cell r="B992">
            <v>0</v>
          </cell>
          <cell r="C992" t="str">
            <v>Rodapé em placa cerâmica esmaltada PEI-5 para área interna, com textura semirrugosa, grupo de absorção BIb, resistência química A, assentado com argamassa colante industrializada</v>
          </cell>
          <cell r="D992" t="str">
            <v>m</v>
          </cell>
          <cell r="E992">
            <v>5.19</v>
          </cell>
          <cell r="F992">
            <v>5.45</v>
          </cell>
          <cell r="G992">
            <v>10.64</v>
          </cell>
        </row>
        <row r="993">
          <cell r="A993" t="str">
            <v>18.06.102</v>
          </cell>
          <cell r="B993">
            <v>0</v>
          </cell>
          <cell r="C993" t="str">
            <v>Placa cerâmica esmaltada PEI-5 para área interna, grupo de absorção BIIb, resistência química B, assentado com argamassa colante industrializada</v>
          </cell>
          <cell r="D993" t="str">
            <v>m²</v>
          </cell>
          <cell r="E993">
            <v>21.47</v>
          </cell>
          <cell r="F993">
            <v>10.19</v>
          </cell>
          <cell r="G993">
            <v>31.66</v>
          </cell>
        </row>
        <row r="994">
          <cell r="A994" t="str">
            <v>18.06.103</v>
          </cell>
          <cell r="B994">
            <v>0</v>
          </cell>
          <cell r="C994" t="str">
            <v>Rodapé em placa cerâmica esmaltada PEI-5 para área interna, grupo de absorção BIIb, resistência química B, assentado com argamassa colante industrializada</v>
          </cell>
          <cell r="D994" t="str">
            <v>m</v>
          </cell>
          <cell r="E994">
            <v>3.54</v>
          </cell>
          <cell r="F994">
            <v>0.81</v>
          </cell>
          <cell r="G994">
            <v>4.3499999999999996</v>
          </cell>
        </row>
        <row r="995">
          <cell r="A995" t="str">
            <v>18.06.142</v>
          </cell>
          <cell r="B995">
            <v>0</v>
          </cell>
          <cell r="C995" t="str">
            <v>Placa cerâmica esmaltada antiderrapante PEI-5 para área interna com saída para o exterior, grupo de absorção BIIa, resistência química A, assentado com argamassa colante industrializada</v>
          </cell>
          <cell r="D995" t="str">
            <v>m²</v>
          </cell>
          <cell r="E995">
            <v>35.69</v>
          </cell>
          <cell r="F995">
            <v>10.19</v>
          </cell>
          <cell r="G995">
            <v>45.88</v>
          </cell>
        </row>
        <row r="996">
          <cell r="A996" t="str">
            <v>18.06.143</v>
          </cell>
          <cell r="B996">
            <v>0</v>
          </cell>
          <cell r="C996" t="str">
            <v>Rodapé em placa cerâmica esmaltada antiderrapante PEI-5 para área interna com saída para o exterior, grupo de absorção BIIa, resistência química A, assentado com argamassa colante industrializada</v>
          </cell>
          <cell r="D996" t="str">
            <v>m</v>
          </cell>
          <cell r="E996">
            <v>5.84</v>
          </cell>
          <cell r="F996">
            <v>0.81</v>
          </cell>
          <cell r="G996">
            <v>6.65</v>
          </cell>
        </row>
        <row r="997">
          <cell r="A997" t="str">
            <v>18.06.182</v>
          </cell>
          <cell r="B997">
            <v>0</v>
          </cell>
          <cell r="C997" t="str">
            <v>Placa cerâmica esmaltada rústica PEI-5 para área interna com saída para o exterior, grupo de absorção BIIb, resistência química B, assentado com argamassa colante industrializada</v>
          </cell>
          <cell r="D997" t="str">
            <v>m²</v>
          </cell>
          <cell r="E997">
            <v>25.02</v>
          </cell>
          <cell r="F997">
            <v>10.19</v>
          </cell>
          <cell r="G997">
            <v>35.21</v>
          </cell>
        </row>
        <row r="998">
          <cell r="A998" t="str">
            <v>18.06.183</v>
          </cell>
          <cell r="B998">
            <v>0</v>
          </cell>
          <cell r="C998" t="str">
            <v>Rodapé em placa cerâmica esmaltada rústica PEI-5 para área interna com saída para o exterior, grupo de absorção BIIb, resistência química B, assentado com argamassa colante industrializada</v>
          </cell>
          <cell r="D998" t="str">
            <v>m</v>
          </cell>
          <cell r="E998">
            <v>4.01</v>
          </cell>
          <cell r="F998">
            <v>0.81</v>
          </cell>
          <cell r="G998">
            <v>4.82</v>
          </cell>
        </row>
        <row r="999">
          <cell r="A999" t="str">
            <v>18.06.222</v>
          </cell>
          <cell r="B999">
            <v>0</v>
          </cell>
          <cell r="C999" t="str">
            <v>Placa cerâmica esmaltada PEI-5 para área externa, grupo de absorção BIIb, resistência química B, assentado com argamassa colante industrializada</v>
          </cell>
          <cell r="D999" t="str">
            <v>m²</v>
          </cell>
          <cell r="E999">
            <v>52.73</v>
          </cell>
          <cell r="F999">
            <v>10.19</v>
          </cell>
          <cell r="G999">
            <v>62.92</v>
          </cell>
        </row>
        <row r="1000">
          <cell r="A1000" t="str">
            <v>18.06.223</v>
          </cell>
          <cell r="B1000">
            <v>0</v>
          </cell>
          <cell r="C1000" t="str">
            <v>Rodapé em placa cerâmica esmaltada PEI-5 para área externa, grupo de absorção BIIb, resistência química B, assentado com argamassa colante industrializada</v>
          </cell>
          <cell r="D1000" t="str">
            <v>m</v>
          </cell>
          <cell r="E1000">
            <v>8.75</v>
          </cell>
          <cell r="F1000">
            <v>5.45</v>
          </cell>
          <cell r="G1000">
            <v>14.2</v>
          </cell>
        </row>
        <row r="1001">
          <cell r="A1001" t="str">
            <v>18.06.302</v>
          </cell>
          <cell r="B1001">
            <v>0</v>
          </cell>
          <cell r="C1001" t="str">
            <v>Placa em cerâmica esmaltada antiderrapante PEI-4 para área externa, grupo de absorção BIb, resistência química A, assentado com argamassa colante industrializada</v>
          </cell>
          <cell r="D1001" t="str">
            <v>m²</v>
          </cell>
          <cell r="E1001">
            <v>47.5</v>
          </cell>
          <cell r="F1001">
            <v>10.19</v>
          </cell>
          <cell r="G1001">
            <v>57.69</v>
          </cell>
        </row>
        <row r="1002">
          <cell r="A1002" t="str">
            <v>18.06.303</v>
          </cell>
          <cell r="B1002">
            <v>0</v>
          </cell>
          <cell r="C1002" t="str">
            <v>Rodapé em placa cerâmica esmaltada antiderrapante PEI-4 para área externa, grupo de absorção BIb, resistência química A, assentado com argamassa colante industrializada</v>
          </cell>
          <cell r="D1002" t="str">
            <v>m</v>
          </cell>
          <cell r="E1002">
            <v>7.86</v>
          </cell>
          <cell r="F1002">
            <v>5.45</v>
          </cell>
          <cell r="G1002">
            <v>13.31</v>
          </cell>
        </row>
        <row r="1003">
          <cell r="A1003" t="str">
            <v>18.06.350</v>
          </cell>
          <cell r="B1003">
            <v>0</v>
          </cell>
          <cell r="C1003" t="str">
            <v>Assentamento de pisos e revestimentos cerâmicos com argamassa mista</v>
          </cell>
          <cell r="D1003" t="str">
            <v>m²</v>
          </cell>
          <cell r="E1003">
            <v>7.33</v>
          </cell>
          <cell r="F1003">
            <v>42.87</v>
          </cell>
          <cell r="G1003">
            <v>50.2</v>
          </cell>
        </row>
        <row r="1004">
          <cell r="A1004" t="str">
            <v>18.06.400</v>
          </cell>
          <cell r="B1004">
            <v>0</v>
          </cell>
          <cell r="C1004" t="str">
            <v>Rejuntamento em placas cerâmicas com cimento branco, juntas acima de 3 até 5 mm</v>
          </cell>
          <cell r="D1004" t="str">
            <v>m²</v>
          </cell>
          <cell r="E1004">
            <v>0.69</v>
          </cell>
          <cell r="F1004">
            <v>6.8</v>
          </cell>
          <cell r="G1004">
            <v>7.49</v>
          </cell>
        </row>
        <row r="1005">
          <cell r="A1005" t="str">
            <v>18.06.410</v>
          </cell>
          <cell r="B1005">
            <v>0</v>
          </cell>
          <cell r="C1005" t="str">
            <v>Rejuntamento em placas cerâmicas com argamassa industrializada para rejunte, juntas acima de 3 até 5 mm</v>
          </cell>
          <cell r="D1005" t="str">
            <v>m²</v>
          </cell>
          <cell r="E1005">
            <v>1.46</v>
          </cell>
          <cell r="F1005">
            <v>6.8</v>
          </cell>
          <cell r="G1005">
            <v>8.26</v>
          </cell>
        </row>
        <row r="1006">
          <cell r="A1006" t="str">
            <v>18.06.420</v>
          </cell>
          <cell r="B1006">
            <v>0</v>
          </cell>
          <cell r="C1006" t="str">
            <v>Rejuntamento em placas cerâmicas com cimento branco, juntas acima de 5 até 10 mm</v>
          </cell>
          <cell r="D1006" t="str">
            <v>m²</v>
          </cell>
          <cell r="E1006">
            <v>1.39</v>
          </cell>
          <cell r="F1006">
            <v>6.8</v>
          </cell>
          <cell r="G1006">
            <v>8.19</v>
          </cell>
        </row>
        <row r="1007">
          <cell r="A1007" t="str">
            <v>18.06.430</v>
          </cell>
          <cell r="B1007">
            <v>0</v>
          </cell>
          <cell r="C1007" t="str">
            <v>Rejuntamento em placas cerâmicas com argamassa industrializada para rejunte, juntas acima de 5 até 10 mm</v>
          </cell>
          <cell r="D1007" t="str">
            <v>m²</v>
          </cell>
          <cell r="E1007">
            <v>3.64</v>
          </cell>
          <cell r="F1007">
            <v>6.8</v>
          </cell>
          <cell r="G1007">
            <v>10.44</v>
          </cell>
        </row>
        <row r="1008">
          <cell r="A1008" t="str">
            <v>18.06.500</v>
          </cell>
          <cell r="B1008">
            <v>0</v>
          </cell>
          <cell r="C1008" t="str">
            <v>Rejuntamento de rodapé em placas cerâmicas com cimento branco, altura até 10 cm, juntas acima de 3 até 5 mm</v>
          </cell>
          <cell r="D1008" t="str">
            <v>m</v>
          </cell>
          <cell r="E1008">
            <v>7.0000000000000007E-2</v>
          </cell>
          <cell r="F1008">
            <v>0.76</v>
          </cell>
          <cell r="G1008">
            <v>0.83</v>
          </cell>
        </row>
        <row r="1009">
          <cell r="A1009" t="str">
            <v>18.06.510</v>
          </cell>
          <cell r="B1009">
            <v>0</v>
          </cell>
          <cell r="C1009" t="str">
            <v>Rejuntamento de rodapé em placas cerâmicas com argamassa industrializada para rejunte, altura até 10 cm, juntas acima de 3 até 5 mm</v>
          </cell>
          <cell r="D1009" t="str">
            <v>m</v>
          </cell>
          <cell r="E1009">
            <v>0.15</v>
          </cell>
          <cell r="F1009">
            <v>0.76</v>
          </cell>
          <cell r="G1009">
            <v>0.91</v>
          </cell>
        </row>
        <row r="1010">
          <cell r="A1010" t="str">
            <v>18.06.520</v>
          </cell>
          <cell r="B1010">
            <v>0</v>
          </cell>
          <cell r="C1010" t="str">
            <v>Rejuntamento de rodapé em placas cerâmicas com cimento branco, altura até 10 cm, juntas acima de 5 até 10 mm</v>
          </cell>
          <cell r="D1010" t="str">
            <v>m</v>
          </cell>
          <cell r="E1010">
            <v>0.14000000000000001</v>
          </cell>
          <cell r="F1010">
            <v>0.76</v>
          </cell>
          <cell r="G1010">
            <v>0.9</v>
          </cell>
        </row>
        <row r="1011">
          <cell r="A1011" t="str">
            <v>18.06.530</v>
          </cell>
          <cell r="B1011">
            <v>0</v>
          </cell>
          <cell r="C1011" t="str">
            <v>Rejuntamento de rodapé em placas cerâmicas com argamassa industrializada para rejunte, altura até 10 cm, juntas acima de 5 até 10 mm</v>
          </cell>
          <cell r="D1011" t="str">
            <v>m</v>
          </cell>
          <cell r="E1011">
            <v>0.36</v>
          </cell>
          <cell r="F1011">
            <v>0.76</v>
          </cell>
          <cell r="G1011">
            <v>1.1200000000000001</v>
          </cell>
        </row>
        <row r="1012">
          <cell r="A1012" t="str">
            <v>18.07</v>
          </cell>
          <cell r="B1012" t="str">
            <v>Placa cerâmica não esmaltada extrudada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18.07.020</v>
          </cell>
          <cell r="B1013">
            <v>0</v>
          </cell>
          <cell r="C1013" t="str">
            <v>Placa cerâmica não esmaltada extrudada de alta resistência química e mecânica, espessura de 9 mm, uso industrial, assentado com argamassa química bicomponente</v>
          </cell>
          <cell r="D1013" t="str">
            <v>m²</v>
          </cell>
          <cell r="E1013">
            <v>83.51</v>
          </cell>
          <cell r="F1013">
            <v>10.19</v>
          </cell>
          <cell r="G1013">
            <v>93.7</v>
          </cell>
        </row>
        <row r="1014">
          <cell r="A1014" t="str">
            <v>18.07.040</v>
          </cell>
          <cell r="B1014">
            <v>0</v>
          </cell>
          <cell r="C1014" t="str">
            <v>Placa cerâmica não esmaltada extrudada de alta resistência química e mecânica, espessura de 14 mm, uso industrial, assentado com argamassa química bicomponente</v>
          </cell>
          <cell r="D1014" t="str">
            <v>m²</v>
          </cell>
          <cell r="E1014">
            <v>144.19999999999999</v>
          </cell>
          <cell r="F1014">
            <v>10.19</v>
          </cell>
          <cell r="G1014">
            <v>154.38999999999999</v>
          </cell>
        </row>
        <row r="1015">
          <cell r="A1015" t="str">
            <v>18.07.080</v>
          </cell>
          <cell r="B1015">
            <v>0</v>
          </cell>
          <cell r="C1015" t="str">
            <v>Rodapé em placa cerâmica não esmaltada extrudada de alta resistência química e mecânica, altura de 10 cm, uso industrial, assentado com argamassa química bicomponente</v>
          </cell>
          <cell r="D1015" t="str">
            <v>m</v>
          </cell>
          <cell r="E1015">
            <v>30.3</v>
          </cell>
          <cell r="F1015">
            <v>1.02</v>
          </cell>
          <cell r="G1015">
            <v>31.32</v>
          </cell>
        </row>
        <row r="1016">
          <cell r="A1016" t="str">
            <v>18.07.160</v>
          </cell>
          <cell r="B1016">
            <v>0</v>
          </cell>
          <cell r="C1016" t="str">
            <v>Placa cerâmica não esmaltada extrudada para área com altas temperaturas, de alta resistência química e mecânica, espessura mínima de 13 mm, uso industrial e cozinhas profissionais, assentado com argamassa industrializada</v>
          </cell>
          <cell r="D1016" t="str">
            <v>m²</v>
          </cell>
          <cell r="E1016">
            <v>187.87</v>
          </cell>
          <cell r="F1016">
            <v>10.19</v>
          </cell>
          <cell r="G1016">
            <v>198.06</v>
          </cell>
        </row>
        <row r="1017">
          <cell r="A1017" t="str">
            <v>18.07.170</v>
          </cell>
          <cell r="B1017">
            <v>0</v>
          </cell>
          <cell r="C1017" t="str">
            <v>Rodapé em placa cerâmica não esmaltada extrudada para área com altas temperaturas, de alta resistência química e mecânica, altura de 10cm, uso industrial e cozinhas profissionais, assentado com argamassa industrializada</v>
          </cell>
          <cell r="D1017" t="str">
            <v>m</v>
          </cell>
          <cell r="E1017">
            <v>35.75</v>
          </cell>
          <cell r="F1017">
            <v>1.02</v>
          </cell>
          <cell r="G1017">
            <v>36.770000000000003</v>
          </cell>
        </row>
        <row r="1018">
          <cell r="A1018" t="str">
            <v>18.07.200</v>
          </cell>
          <cell r="B1018">
            <v>0</v>
          </cell>
          <cell r="C1018" t="str">
            <v>Rejuntamento em placa cerâmica extrudada antiácida de 9 mm, com argamassa industrializada bicomponente à base de resina furânica, juntas acima de 3 até 6 mm</v>
          </cell>
          <cell r="D1018" t="str">
            <v>m²</v>
          </cell>
          <cell r="E1018">
            <v>26.1</v>
          </cell>
          <cell r="F1018">
            <v>6.8</v>
          </cell>
          <cell r="G1018">
            <v>32.9</v>
          </cell>
        </row>
        <row r="1019">
          <cell r="A1019" t="str">
            <v>18.07.210</v>
          </cell>
          <cell r="B1019">
            <v>0</v>
          </cell>
          <cell r="C1019" t="str">
            <v>Rejuntamento de placa cerâmica extrudada de 9 mm, com argamassa sintética industrializada tricomponente à base de resina epóxi, juntas acima de 3 até 6 mm</v>
          </cell>
          <cell r="D1019" t="str">
            <v>m²</v>
          </cell>
          <cell r="E1019">
            <v>21</v>
          </cell>
          <cell r="F1019">
            <v>6.8</v>
          </cell>
          <cell r="G1019">
            <v>27.8</v>
          </cell>
        </row>
        <row r="1020">
          <cell r="A1020" t="str">
            <v>18.07.220</v>
          </cell>
          <cell r="B1020">
            <v>0</v>
          </cell>
          <cell r="C1020" t="str">
            <v>Rejuntamento em placa cerâmica extrudada antiácida, espessura de 14 mm, com argamassa industrializada bicomponente, à base de resina furânica, juntas acima de 3 até 6 mm</v>
          </cell>
          <cell r="D1020" t="str">
            <v>m²</v>
          </cell>
          <cell r="E1020">
            <v>43.5</v>
          </cell>
          <cell r="F1020">
            <v>6.8</v>
          </cell>
          <cell r="G1020">
            <v>50.3</v>
          </cell>
        </row>
        <row r="1021">
          <cell r="A1021" t="str">
            <v>18.07.230</v>
          </cell>
          <cell r="B1021">
            <v>0</v>
          </cell>
          <cell r="C1021" t="str">
            <v>Rejuntamento em placa cerâmica extrudada antiácida de 14 mm, com argamassa sintética industrializada tricomponente, à base de resina epóxi, juntas de 3 até 6 mm</v>
          </cell>
          <cell r="D1021" t="str">
            <v>m²</v>
          </cell>
          <cell r="E1021">
            <v>35</v>
          </cell>
          <cell r="F1021">
            <v>6.8</v>
          </cell>
          <cell r="G1021">
            <v>41.8</v>
          </cell>
        </row>
        <row r="1022">
          <cell r="A1022" t="str">
            <v>18.07.250</v>
          </cell>
          <cell r="B1022">
            <v>0</v>
          </cell>
          <cell r="C1022" t="str">
            <v>Rejuntamento em placa cerâmica extrudada antiácida, com argamassa industrializada anticorrosiva bicomponente à base de bauxita, para área de altas temperaturas, juntas acima de 3 até 6mm</v>
          </cell>
          <cell r="D1022" t="str">
            <v>m²</v>
          </cell>
          <cell r="E1022">
            <v>29.08</v>
          </cell>
          <cell r="F1022">
            <v>6.8</v>
          </cell>
          <cell r="G1022">
            <v>35.880000000000003</v>
          </cell>
        </row>
        <row r="1023">
          <cell r="A1023" t="str">
            <v>18.07.300</v>
          </cell>
          <cell r="B1023">
            <v>0</v>
          </cell>
          <cell r="C1023" t="str">
            <v>Rejuntamento de rodapé em placa cerâmica extrudada antiácida de 9 mm, com argamassa industrializada bicomponente à base de resina furânica, juntas acima de 3 até 6 mm</v>
          </cell>
          <cell r="D1023" t="str">
            <v>m</v>
          </cell>
          <cell r="E1023">
            <v>2.61</v>
          </cell>
          <cell r="F1023">
            <v>0.68</v>
          </cell>
          <cell r="G1023">
            <v>3.29</v>
          </cell>
        </row>
        <row r="1024">
          <cell r="A1024" t="str">
            <v>18.07.310</v>
          </cell>
          <cell r="B1024">
            <v>0</v>
          </cell>
          <cell r="C1024" t="str">
            <v>Rejuntamento de rodapé em placa cerâmica extrudada antiácida de 9 mm, com argamassa sintética  industrializada tricomponente à base de resina epóxi, juntas acima de 3 até 6 mm</v>
          </cell>
          <cell r="D1024" t="str">
            <v>m</v>
          </cell>
          <cell r="E1024">
            <v>2.1</v>
          </cell>
          <cell r="F1024">
            <v>0.68</v>
          </cell>
          <cell r="G1024">
            <v>2.78</v>
          </cell>
        </row>
        <row r="1025">
          <cell r="A1025" t="str">
            <v>18.08</v>
          </cell>
          <cell r="B1025" t="str">
            <v>Revestimento em porcelanato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A1026" t="str">
            <v>18.08.032</v>
          </cell>
          <cell r="B1026">
            <v>0</v>
          </cell>
          <cell r="C1026" t="str">
            <v>Revestimento em porcelanato esmaltado antiderrapante para área externa e ambiente com alto tráfego, grupo de absorção BIa, assentado com argamassa colante industrializada, rejuntado</v>
          </cell>
          <cell r="D1026" t="str">
            <v>m²</v>
          </cell>
          <cell r="E1026">
            <v>67.73</v>
          </cell>
          <cell r="F1026">
            <v>26.93</v>
          </cell>
          <cell r="G1026">
            <v>94.66</v>
          </cell>
        </row>
        <row r="1027">
          <cell r="A1027" t="str">
            <v>18.08.042</v>
          </cell>
          <cell r="B1027">
            <v>0</v>
          </cell>
          <cell r="C1027" t="str">
            <v>Rodapé em porcelanato esmaltado antiderrapante para área externa e ambiente com alto tráfego, grupo de absorção BIa, assentado com argamassa colante industrializada, rejuntado</v>
          </cell>
          <cell r="D1027" t="str">
            <v>m</v>
          </cell>
          <cell r="E1027">
            <v>12.06</v>
          </cell>
          <cell r="F1027">
            <v>7.48</v>
          </cell>
          <cell r="G1027">
            <v>19.54</v>
          </cell>
        </row>
        <row r="1028">
          <cell r="A1028" t="str">
            <v>18.08.062</v>
          </cell>
          <cell r="B1028">
            <v>0</v>
          </cell>
          <cell r="C1028" t="str">
            <v>Revestimento em porcelanato esmaltado polido para área interna e ambiente com tráfego médio, grupo de absorção BIa, assentado com argamassa colante industrializada, rejuntado</v>
          </cell>
          <cell r="D1028" t="str">
            <v>m²</v>
          </cell>
          <cell r="E1028">
            <v>134.03</v>
          </cell>
          <cell r="F1028">
            <v>26.93</v>
          </cell>
          <cell r="G1028">
            <v>160.96</v>
          </cell>
        </row>
        <row r="1029">
          <cell r="A1029" t="str">
            <v>18.08.072</v>
          </cell>
          <cell r="B1029">
            <v>0</v>
          </cell>
          <cell r="C1029" t="str">
            <v>Rodapé em porcelanato esmaltado polido para área interna e ambiente com tráfego médio, grupo de absorção BIa, assentado com argamassa colante industrializada, rejuntado</v>
          </cell>
          <cell r="D1029" t="str">
            <v>m</v>
          </cell>
          <cell r="E1029">
            <v>23.61</v>
          </cell>
          <cell r="F1029">
            <v>7.48</v>
          </cell>
          <cell r="G1029">
            <v>31.09</v>
          </cell>
        </row>
        <row r="1030">
          <cell r="A1030" t="str">
            <v>18.08.090</v>
          </cell>
          <cell r="B1030">
            <v>0</v>
          </cell>
          <cell r="C1030" t="str">
            <v>Revestimento em porcelanato esmaltado acetinado para área interna e ambiente com acesso ao exterior, grupo de absorção BIa, resistência química B, assentado com argamassa colante industrializada, rejuntado</v>
          </cell>
          <cell r="D1030" t="str">
            <v>m²</v>
          </cell>
          <cell r="E1030">
            <v>51.99</v>
          </cell>
          <cell r="F1030">
            <v>26.93</v>
          </cell>
          <cell r="G1030">
            <v>78.92</v>
          </cell>
        </row>
        <row r="1031">
          <cell r="A1031" t="str">
            <v>18.08.100</v>
          </cell>
          <cell r="B1031">
            <v>0</v>
          </cell>
          <cell r="C1031" t="str">
            <v>Rodapé em porcelanato esmaltado acetinado para área interna e ambiente com acesso ao exterior, grupo de absorção BIa, resistência química B, assentado com argamassa colante industrializada, rejuntado</v>
          </cell>
          <cell r="D1031" t="str">
            <v>m</v>
          </cell>
          <cell r="E1031">
            <v>9.33</v>
          </cell>
          <cell r="F1031">
            <v>7.48</v>
          </cell>
          <cell r="G1031">
            <v>16.809999999999999</v>
          </cell>
        </row>
        <row r="1032">
          <cell r="A1032" t="str">
            <v>18.08.110</v>
          </cell>
          <cell r="B1032">
            <v>0</v>
          </cell>
          <cell r="C1032" t="str">
            <v>Revestimento em porcelanato técnico antiderrapante para área externa, grupo de absorção BIa, assentado com argamassa colante industrializada, rejuntado</v>
          </cell>
          <cell r="D1032" t="str">
            <v>m²</v>
          </cell>
          <cell r="E1032">
            <v>122.29</v>
          </cell>
          <cell r="F1032">
            <v>26.93</v>
          </cell>
          <cell r="G1032">
            <v>149.22</v>
          </cell>
        </row>
        <row r="1033">
          <cell r="A1033" t="str">
            <v>18.08.120</v>
          </cell>
          <cell r="B1033">
            <v>0</v>
          </cell>
          <cell r="C1033" t="str">
            <v>Rodapé em porcelanato técnico antiderrapante para área interna, grupo de absorção BIa, assentado com argamassa colante industrializada, rejuntado</v>
          </cell>
          <cell r="D1033" t="str">
            <v>m</v>
          </cell>
          <cell r="E1033">
            <v>21.75</v>
          </cell>
          <cell r="F1033">
            <v>7.48</v>
          </cell>
          <cell r="G1033">
            <v>29.23</v>
          </cell>
        </row>
        <row r="1034">
          <cell r="A1034" t="str">
            <v>18.08.152</v>
          </cell>
          <cell r="B1034">
            <v>0</v>
          </cell>
          <cell r="C1034" t="str">
            <v>Revestimento em porcelanato técnico natural para área interna e ambiente com acesso ao exterior, grupo de absorção BIa, assentado com argamassa colante industrializada, rejuntado</v>
          </cell>
          <cell r="D1034" t="str">
            <v>m²</v>
          </cell>
          <cell r="E1034">
            <v>106.8</v>
          </cell>
          <cell r="F1034">
            <v>26.93</v>
          </cell>
          <cell r="G1034">
            <v>133.72999999999999</v>
          </cell>
        </row>
        <row r="1035">
          <cell r="A1035" t="str">
            <v>18.08.162</v>
          </cell>
          <cell r="B1035">
            <v>0</v>
          </cell>
          <cell r="C1035" t="str">
            <v>Rodapé em porcelanato técnico natural, para área interna e ambiente com acesso ao exterior, grupo de absorção BIa, assentado com argamassa colante industrializada, rejuntado</v>
          </cell>
          <cell r="D1035" t="str">
            <v>m</v>
          </cell>
          <cell r="E1035">
            <v>19.05</v>
          </cell>
          <cell r="F1035">
            <v>7.48</v>
          </cell>
          <cell r="G1035">
            <v>26.53</v>
          </cell>
        </row>
        <row r="1036">
          <cell r="A1036" t="str">
            <v>18.08.170</v>
          </cell>
          <cell r="B1036">
            <v>0</v>
          </cell>
          <cell r="C1036" t="str">
            <v>Revestimento em porcelanato técnico polido para área interna e ambiente de médio tráfego, grupo de absorção BIa, coeficiente de atrito I, assentado com argamassa colante industrializada, rejuntado</v>
          </cell>
          <cell r="D1036" t="str">
            <v>m²</v>
          </cell>
          <cell r="E1036">
            <v>99.84</v>
          </cell>
          <cell r="F1036">
            <v>26.93</v>
          </cell>
          <cell r="G1036">
            <v>126.77</v>
          </cell>
        </row>
        <row r="1037">
          <cell r="A1037" t="str">
            <v>18.08.180</v>
          </cell>
          <cell r="B1037">
            <v>0</v>
          </cell>
          <cell r="C1037" t="str">
            <v>Rodapé em porcelanato técnico polido para área interna e ambiente de médio tráfego, grupo de absorção BIa, assentado com argamassa colante industrializada, rejuntado</v>
          </cell>
          <cell r="D1037" t="str">
            <v>m</v>
          </cell>
          <cell r="E1037">
            <v>17.84</v>
          </cell>
          <cell r="F1037">
            <v>7.48</v>
          </cell>
          <cell r="G1037">
            <v>25.32</v>
          </cell>
        </row>
        <row r="1038">
          <cell r="A1038" t="str">
            <v>18.11</v>
          </cell>
          <cell r="B1038" t="str">
            <v>Revestimento em placa cerâmica esmaltada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18.11.012</v>
          </cell>
          <cell r="B1039">
            <v>0</v>
          </cell>
          <cell r="C1039" t="str">
            <v>Revestimento em placa cerâmica esmaltada de 7,5x7,5 cm, assentado e rejuntado com argamassa industrializada</v>
          </cell>
          <cell r="D1039" t="str">
            <v>m²</v>
          </cell>
          <cell r="E1039">
            <v>54.39</v>
          </cell>
          <cell r="F1039">
            <v>15.25</v>
          </cell>
          <cell r="G1039">
            <v>69.64</v>
          </cell>
        </row>
        <row r="1040">
          <cell r="A1040" t="str">
            <v>18.11.022</v>
          </cell>
          <cell r="B1040">
            <v>0</v>
          </cell>
          <cell r="C1040" t="str">
            <v>Revestimento em placa cerâmica esmaltada de 10x10 cm, assentado e rejuntado com argamassa industrializada</v>
          </cell>
          <cell r="D1040" t="str">
            <v>m²</v>
          </cell>
          <cell r="E1040">
            <v>54.66</v>
          </cell>
          <cell r="F1040">
            <v>15.25</v>
          </cell>
          <cell r="G1040">
            <v>69.91</v>
          </cell>
        </row>
        <row r="1041">
          <cell r="A1041" t="str">
            <v>18.11.032</v>
          </cell>
          <cell r="B1041">
            <v>0</v>
          </cell>
          <cell r="C1041" t="str">
            <v>Revestimento em placa cerâmica esmaltada de 15x15 cm, tipo monocolor, assentado e rejuntado com argamassa industrializada</v>
          </cell>
          <cell r="D1041" t="str">
            <v>m²</v>
          </cell>
          <cell r="E1041">
            <v>60.81</v>
          </cell>
          <cell r="F1041">
            <v>15.25</v>
          </cell>
          <cell r="G1041">
            <v>76.06</v>
          </cell>
        </row>
        <row r="1042">
          <cell r="A1042" t="str">
            <v>18.11.042</v>
          </cell>
          <cell r="B1042">
            <v>0</v>
          </cell>
          <cell r="C1042" t="str">
            <v>Revestimento em placa cerâmica esmaltada de 20x20 cm, tipo monocolor, assentado e rejuntado com argamassa industrializada</v>
          </cell>
          <cell r="D1042" t="str">
            <v>m²</v>
          </cell>
          <cell r="E1042">
            <v>53.55</v>
          </cell>
          <cell r="F1042">
            <v>15.25</v>
          </cell>
          <cell r="G1042">
            <v>68.8</v>
          </cell>
        </row>
        <row r="1043">
          <cell r="A1043" t="str">
            <v>18.11.052</v>
          </cell>
          <cell r="B1043">
            <v>0</v>
          </cell>
          <cell r="C1043" t="str">
            <v>Revestimento em placa cerâmica esmaltada, tipo monoporosa, retangular, assentado e rejuntado com argamassa industrializada</v>
          </cell>
          <cell r="D1043" t="str">
            <v>m²</v>
          </cell>
          <cell r="E1043">
            <v>47.47</v>
          </cell>
          <cell r="F1043">
            <v>15.25</v>
          </cell>
          <cell r="G1043">
            <v>62.72</v>
          </cell>
        </row>
        <row r="1044">
          <cell r="A1044" t="str">
            <v>18.12</v>
          </cell>
          <cell r="B1044" t="str">
            <v>Revestimento em pastilha e mosaico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18.12.020</v>
          </cell>
          <cell r="B1045">
            <v>0</v>
          </cell>
          <cell r="C1045" t="str">
            <v>Revestimento em pastilha de porcelana natural ou esmaltada de 5 x 5 cm, assentado e rejuntado com argamassa colante industrializada</v>
          </cell>
          <cell r="D1045" t="str">
            <v>m²</v>
          </cell>
          <cell r="E1045">
            <v>130.13</v>
          </cell>
          <cell r="F1045">
            <v>19.3</v>
          </cell>
          <cell r="G1045">
            <v>149.43</v>
          </cell>
        </row>
        <row r="1046">
          <cell r="A1046" t="str">
            <v>18.12.120</v>
          </cell>
          <cell r="B1046">
            <v>0</v>
          </cell>
          <cell r="C1046" t="str">
            <v>Revestimento em pastilha de porcelana natural ou esmaltada de 2,5 x 2,5 cm, assentado e rejuntado com argamassa colante industrializada</v>
          </cell>
          <cell r="D1046" t="str">
            <v>m²</v>
          </cell>
          <cell r="E1046">
            <v>184.45</v>
          </cell>
          <cell r="F1046">
            <v>19.3</v>
          </cell>
          <cell r="G1046">
            <v>203.75</v>
          </cell>
        </row>
        <row r="1047">
          <cell r="A1047" t="str">
            <v>18.12.140</v>
          </cell>
          <cell r="B1047">
            <v>0</v>
          </cell>
          <cell r="C1047" t="str">
            <v>Revestimento em pastilha de porcelana natural ou esmaltada de 2,5 x 5 cm, assentado e rejuntado com argamassa colante industrializada</v>
          </cell>
          <cell r="D1047" t="str">
            <v>m²</v>
          </cell>
          <cell r="E1047">
            <v>134.25</v>
          </cell>
          <cell r="F1047">
            <v>19.3</v>
          </cell>
          <cell r="G1047">
            <v>153.55000000000001</v>
          </cell>
        </row>
        <row r="1048">
          <cell r="A1048" t="str">
            <v>18.13</v>
          </cell>
          <cell r="B1048" t="str">
            <v>Revestimento cerâmico não esmaltado extrudado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18.13.010</v>
          </cell>
          <cell r="B1049">
            <v>0</v>
          </cell>
          <cell r="C1049" t="str">
            <v>Revestimento em placa cerâmica não esmaltada extrudada, de alta resistência química e mecânica, espessura de 9 mm, assentado com argamassa colante industrializada</v>
          </cell>
          <cell r="D1049" t="str">
            <v>m²</v>
          </cell>
          <cell r="E1049">
            <v>81.48</v>
          </cell>
          <cell r="F1049">
            <v>12.36</v>
          </cell>
          <cell r="G1049">
            <v>93.84</v>
          </cell>
        </row>
        <row r="1050">
          <cell r="A1050" t="str">
            <v>18.13.020</v>
          </cell>
          <cell r="B1050">
            <v>0</v>
          </cell>
          <cell r="C1050" t="str">
            <v>Revestimento em placa cerâmica extrudada de alta resistência química e mecânica, espessura entre 9 e 10 mm, assentado com argamassa industrializada de alta aderência</v>
          </cell>
          <cell r="D1050" t="str">
            <v>m²</v>
          </cell>
          <cell r="E1050">
            <v>88.73</v>
          </cell>
          <cell r="F1050">
            <v>12.36</v>
          </cell>
          <cell r="G1050">
            <v>101.09</v>
          </cell>
        </row>
        <row r="1051">
          <cell r="A1051" t="str">
            <v>18.13.202</v>
          </cell>
          <cell r="B1051">
            <v>0</v>
          </cell>
          <cell r="C1051" t="str">
            <v>Rejuntamento em placa cerâmica extrudada, espessura entre 9 e 10 mm, com argamassa industrial anticorrosiva à base de resina epóxi, juntas de 6 a 10 mm</v>
          </cell>
          <cell r="D1051" t="str">
            <v>m²</v>
          </cell>
          <cell r="E1051">
            <v>30.63</v>
          </cell>
          <cell r="F1051">
            <v>6.8</v>
          </cell>
          <cell r="G1051">
            <v>37.43</v>
          </cell>
        </row>
        <row r="1052">
          <cell r="A1052" t="str">
            <v>19</v>
          </cell>
          <cell r="B1052" t="str">
            <v>REVESTIMENTO EM PEDRA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19.01</v>
          </cell>
          <cell r="B1053" t="str">
            <v>Granito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A1054" t="str">
            <v>19.01.022</v>
          </cell>
          <cell r="B1054">
            <v>0</v>
          </cell>
          <cell r="C1054" t="str">
            <v>Revestimento em granito, espessura de 2 cm, acabamento polido</v>
          </cell>
          <cell r="D1054" t="str">
            <v>m²</v>
          </cell>
          <cell r="E1054">
            <v>178.7</v>
          </cell>
          <cell r="F1054">
            <v>31.4</v>
          </cell>
          <cell r="G1054">
            <v>210.1</v>
          </cell>
        </row>
        <row r="1055">
          <cell r="A1055" t="str">
            <v>19.01.062</v>
          </cell>
          <cell r="B1055">
            <v>0</v>
          </cell>
          <cell r="C1055" t="str">
            <v>Peitoril e/ou soleira em granito, espessura de 2 cm e largura até 20 cm, acabamento polido</v>
          </cell>
          <cell r="D1055" t="str">
            <v>m</v>
          </cell>
          <cell r="E1055">
            <v>51.69</v>
          </cell>
          <cell r="F1055">
            <v>14.46</v>
          </cell>
          <cell r="G1055">
            <v>66.150000000000006</v>
          </cell>
        </row>
        <row r="1056">
          <cell r="A1056" t="str">
            <v>19.01.064</v>
          </cell>
          <cell r="B1056">
            <v>0</v>
          </cell>
          <cell r="C1056" t="str">
            <v>Peitoril e/ou soleira em granito, espessura de 2 cm e largura de 21 cm até 30 cm, acabamento polido</v>
          </cell>
          <cell r="D1056" t="str">
            <v>m</v>
          </cell>
          <cell r="E1056">
            <v>65.11</v>
          </cell>
          <cell r="F1056">
            <v>18.07</v>
          </cell>
          <cell r="G1056">
            <v>83.18</v>
          </cell>
        </row>
        <row r="1057">
          <cell r="A1057" t="str">
            <v>19.01.122</v>
          </cell>
          <cell r="B1057">
            <v>0</v>
          </cell>
          <cell r="C1057" t="str">
            <v>Degrau e espelho de granito, espessura de 2 cm, acabamento polido</v>
          </cell>
          <cell r="D1057" t="str">
            <v>m</v>
          </cell>
          <cell r="E1057">
            <v>157.97</v>
          </cell>
          <cell r="F1057">
            <v>36.14</v>
          </cell>
          <cell r="G1057">
            <v>194.11</v>
          </cell>
        </row>
        <row r="1058">
          <cell r="A1058" t="str">
            <v>19.01.322</v>
          </cell>
          <cell r="B1058">
            <v>0</v>
          </cell>
          <cell r="C1058" t="str">
            <v>Rodapé em granito, espessura de 2 cm e altura de 7 cm, acabamento polido</v>
          </cell>
          <cell r="D1058" t="str">
            <v>m</v>
          </cell>
          <cell r="E1058">
            <v>34.14</v>
          </cell>
          <cell r="F1058">
            <v>7.91</v>
          </cell>
          <cell r="G1058">
            <v>42.05</v>
          </cell>
        </row>
        <row r="1059">
          <cell r="A1059" t="str">
            <v>19.01.324</v>
          </cell>
          <cell r="B1059">
            <v>0</v>
          </cell>
          <cell r="C1059" t="str">
            <v>Rodapé em granito, espessura de 2 cm e altura de 7,1 cm até 10 cm, acabamento polido</v>
          </cell>
          <cell r="D1059" t="str">
            <v>m</v>
          </cell>
          <cell r="E1059">
            <v>33.909999999999997</v>
          </cell>
          <cell r="F1059">
            <v>7.91</v>
          </cell>
          <cell r="G1059">
            <v>41.82</v>
          </cell>
        </row>
        <row r="1060">
          <cell r="A1060" t="str">
            <v>19.01.412</v>
          </cell>
          <cell r="B1060">
            <v>0</v>
          </cell>
          <cell r="C1060" t="str">
            <v>Revestimento em granito, espessura de 2 cm, acabamento jateado</v>
          </cell>
          <cell r="D1060" t="str">
            <v>m²</v>
          </cell>
          <cell r="E1060">
            <v>228.38</v>
          </cell>
          <cell r="F1060">
            <v>31.4</v>
          </cell>
          <cell r="G1060">
            <v>259.77999999999997</v>
          </cell>
        </row>
        <row r="1061">
          <cell r="A1061" t="str">
            <v>19.01.422</v>
          </cell>
          <cell r="B1061">
            <v>0</v>
          </cell>
          <cell r="C1061" t="str">
            <v>Rodapé em granito, espessura de 2 cm e altura de 7 cm, acabamento jateado</v>
          </cell>
          <cell r="D1061" t="str">
            <v>m</v>
          </cell>
          <cell r="E1061">
            <v>16.149999999999999</v>
          </cell>
          <cell r="F1061">
            <v>7.91</v>
          </cell>
          <cell r="G1061">
            <v>24.06</v>
          </cell>
        </row>
        <row r="1062">
          <cell r="A1062" t="str">
            <v>19.01.432</v>
          </cell>
          <cell r="B1062">
            <v>0</v>
          </cell>
          <cell r="C1062" t="str">
            <v>Degrau e espelho em granito, espessura de 2 cm, acabamento jateado</v>
          </cell>
          <cell r="D1062" t="str">
            <v>m</v>
          </cell>
          <cell r="E1062">
            <v>98.8</v>
          </cell>
          <cell r="F1062">
            <v>36.14</v>
          </cell>
          <cell r="G1062">
            <v>134.94</v>
          </cell>
        </row>
        <row r="1063">
          <cell r="A1063" t="str">
            <v>19.01.442</v>
          </cell>
          <cell r="B1063">
            <v>0</v>
          </cell>
          <cell r="C1063" t="str">
            <v>Peitoril e/ou soleira em granito, espessura de 2 cm e largura de 20 a 30cm, acabamento jateado</v>
          </cell>
          <cell r="D1063" t="str">
            <v>m</v>
          </cell>
          <cell r="E1063">
            <v>60.02</v>
          </cell>
          <cell r="F1063">
            <v>14.46</v>
          </cell>
          <cell r="G1063">
            <v>74.48</v>
          </cell>
        </row>
        <row r="1064">
          <cell r="A1064" t="str">
            <v>19.02</v>
          </cell>
          <cell r="B1064" t="str">
            <v>Mármore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19.02.020</v>
          </cell>
          <cell r="B1065">
            <v>0</v>
          </cell>
          <cell r="C1065" t="str">
            <v>Revestimento em mármore branco, espessura de 2 cm, assente com massa</v>
          </cell>
          <cell r="D1065" t="str">
            <v>m²</v>
          </cell>
          <cell r="E1065">
            <v>470.65</v>
          </cell>
          <cell r="F1065">
            <v>8.1</v>
          </cell>
          <cell r="G1065">
            <v>478.75</v>
          </cell>
        </row>
        <row r="1066">
          <cell r="A1066" t="str">
            <v>19.02.040</v>
          </cell>
          <cell r="B1066">
            <v>0</v>
          </cell>
          <cell r="C1066" t="str">
            <v>Revestimento em mármore travertino nacional, espessura de 2 cm, assente com massa</v>
          </cell>
          <cell r="D1066" t="str">
            <v>m²</v>
          </cell>
          <cell r="E1066">
            <v>473.45</v>
          </cell>
          <cell r="F1066">
            <v>8.1</v>
          </cell>
          <cell r="G1066">
            <v>481.55</v>
          </cell>
        </row>
        <row r="1067">
          <cell r="A1067" t="str">
            <v>19.02.060</v>
          </cell>
          <cell r="B1067">
            <v>0</v>
          </cell>
          <cell r="C1067" t="str">
            <v>Revestimento em mármore branco, espessura de 3 cm, assente com massa</v>
          </cell>
          <cell r="D1067" t="str">
            <v>m²</v>
          </cell>
          <cell r="E1067">
            <v>625.91</v>
          </cell>
          <cell r="F1067">
            <v>9.4499999999999993</v>
          </cell>
          <cell r="G1067">
            <v>635.36</v>
          </cell>
        </row>
        <row r="1068">
          <cell r="A1068" t="str">
            <v>19.02.080</v>
          </cell>
          <cell r="B1068">
            <v>0</v>
          </cell>
          <cell r="C1068" t="str">
            <v>Revestimento em mármore travertino nacional, espessura de 3 cm, assente com massa</v>
          </cell>
          <cell r="D1068" t="str">
            <v>m²</v>
          </cell>
          <cell r="E1068">
            <v>647.65</v>
          </cell>
          <cell r="F1068">
            <v>9.4499999999999993</v>
          </cell>
          <cell r="G1068">
            <v>657.1</v>
          </cell>
        </row>
        <row r="1069">
          <cell r="A1069" t="str">
            <v>19.02.220</v>
          </cell>
          <cell r="B1069">
            <v>0</v>
          </cell>
          <cell r="C1069" t="str">
            <v>Degrau e espelho em mármore branco, espessura de 2 cm</v>
          </cell>
          <cell r="D1069" t="str">
            <v>m</v>
          </cell>
          <cell r="E1069">
            <v>256.92</v>
          </cell>
          <cell r="F1069">
            <v>4.7300000000000004</v>
          </cell>
          <cell r="G1069">
            <v>261.64999999999998</v>
          </cell>
        </row>
        <row r="1070">
          <cell r="A1070" t="str">
            <v>19.02.240</v>
          </cell>
          <cell r="B1070">
            <v>0</v>
          </cell>
          <cell r="C1070" t="str">
            <v>Degrau e espelho em mármore travertino nacional, espessura de 2 cm</v>
          </cell>
          <cell r="D1070" t="str">
            <v>m</v>
          </cell>
          <cell r="E1070">
            <v>271.51</v>
          </cell>
          <cell r="F1070">
            <v>4.7300000000000004</v>
          </cell>
          <cell r="G1070">
            <v>276.24</v>
          </cell>
        </row>
        <row r="1071">
          <cell r="A1071" t="str">
            <v>19.02.250</v>
          </cell>
          <cell r="B1071">
            <v>0</v>
          </cell>
          <cell r="C1071" t="str">
            <v>Rodapé em mármore branco, espessura de 2 cm e altura de 7 cm</v>
          </cell>
          <cell r="D1071" t="str">
            <v>m</v>
          </cell>
          <cell r="E1071">
            <v>32.24</v>
          </cell>
          <cell r="F1071">
            <v>1.35</v>
          </cell>
          <cell r="G1071">
            <v>33.590000000000003</v>
          </cell>
        </row>
        <row r="1072">
          <cell r="A1072" t="str">
            <v>19.03</v>
          </cell>
          <cell r="B1072" t="str">
            <v>Pedra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A1073" t="str">
            <v>19.03.020</v>
          </cell>
          <cell r="B1073">
            <v>0</v>
          </cell>
          <cell r="C1073" t="str">
            <v>Revestimento em pedra tipo arenito comum</v>
          </cell>
          <cell r="D1073" t="str">
            <v>m²</v>
          </cell>
          <cell r="E1073">
            <v>184.21</v>
          </cell>
          <cell r="F1073">
            <v>21.6</v>
          </cell>
          <cell r="G1073">
            <v>205.81</v>
          </cell>
        </row>
        <row r="1074">
          <cell r="A1074" t="str">
            <v>19.03.060</v>
          </cell>
          <cell r="B1074">
            <v>0</v>
          </cell>
          <cell r="C1074" t="str">
            <v>Revestimento em pedra mineira comum</v>
          </cell>
          <cell r="D1074" t="str">
            <v>m²</v>
          </cell>
          <cell r="E1074">
            <v>253.74</v>
          </cell>
          <cell r="F1074">
            <v>21.6</v>
          </cell>
          <cell r="G1074">
            <v>275.33999999999997</v>
          </cell>
        </row>
        <row r="1075">
          <cell r="A1075" t="str">
            <v>19.03.090</v>
          </cell>
          <cell r="B1075">
            <v>0</v>
          </cell>
          <cell r="C1075" t="str">
            <v>Revestimento em pedra Miracema</v>
          </cell>
          <cell r="D1075" t="str">
            <v>m²</v>
          </cell>
          <cell r="E1075">
            <v>65.22</v>
          </cell>
          <cell r="F1075">
            <v>16.940000000000001</v>
          </cell>
          <cell r="G1075">
            <v>82.16</v>
          </cell>
        </row>
        <row r="1076">
          <cell r="A1076" t="str">
            <v>19.03.100</v>
          </cell>
          <cell r="B1076">
            <v>0</v>
          </cell>
          <cell r="C1076" t="str">
            <v>Rodapé em pedra Miracema, altura de 5,75 cm</v>
          </cell>
          <cell r="D1076" t="str">
            <v>m</v>
          </cell>
          <cell r="E1076">
            <v>2.2599999999999998</v>
          </cell>
          <cell r="F1076">
            <v>18.25</v>
          </cell>
          <cell r="G1076">
            <v>20.51</v>
          </cell>
        </row>
        <row r="1077">
          <cell r="A1077" t="str">
            <v>19.03.110</v>
          </cell>
          <cell r="B1077">
            <v>0</v>
          </cell>
          <cell r="C1077" t="str">
            <v>Rodapé em pedra Miracema, altura de 11,5 cm</v>
          </cell>
          <cell r="D1077" t="str">
            <v>m</v>
          </cell>
          <cell r="E1077">
            <v>4.58</v>
          </cell>
          <cell r="F1077">
            <v>27.22</v>
          </cell>
          <cell r="G1077">
            <v>31.8</v>
          </cell>
        </row>
        <row r="1078">
          <cell r="A1078" t="str">
            <v>19.03.220</v>
          </cell>
          <cell r="B1078">
            <v>0</v>
          </cell>
          <cell r="C1078" t="str">
            <v>Rodapé em pedra mineira simples, altura de 10 cm</v>
          </cell>
          <cell r="D1078" t="str">
            <v>m</v>
          </cell>
          <cell r="E1078">
            <v>71.849999999999994</v>
          </cell>
          <cell r="F1078">
            <v>1.35</v>
          </cell>
          <cell r="G1078">
            <v>73.2</v>
          </cell>
        </row>
        <row r="1079">
          <cell r="A1079" t="str">
            <v>19.03.260</v>
          </cell>
          <cell r="B1079">
            <v>0</v>
          </cell>
          <cell r="C1079" t="str">
            <v>Revestimento em pedra ardósia selecionada</v>
          </cell>
          <cell r="D1079" t="str">
            <v>m²</v>
          </cell>
          <cell r="E1079">
            <v>69.44</v>
          </cell>
          <cell r="F1079">
            <v>17.37</v>
          </cell>
          <cell r="G1079">
            <v>86.81</v>
          </cell>
        </row>
        <row r="1080">
          <cell r="A1080" t="str">
            <v>19.03.270</v>
          </cell>
          <cell r="B1080">
            <v>0</v>
          </cell>
          <cell r="C1080" t="str">
            <v>Rodapé em pedra ardósia, altura de 7 cm</v>
          </cell>
          <cell r="D1080" t="str">
            <v>m</v>
          </cell>
          <cell r="E1080">
            <v>9.8800000000000008</v>
          </cell>
          <cell r="F1080">
            <v>4.63</v>
          </cell>
          <cell r="G1080">
            <v>14.51</v>
          </cell>
        </row>
        <row r="1081">
          <cell r="A1081" t="str">
            <v>19.03.290</v>
          </cell>
          <cell r="B1081">
            <v>0</v>
          </cell>
          <cell r="C1081" t="str">
            <v>Peitoril e/ou soleira em ardósia, espessura de 2 cm e largura até 20 cm</v>
          </cell>
          <cell r="D1081" t="str">
            <v>m</v>
          </cell>
          <cell r="E1081">
            <v>51.95</v>
          </cell>
          <cell r="F1081">
            <v>2.7</v>
          </cell>
          <cell r="G1081">
            <v>54.65</v>
          </cell>
        </row>
        <row r="1082">
          <cell r="A1082" t="str">
            <v>19.20</v>
          </cell>
          <cell r="B1082" t="str">
            <v>Reparos, conservações e complementos - GRUPO 19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A1083" t="str">
            <v>19.20.020</v>
          </cell>
          <cell r="B1083">
            <v>0</v>
          </cell>
          <cell r="C1083" t="str">
            <v>Recolocação de mármore, pedras e granitos, assentes com massa</v>
          </cell>
          <cell r="D1083" t="str">
            <v>m²</v>
          </cell>
          <cell r="E1083">
            <v>7.03</v>
          </cell>
          <cell r="F1083">
            <v>34.74</v>
          </cell>
          <cell r="G1083">
            <v>41.77</v>
          </cell>
        </row>
        <row r="1084">
          <cell r="A1084" t="str">
            <v>20</v>
          </cell>
          <cell r="B1084" t="str">
            <v>REVESTIMENTO EM MADEIRA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20.01</v>
          </cell>
          <cell r="B1085" t="str">
            <v>Lambris de madeira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20.01.040</v>
          </cell>
          <cell r="B1086">
            <v>0</v>
          </cell>
          <cell r="C1086" t="str">
            <v>Lambril em madeira macho/fêmea tarugado, exceto pinus</v>
          </cell>
          <cell r="D1086" t="str">
            <v>m²</v>
          </cell>
          <cell r="E1086">
            <v>42.75</v>
          </cell>
          <cell r="F1086">
            <v>46.23</v>
          </cell>
          <cell r="G1086">
            <v>88.98</v>
          </cell>
        </row>
        <row r="1087">
          <cell r="A1087" t="str">
            <v>20.03</v>
          </cell>
          <cell r="B1087" t="str">
            <v>Soalho de madeira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A1088" t="str">
            <v>20.03.010</v>
          </cell>
          <cell r="B1088">
            <v>0</v>
          </cell>
          <cell r="C1088" t="str">
            <v>Soalho em tábua de madeira aparelhada</v>
          </cell>
          <cell r="D1088" t="str">
            <v>m²</v>
          </cell>
          <cell r="E1088">
            <v>259.73</v>
          </cell>
          <cell r="F1088">
            <v>0</v>
          </cell>
          <cell r="G1088">
            <v>259.73</v>
          </cell>
        </row>
        <row r="1089">
          <cell r="A1089" t="str">
            <v>20.04</v>
          </cell>
          <cell r="B1089" t="str">
            <v>Tacos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20.04.020</v>
          </cell>
          <cell r="B1090">
            <v>0</v>
          </cell>
          <cell r="C1090" t="str">
            <v>Piso em tacos de Ipê colado</v>
          </cell>
          <cell r="D1090" t="str">
            <v>m²</v>
          </cell>
          <cell r="E1090">
            <v>128.01</v>
          </cell>
          <cell r="F1090">
            <v>15.2</v>
          </cell>
          <cell r="G1090">
            <v>143.21</v>
          </cell>
        </row>
        <row r="1091">
          <cell r="A1091" t="str">
            <v>20.10</v>
          </cell>
          <cell r="B1091" t="str">
            <v>Rodapé de madeira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20.10.040</v>
          </cell>
          <cell r="B1092">
            <v>0</v>
          </cell>
          <cell r="C1092" t="str">
            <v>Rodapé de madeira de 7 x 1,5 cm</v>
          </cell>
          <cell r="D1092" t="str">
            <v>m</v>
          </cell>
          <cell r="E1092">
            <v>14.14</v>
          </cell>
          <cell r="F1092">
            <v>10.1</v>
          </cell>
          <cell r="G1092">
            <v>24.24</v>
          </cell>
        </row>
        <row r="1093">
          <cell r="A1093" t="str">
            <v>20.10.120</v>
          </cell>
          <cell r="B1093">
            <v>0</v>
          </cell>
          <cell r="C1093" t="str">
            <v>Cordão de madeira</v>
          </cell>
          <cell r="D1093" t="str">
            <v>m</v>
          </cell>
          <cell r="E1093">
            <v>5.79</v>
          </cell>
          <cell r="F1093">
            <v>2.4700000000000002</v>
          </cell>
          <cell r="G1093">
            <v>8.26</v>
          </cell>
        </row>
        <row r="1094">
          <cell r="A1094" t="str">
            <v>20.20</v>
          </cell>
          <cell r="B1094" t="str">
            <v>Reparos, conservações e complementos - GRUPO 20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20.20.020</v>
          </cell>
          <cell r="B1095">
            <v>0</v>
          </cell>
          <cell r="C1095" t="str">
            <v>Recolocação de soalho em madeira</v>
          </cell>
          <cell r="D1095" t="str">
            <v>m²</v>
          </cell>
          <cell r="E1095">
            <v>0.32</v>
          </cell>
          <cell r="F1095">
            <v>5.98</v>
          </cell>
          <cell r="G1095">
            <v>6.3</v>
          </cell>
        </row>
        <row r="1096">
          <cell r="A1096" t="str">
            <v>20.20.040</v>
          </cell>
          <cell r="B1096">
            <v>0</v>
          </cell>
          <cell r="C1096" t="str">
            <v>Recolocação de tacos soltos com cola</v>
          </cell>
          <cell r="D1096" t="str">
            <v>m²</v>
          </cell>
          <cell r="E1096">
            <v>15.26</v>
          </cell>
          <cell r="F1096">
            <v>15.2</v>
          </cell>
          <cell r="G1096">
            <v>30.46</v>
          </cell>
        </row>
        <row r="1097">
          <cell r="A1097" t="str">
            <v>20.20.100</v>
          </cell>
          <cell r="B1097">
            <v>0</v>
          </cell>
          <cell r="C1097" t="str">
            <v>Recolocação de rodapé e cordão de madeira</v>
          </cell>
          <cell r="D1097" t="str">
            <v>m</v>
          </cell>
          <cell r="E1097">
            <v>0.32</v>
          </cell>
          <cell r="F1097">
            <v>7.63</v>
          </cell>
          <cell r="G1097">
            <v>7.95</v>
          </cell>
        </row>
        <row r="1098">
          <cell r="A1098" t="str">
            <v>20.20.200</v>
          </cell>
          <cell r="B1098">
            <v>0</v>
          </cell>
          <cell r="C1098" t="str">
            <v>Raspagem com calafetação e aplicação de verniz sinteco</v>
          </cell>
          <cell r="D1098" t="str">
            <v>m²</v>
          </cell>
          <cell r="E1098">
            <v>65.22</v>
          </cell>
          <cell r="F1098">
            <v>0</v>
          </cell>
          <cell r="G1098">
            <v>65.22</v>
          </cell>
        </row>
        <row r="1099">
          <cell r="A1099" t="str">
            <v>20.20.220</v>
          </cell>
          <cell r="B1099">
            <v>0</v>
          </cell>
          <cell r="C1099" t="str">
            <v>Raspagem com calafetação e aplicação de cera</v>
          </cell>
          <cell r="D1099" t="str">
            <v>m²</v>
          </cell>
          <cell r="E1099">
            <v>46</v>
          </cell>
          <cell r="F1099">
            <v>0</v>
          </cell>
          <cell r="G1099">
            <v>46</v>
          </cell>
        </row>
        <row r="1100">
          <cell r="A1100" t="str">
            <v>21</v>
          </cell>
          <cell r="B1100" t="str">
            <v>REVESTIMENTO SINTÉTICO E METÁLICO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A1101" t="str">
            <v>21.01</v>
          </cell>
          <cell r="B1101" t="str">
            <v>Revestimento em borracha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A1102" t="str">
            <v>21.01.100</v>
          </cell>
          <cell r="B1102">
            <v>0</v>
          </cell>
          <cell r="C1102" t="str">
            <v>Revestimento em borracha sintética preta, espessura de 4 mm - colado</v>
          </cell>
          <cell r="D1102" t="str">
            <v>m²</v>
          </cell>
          <cell r="E1102">
            <v>54.54</v>
          </cell>
          <cell r="F1102">
            <v>6.88</v>
          </cell>
          <cell r="G1102">
            <v>61.42</v>
          </cell>
        </row>
        <row r="1103">
          <cell r="A1103" t="str">
            <v>21.01.160</v>
          </cell>
          <cell r="B1103">
            <v>0</v>
          </cell>
          <cell r="C1103" t="str">
            <v>Revestimento em grama sintética, com espessura de 20 a 32 mm</v>
          </cell>
          <cell r="D1103" t="str">
            <v>m²</v>
          </cell>
          <cell r="E1103">
            <v>49.18</v>
          </cell>
          <cell r="F1103">
            <v>0</v>
          </cell>
          <cell r="G1103">
            <v>49.18</v>
          </cell>
        </row>
        <row r="1104">
          <cell r="A1104" t="str">
            <v>21.02</v>
          </cell>
          <cell r="B1104" t="str">
            <v>Revestimento vinílico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A1105" t="str">
            <v>21.02.050</v>
          </cell>
          <cell r="B1105">
            <v>0</v>
          </cell>
          <cell r="C1105" t="str">
            <v>Revestimento vinílico, espessura de 2 mm, para tráfego médio, com impermeabilizante acrílico</v>
          </cell>
          <cell r="D1105" t="str">
            <v>m²</v>
          </cell>
          <cell r="E1105">
            <v>75.63</v>
          </cell>
          <cell r="F1105">
            <v>14.59</v>
          </cell>
          <cell r="G1105">
            <v>90.22</v>
          </cell>
        </row>
        <row r="1106">
          <cell r="A1106" t="str">
            <v>21.02.060</v>
          </cell>
          <cell r="B1106">
            <v>0</v>
          </cell>
          <cell r="C1106" t="str">
            <v>Revestimento vinílico, espessura de 3,2 mm, para tráfego intenso, com impermeabilizante acrílico</v>
          </cell>
          <cell r="D1106" t="str">
            <v>m²</v>
          </cell>
          <cell r="E1106">
            <v>120.57</v>
          </cell>
          <cell r="F1106">
            <v>14.59</v>
          </cell>
          <cell r="G1106">
            <v>135.16</v>
          </cell>
        </row>
        <row r="1107">
          <cell r="A1107" t="str">
            <v>21.02.071</v>
          </cell>
          <cell r="B1107">
            <v>0</v>
          </cell>
          <cell r="C1107" t="str">
            <v>Revestimento vinílico em manta, espessura total de 2mm, resistente a lavagem com hipoclorito</v>
          </cell>
          <cell r="D1107" t="str">
            <v>m²</v>
          </cell>
          <cell r="E1107">
            <v>145.24</v>
          </cell>
          <cell r="F1107">
            <v>0</v>
          </cell>
          <cell r="G1107">
            <v>145.24</v>
          </cell>
        </row>
        <row r="1108">
          <cell r="A1108" t="str">
            <v>21.02.271</v>
          </cell>
          <cell r="B1108">
            <v>0</v>
          </cell>
          <cell r="C1108" t="str">
            <v>Revestimento vinílico em manta heterogênea, espessura de 2 mm, com impermeabilizante acrílico</v>
          </cell>
          <cell r="D1108" t="str">
            <v>m²</v>
          </cell>
          <cell r="E1108">
            <v>118</v>
          </cell>
          <cell r="F1108">
            <v>14.59</v>
          </cell>
          <cell r="G1108">
            <v>132.59</v>
          </cell>
        </row>
        <row r="1109">
          <cell r="A1109" t="str">
            <v>21.02.281</v>
          </cell>
          <cell r="B1109">
            <v>0</v>
          </cell>
          <cell r="C1109" t="str">
            <v>Revestimento vinílico flexível em manta homogênea, espessura de 2 mm, com impermeabilizante acrílico</v>
          </cell>
          <cell r="D1109" t="str">
            <v>m²</v>
          </cell>
          <cell r="E1109">
            <v>176.99</v>
          </cell>
          <cell r="F1109">
            <v>14.59</v>
          </cell>
          <cell r="G1109">
            <v>191.58</v>
          </cell>
        </row>
        <row r="1110">
          <cell r="A1110" t="str">
            <v>21.02.291</v>
          </cell>
          <cell r="B1110">
            <v>0</v>
          </cell>
          <cell r="C1110" t="str">
            <v>Revestimento vinílico heterogêneo flexível em réguas, espessura de 3 mm, com impermeabilizante acrílico</v>
          </cell>
          <cell r="D1110" t="str">
            <v>m²</v>
          </cell>
          <cell r="E1110">
            <v>128.87</v>
          </cell>
          <cell r="F1110">
            <v>14.59</v>
          </cell>
          <cell r="G1110">
            <v>143.46</v>
          </cell>
        </row>
        <row r="1111">
          <cell r="A1111" t="str">
            <v>21.02.310</v>
          </cell>
          <cell r="B1111">
            <v>0</v>
          </cell>
          <cell r="C1111" t="str">
            <v>Revestimento vinílico autoportante acústico, espessura de 4,5 mm, com impermeabilizante acrílico</v>
          </cell>
          <cell r="D1111" t="str">
            <v>m²</v>
          </cell>
          <cell r="E1111">
            <v>295.55</v>
          </cell>
          <cell r="F1111">
            <v>14.59</v>
          </cell>
          <cell r="G1111">
            <v>310.14</v>
          </cell>
        </row>
        <row r="1112">
          <cell r="A1112" t="str">
            <v>21.02.311</v>
          </cell>
          <cell r="B1112">
            <v>0</v>
          </cell>
          <cell r="C1112" t="str">
            <v>Revestimento vinílico autoportante, espessura de 4 mm, com impermeabilizante acrílico</v>
          </cell>
          <cell r="D1112" t="str">
            <v>m²</v>
          </cell>
          <cell r="E1112">
            <v>215.58</v>
          </cell>
          <cell r="F1112">
            <v>14.59</v>
          </cell>
          <cell r="G1112">
            <v>230.17</v>
          </cell>
        </row>
        <row r="1113">
          <cell r="A1113" t="str">
            <v>21.02.320</v>
          </cell>
          <cell r="B1113">
            <v>0</v>
          </cell>
          <cell r="C1113" t="str">
            <v>Revestimento vinílico antiestático acústico, espessura de 5 mm, com impermeabilizante acrílico</v>
          </cell>
          <cell r="D1113" t="str">
            <v>m²</v>
          </cell>
          <cell r="E1113">
            <v>187.43</v>
          </cell>
          <cell r="F1113">
            <v>28.13</v>
          </cell>
          <cell r="G1113">
            <v>215.56</v>
          </cell>
        </row>
        <row r="1114">
          <cell r="A1114" t="str">
            <v>21.03</v>
          </cell>
          <cell r="B1114" t="str">
            <v>Revestimento metálico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A1115" t="str">
            <v>21.03.010</v>
          </cell>
          <cell r="B1115">
            <v>0</v>
          </cell>
          <cell r="C1115" t="str">
            <v>Revestimento em aço inoxidável AISI 304, liga 18,8, chapa 20, espessura de 1 mm, acabamento escovado com grana especial</v>
          </cell>
          <cell r="D1115" t="str">
            <v>m²</v>
          </cell>
          <cell r="E1115">
            <v>787.68</v>
          </cell>
          <cell r="F1115">
            <v>0</v>
          </cell>
          <cell r="G1115">
            <v>787.68</v>
          </cell>
        </row>
        <row r="1116">
          <cell r="A1116" t="str">
            <v>21.03.090</v>
          </cell>
          <cell r="B1116">
            <v>0</v>
          </cell>
          <cell r="C1116" t="str">
            <v>Piso elevado tipo telescópico em chapa de aço, sem revestimento</v>
          </cell>
          <cell r="D1116" t="str">
            <v>m²</v>
          </cell>
          <cell r="E1116">
            <v>221.08</v>
          </cell>
          <cell r="F1116">
            <v>0</v>
          </cell>
          <cell r="G1116">
            <v>221.08</v>
          </cell>
        </row>
        <row r="1117">
          <cell r="A1117" t="str">
            <v>21.03.151</v>
          </cell>
          <cell r="B1117">
            <v>0</v>
          </cell>
          <cell r="C1117" t="str">
            <v>Revestimento em placas de alumínio composto "ACM", espessura de 4 mm e acabamento em PVDF</v>
          </cell>
          <cell r="D1117" t="str">
            <v>m²</v>
          </cell>
          <cell r="E1117">
            <v>596.91</v>
          </cell>
          <cell r="F1117">
            <v>0</v>
          </cell>
          <cell r="G1117">
            <v>596.91</v>
          </cell>
        </row>
        <row r="1118">
          <cell r="A1118" t="str">
            <v>21.03.152</v>
          </cell>
          <cell r="B1118">
            <v>0</v>
          </cell>
          <cell r="C1118" t="str">
            <v>Revestimento em placas de alumínio composto "ACM", espessura de 4 mm e acabamento em PVDF, na cor verde</v>
          </cell>
          <cell r="D1118" t="str">
            <v>m²</v>
          </cell>
          <cell r="E1118">
            <v>402.74</v>
          </cell>
          <cell r="F1118">
            <v>0</v>
          </cell>
          <cell r="G1118">
            <v>402.74</v>
          </cell>
        </row>
        <row r="1119">
          <cell r="A1119" t="str">
            <v>21.04</v>
          </cell>
          <cell r="B1119" t="str">
            <v>Forração e carpete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</row>
        <row r="1120">
          <cell r="A1120" t="str">
            <v>21.04.100</v>
          </cell>
          <cell r="B1120">
            <v>0</v>
          </cell>
          <cell r="C1120" t="str">
            <v>Revestimento com carpete para tráfego moderado, uso comercial, tipo bouclê de 5,4 até 8 mm</v>
          </cell>
          <cell r="D1120" t="str">
            <v>m²</v>
          </cell>
          <cell r="E1120">
            <v>93.81</v>
          </cell>
          <cell r="F1120">
            <v>0</v>
          </cell>
          <cell r="G1120">
            <v>93.81</v>
          </cell>
        </row>
        <row r="1121">
          <cell r="A1121" t="str">
            <v>21.04.110</v>
          </cell>
          <cell r="B1121">
            <v>0</v>
          </cell>
          <cell r="C1121" t="str">
            <v>Revestimento com carpete para tráfego intenso, uso comercial, tipo bouclê de 6 mm</v>
          </cell>
          <cell r="D1121" t="str">
            <v>m²</v>
          </cell>
          <cell r="E1121">
            <v>118.57</v>
          </cell>
          <cell r="F1121">
            <v>0</v>
          </cell>
          <cell r="G1121">
            <v>118.57</v>
          </cell>
        </row>
        <row r="1122">
          <cell r="A1122" t="str">
            <v>21.05</v>
          </cell>
          <cell r="B1122" t="str">
            <v>Revestimento em cimento reforçado com fio sintético (CRFS)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21.05.010</v>
          </cell>
          <cell r="B1123">
            <v>0</v>
          </cell>
          <cell r="C1123" t="str">
            <v>Piso em painel com miolo de madeira contraplacado por lâminas de madeira e externamente por chapas em CRFS, espessura de 40 mm</v>
          </cell>
          <cell r="D1123" t="str">
            <v>m²</v>
          </cell>
          <cell r="E1123">
            <v>99.12</v>
          </cell>
          <cell r="F1123">
            <v>65.14</v>
          </cell>
          <cell r="G1123">
            <v>164.26</v>
          </cell>
        </row>
        <row r="1124">
          <cell r="A1124" t="str">
            <v>21.05.100</v>
          </cell>
          <cell r="B1124">
            <v>0</v>
          </cell>
          <cell r="C1124" t="str">
            <v>Piso elevado de concreto em placas de 600 x 600 mm, antiderrapante, sem acabamento</v>
          </cell>
          <cell r="D1124" t="str">
            <v>m²</v>
          </cell>
          <cell r="E1124">
            <v>250.97</v>
          </cell>
          <cell r="F1124">
            <v>0</v>
          </cell>
          <cell r="G1124">
            <v>250.97</v>
          </cell>
        </row>
        <row r="1125">
          <cell r="A1125" t="str">
            <v>21.07</v>
          </cell>
          <cell r="B1125" t="str">
            <v>Revestimento sintético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A1126" t="str">
            <v>21.07.010</v>
          </cell>
          <cell r="B1126">
            <v>0</v>
          </cell>
          <cell r="C1126" t="str">
            <v>Revestimento em laminado melamínico dissipativo</v>
          </cell>
          <cell r="D1126" t="str">
            <v>m²</v>
          </cell>
          <cell r="E1126">
            <v>169.74</v>
          </cell>
          <cell r="F1126">
            <v>0</v>
          </cell>
          <cell r="G1126">
            <v>169.74</v>
          </cell>
        </row>
        <row r="1127">
          <cell r="A1127" t="str">
            <v>21.10</v>
          </cell>
          <cell r="B1127" t="str">
            <v>Rodapé sintético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21.10.050</v>
          </cell>
          <cell r="B1128">
            <v>0</v>
          </cell>
          <cell r="C1128" t="str">
            <v>Rodapé de poliestireno, espessura de 7 cm</v>
          </cell>
          <cell r="D1128" t="str">
            <v>m</v>
          </cell>
          <cell r="E1128">
            <v>24.73</v>
          </cell>
          <cell r="F1128">
            <v>5</v>
          </cell>
          <cell r="G1128">
            <v>29.73</v>
          </cell>
        </row>
        <row r="1129">
          <cell r="A1129" t="str">
            <v>21.10.051</v>
          </cell>
          <cell r="B1129">
            <v>0</v>
          </cell>
          <cell r="C1129" t="str">
            <v>Rodapé de poliestireno, espessura de 8 cm</v>
          </cell>
          <cell r="D1129" t="str">
            <v>m</v>
          </cell>
          <cell r="E1129">
            <v>32.869999999999997</v>
          </cell>
          <cell r="F1129">
            <v>5</v>
          </cell>
          <cell r="G1129">
            <v>37.869999999999997</v>
          </cell>
        </row>
        <row r="1130">
          <cell r="A1130" t="str">
            <v>21.10.061</v>
          </cell>
          <cell r="B1130">
            <v>0</v>
          </cell>
          <cell r="C1130" t="str">
            <v>Rodapé para piso vinílico em PVC, espessura de 2 mm e altura de 5 cm, curvo/plano, com impermeabilizante acrílico</v>
          </cell>
          <cell r="D1130" t="str">
            <v>m</v>
          </cell>
          <cell r="E1130">
            <v>16.489999999999998</v>
          </cell>
          <cell r="F1130">
            <v>6.62</v>
          </cell>
          <cell r="G1130">
            <v>23.11</v>
          </cell>
        </row>
        <row r="1131">
          <cell r="A1131" t="str">
            <v>21.10.071</v>
          </cell>
          <cell r="B1131">
            <v>0</v>
          </cell>
          <cell r="C1131" t="str">
            <v>Rodapé flexível para piso vinílico em PVC, espessura de 2 mm e altura de 7,5 cm, curvo/plano, com impermeabilizante acrílico</v>
          </cell>
          <cell r="D1131" t="str">
            <v>m</v>
          </cell>
          <cell r="E1131">
            <v>19.89</v>
          </cell>
          <cell r="F1131">
            <v>6.62</v>
          </cell>
          <cell r="G1131">
            <v>26.51</v>
          </cell>
        </row>
        <row r="1132">
          <cell r="A1132" t="str">
            <v>21.10.081</v>
          </cell>
          <cell r="B1132">
            <v>0</v>
          </cell>
          <cell r="C1132" t="str">
            <v>Rodapé hospitalar flexível em PVC para piso vinílico, espessura de 2 mm e altura de 7,5 cm, com impermeabilizante acrílico</v>
          </cell>
          <cell r="D1132" t="str">
            <v>m</v>
          </cell>
          <cell r="E1132">
            <v>30.59</v>
          </cell>
          <cell r="F1132">
            <v>5</v>
          </cell>
          <cell r="G1132">
            <v>35.590000000000003</v>
          </cell>
        </row>
        <row r="1133">
          <cell r="A1133" t="str">
            <v>21.10.210</v>
          </cell>
          <cell r="B1133">
            <v>0</v>
          </cell>
          <cell r="C1133" t="str">
            <v>Rodapé em borracha sintética preta, altura até 7 cm - colado</v>
          </cell>
          <cell r="D1133" t="str">
            <v>m</v>
          </cell>
          <cell r="E1133">
            <v>9.19</v>
          </cell>
          <cell r="F1133">
            <v>2.09</v>
          </cell>
          <cell r="G1133">
            <v>11.28</v>
          </cell>
        </row>
        <row r="1134">
          <cell r="A1134" t="str">
            <v>21.10.220</v>
          </cell>
          <cell r="B1134">
            <v>0</v>
          </cell>
          <cell r="C1134" t="str">
            <v>Rodapé de cordão de poliamida</v>
          </cell>
          <cell r="D1134" t="str">
            <v>m</v>
          </cell>
          <cell r="E1134">
            <v>5.2</v>
          </cell>
          <cell r="F1134">
            <v>0</v>
          </cell>
          <cell r="G1134">
            <v>5.2</v>
          </cell>
        </row>
        <row r="1135">
          <cell r="A1135" t="str">
            <v>21.10.250</v>
          </cell>
          <cell r="B1135">
            <v>0</v>
          </cell>
          <cell r="C1135" t="str">
            <v>Rodapé em laminado melamínico dissipativo, espessura de 2 mm e altura de 10 cm</v>
          </cell>
          <cell r="D1135" t="str">
            <v>m</v>
          </cell>
          <cell r="E1135">
            <v>17.78</v>
          </cell>
          <cell r="F1135">
            <v>0</v>
          </cell>
          <cell r="G1135">
            <v>17.78</v>
          </cell>
        </row>
        <row r="1136">
          <cell r="A1136" t="str">
            <v>21.11</v>
          </cell>
          <cell r="B1136" t="str">
            <v>Degrau sintético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21.11.050</v>
          </cell>
          <cell r="B1137">
            <v>0</v>
          </cell>
          <cell r="C1137" t="str">
            <v>Degrau (piso e espelho) em borracha sintética preta com testeira - colado</v>
          </cell>
          <cell r="D1137" t="str">
            <v>m</v>
          </cell>
          <cell r="E1137">
            <v>66.8</v>
          </cell>
          <cell r="F1137">
            <v>5.69</v>
          </cell>
          <cell r="G1137">
            <v>72.489999999999995</v>
          </cell>
        </row>
        <row r="1138">
          <cell r="A1138" t="str">
            <v>21.11.131</v>
          </cell>
          <cell r="B1138">
            <v>0</v>
          </cell>
          <cell r="C1138" t="str">
            <v>Testeira flexível para arremate de degrau vinílico em PVC, espessura de 2 mm, com impermeabilizante acrílico</v>
          </cell>
          <cell r="D1138" t="str">
            <v>m</v>
          </cell>
          <cell r="E1138">
            <v>28.94</v>
          </cell>
          <cell r="F1138">
            <v>5</v>
          </cell>
          <cell r="G1138">
            <v>33.94</v>
          </cell>
        </row>
        <row r="1139">
          <cell r="A1139" t="str">
            <v>21.20</v>
          </cell>
          <cell r="B1139" t="str">
            <v>Reparos, conservações e complementos - GRUPO 21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21.20.020</v>
          </cell>
          <cell r="B1140">
            <v>0</v>
          </cell>
          <cell r="C1140" t="str">
            <v>Recolocação de piso sintético com cola</v>
          </cell>
          <cell r="D1140" t="str">
            <v>m²</v>
          </cell>
          <cell r="E1140">
            <v>6.38</v>
          </cell>
          <cell r="F1140">
            <v>5.98</v>
          </cell>
          <cell r="G1140">
            <v>12.36</v>
          </cell>
        </row>
        <row r="1141">
          <cell r="A1141" t="str">
            <v>21.20.040</v>
          </cell>
          <cell r="B1141">
            <v>0</v>
          </cell>
          <cell r="C1141" t="str">
            <v>Recolocação de piso sintético argamassado</v>
          </cell>
          <cell r="D1141" t="str">
            <v>m²</v>
          </cell>
          <cell r="E1141">
            <v>2.46</v>
          </cell>
          <cell r="F1141">
            <v>20.95</v>
          </cell>
          <cell r="G1141">
            <v>23.41</v>
          </cell>
        </row>
        <row r="1142">
          <cell r="A1142" t="str">
            <v>21.20.050</v>
          </cell>
          <cell r="B1142">
            <v>0</v>
          </cell>
          <cell r="C1142" t="str">
            <v>Recolocação de piso elevado telescópico metálico, inclusive estrutura de sustentação</v>
          </cell>
          <cell r="D1142" t="str">
            <v>m²</v>
          </cell>
          <cell r="E1142">
            <v>0</v>
          </cell>
          <cell r="F1142">
            <v>45.87</v>
          </cell>
          <cell r="G1142">
            <v>45.87</v>
          </cell>
        </row>
        <row r="1143">
          <cell r="A1143" t="str">
            <v>21.20.060</v>
          </cell>
          <cell r="B1143">
            <v>0</v>
          </cell>
          <cell r="C1143" t="str">
            <v>Furação de piso elevado telescópico em chapa de aço</v>
          </cell>
          <cell r="D1143" t="str">
            <v>un</v>
          </cell>
          <cell r="E1143">
            <v>55.42</v>
          </cell>
          <cell r="F1143">
            <v>0</v>
          </cell>
          <cell r="G1143">
            <v>55.42</v>
          </cell>
        </row>
        <row r="1144">
          <cell r="A1144" t="str">
            <v>21.20.100</v>
          </cell>
          <cell r="B1144">
            <v>0</v>
          </cell>
          <cell r="C1144" t="str">
            <v>Recolocação de rodapé e cordões sintéticos</v>
          </cell>
          <cell r="D1144" t="str">
            <v>m</v>
          </cell>
          <cell r="E1144">
            <v>0</v>
          </cell>
          <cell r="F1144">
            <v>7.63</v>
          </cell>
          <cell r="G1144">
            <v>7.63</v>
          </cell>
        </row>
        <row r="1145">
          <cell r="A1145" t="str">
            <v>21.20.300</v>
          </cell>
          <cell r="B1145">
            <v>0</v>
          </cell>
          <cell r="C1145" t="str">
            <v>Fita adesiva antiderrapante com largura de 5 cm</v>
          </cell>
          <cell r="D1145" t="str">
            <v>m</v>
          </cell>
          <cell r="E1145">
            <v>10.74</v>
          </cell>
          <cell r="F1145">
            <v>8.2200000000000006</v>
          </cell>
          <cell r="G1145">
            <v>18.96</v>
          </cell>
        </row>
        <row r="1146">
          <cell r="A1146" t="str">
            <v>21.20.302</v>
          </cell>
          <cell r="B1146">
            <v>0</v>
          </cell>
          <cell r="C1146" t="str">
            <v>Fita adesiva antiderrapante fosforescente, alto tráfego, largura de 5 cm</v>
          </cell>
          <cell r="D1146" t="str">
            <v>m</v>
          </cell>
          <cell r="E1146">
            <v>12.99</v>
          </cell>
          <cell r="F1146">
            <v>8.2200000000000006</v>
          </cell>
          <cell r="G1146">
            <v>21.21</v>
          </cell>
        </row>
        <row r="1147">
          <cell r="A1147" t="str">
            <v>21.20.410</v>
          </cell>
          <cell r="B1147">
            <v>0</v>
          </cell>
          <cell r="C1147" t="str">
            <v>Cantoneira de sobrepor em PVC de 4 x 4 cm</v>
          </cell>
          <cell r="D1147" t="str">
            <v>un</v>
          </cell>
          <cell r="E1147">
            <v>32.659999999999997</v>
          </cell>
          <cell r="F1147">
            <v>2.09</v>
          </cell>
          <cell r="G1147">
            <v>34.75</v>
          </cell>
        </row>
        <row r="1148">
          <cell r="A1148" t="str">
            <v>21.20.460</v>
          </cell>
          <cell r="B1148">
            <v>0</v>
          </cell>
          <cell r="C1148" t="str">
            <v>Canto externo de acabamento em PVC</v>
          </cell>
          <cell r="D1148" t="str">
            <v>m</v>
          </cell>
          <cell r="E1148">
            <v>8.7799999999999994</v>
          </cell>
          <cell r="F1148">
            <v>1.04</v>
          </cell>
          <cell r="G1148">
            <v>9.82</v>
          </cell>
        </row>
        <row r="1149">
          <cell r="A1149" t="str">
            <v>21.20.500</v>
          </cell>
          <cell r="B1149">
            <v>0</v>
          </cell>
          <cell r="C1149" t="str">
            <v>Cantoneira em alumínio antiderrapante de 50 x 30 mm</v>
          </cell>
          <cell r="D1149" t="str">
            <v>m</v>
          </cell>
          <cell r="E1149">
            <v>20.07</v>
          </cell>
          <cell r="F1149">
            <v>4.49</v>
          </cell>
          <cell r="G1149">
            <v>24.56</v>
          </cell>
        </row>
        <row r="1150">
          <cell r="A1150" t="str">
            <v>22</v>
          </cell>
          <cell r="B1150" t="str">
            <v>FORRO, BRISE E FACHADA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22.01</v>
          </cell>
          <cell r="B1151" t="str">
            <v>Forro de madeira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A1152" t="str">
            <v>22.01.010</v>
          </cell>
          <cell r="B1152">
            <v>0</v>
          </cell>
          <cell r="C1152" t="str">
            <v>Forro em tábuas aparelhadas macho e fêmea de pinus</v>
          </cell>
          <cell r="D1152" t="str">
            <v>m²</v>
          </cell>
          <cell r="E1152">
            <v>20.13</v>
          </cell>
          <cell r="F1152">
            <v>17.95</v>
          </cell>
          <cell r="G1152">
            <v>38.08</v>
          </cell>
        </row>
        <row r="1153">
          <cell r="A1153" t="str">
            <v>22.01.020</v>
          </cell>
          <cell r="B1153">
            <v>0</v>
          </cell>
          <cell r="C1153" t="str">
            <v>Forro em tábuas aparelhadas macho e fêmea de pinus tarugado</v>
          </cell>
          <cell r="D1153" t="str">
            <v>m²</v>
          </cell>
          <cell r="E1153">
            <v>38.39</v>
          </cell>
          <cell r="F1153">
            <v>35.9</v>
          </cell>
          <cell r="G1153">
            <v>74.290000000000006</v>
          </cell>
        </row>
        <row r="1154">
          <cell r="A1154" t="str">
            <v>22.01.080</v>
          </cell>
          <cell r="B1154">
            <v>0</v>
          </cell>
          <cell r="C1154" t="str">
            <v>Forro xadrez em ripas de angelim-vermelho / bacuri / maçaranduba tarugado</v>
          </cell>
          <cell r="D1154" t="str">
            <v>m²</v>
          </cell>
          <cell r="E1154">
            <v>58.6</v>
          </cell>
          <cell r="F1154">
            <v>38.9</v>
          </cell>
          <cell r="G1154">
            <v>97.5</v>
          </cell>
        </row>
        <row r="1155">
          <cell r="A1155" t="str">
            <v>22.01.210</v>
          </cell>
          <cell r="B1155">
            <v>0</v>
          </cell>
          <cell r="C1155" t="str">
            <v>Testeira em tábua aparelhada, largura até 20 cm</v>
          </cell>
          <cell r="D1155" t="str">
            <v>m</v>
          </cell>
          <cell r="E1155">
            <v>10.119999999999999</v>
          </cell>
          <cell r="F1155">
            <v>11.97</v>
          </cell>
          <cell r="G1155">
            <v>22.09</v>
          </cell>
        </row>
        <row r="1156">
          <cell r="A1156" t="str">
            <v>22.01.220</v>
          </cell>
          <cell r="B1156">
            <v>0</v>
          </cell>
          <cell r="C1156" t="str">
            <v>Beiral em tábua de angelim-vermelho / bacuri / maçaranduba macho e fêmea com tarugamento</v>
          </cell>
          <cell r="D1156" t="str">
            <v>m²</v>
          </cell>
          <cell r="E1156">
            <v>79.62</v>
          </cell>
          <cell r="F1156">
            <v>35.9</v>
          </cell>
          <cell r="G1156">
            <v>115.52</v>
          </cell>
        </row>
        <row r="1157">
          <cell r="A1157" t="str">
            <v>22.01.240</v>
          </cell>
          <cell r="B1157">
            <v>0</v>
          </cell>
          <cell r="C1157" t="str">
            <v>Beiral em tábua de angelim-vermelho / bacuri / maçaranduba macho e fêmea</v>
          </cell>
          <cell r="D1157" t="str">
            <v>m²</v>
          </cell>
          <cell r="E1157">
            <v>62.56</v>
          </cell>
          <cell r="F1157">
            <v>17.95</v>
          </cell>
          <cell r="G1157">
            <v>80.510000000000005</v>
          </cell>
        </row>
        <row r="1158">
          <cell r="A1158" t="str">
            <v>22.02</v>
          </cell>
          <cell r="B1158" t="str">
            <v>Forro de gesso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</row>
        <row r="1159">
          <cell r="A1159" t="str">
            <v>22.02.010</v>
          </cell>
          <cell r="B1159">
            <v>0</v>
          </cell>
          <cell r="C1159" t="str">
            <v>Forro em placa de gesso liso fixo</v>
          </cell>
          <cell r="D1159" t="str">
            <v>m²</v>
          </cell>
          <cell r="E1159">
            <v>58.9</v>
          </cell>
          <cell r="F1159">
            <v>0</v>
          </cell>
          <cell r="G1159">
            <v>58.9</v>
          </cell>
        </row>
        <row r="1160">
          <cell r="A1160" t="str">
            <v>22.02.030</v>
          </cell>
          <cell r="B1160">
            <v>0</v>
          </cell>
          <cell r="C1160" t="str">
            <v>Forro em painéis de gesso acartonado, espessura de 12,5 mm, fixo</v>
          </cell>
          <cell r="D1160" t="str">
            <v>m²</v>
          </cell>
          <cell r="E1160">
            <v>61.44</v>
          </cell>
          <cell r="F1160">
            <v>0</v>
          </cell>
          <cell r="G1160">
            <v>61.44</v>
          </cell>
        </row>
        <row r="1161">
          <cell r="A1161" t="str">
            <v>22.02.100</v>
          </cell>
          <cell r="B1161">
            <v>0</v>
          </cell>
          <cell r="C1161" t="str">
            <v>Forro em painéis de gesso acartonado, acabamento liso com película em PVC - 625mm x 1250mm, espessura de 9,5mm, removível</v>
          </cell>
          <cell r="D1161" t="str">
            <v>m²</v>
          </cell>
          <cell r="E1161">
            <v>84.32</v>
          </cell>
          <cell r="F1161">
            <v>0</v>
          </cell>
          <cell r="G1161">
            <v>84.32</v>
          </cell>
        </row>
        <row r="1162">
          <cell r="A1162" t="str">
            <v>22.02.190</v>
          </cell>
          <cell r="B1162">
            <v>0</v>
          </cell>
          <cell r="C1162" t="str">
            <v>Forro de gesso removível com película rígida de PVC de 625mm x 625mm</v>
          </cell>
          <cell r="D1162" t="str">
            <v>m²</v>
          </cell>
          <cell r="E1162">
            <v>71.72</v>
          </cell>
          <cell r="F1162">
            <v>0</v>
          </cell>
          <cell r="G1162">
            <v>71.72</v>
          </cell>
        </row>
        <row r="1163">
          <cell r="A1163" t="str">
            <v>22.03</v>
          </cell>
          <cell r="B1163" t="str">
            <v>Forro sintético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22.03.020</v>
          </cell>
          <cell r="B1164">
            <v>0</v>
          </cell>
          <cell r="C1164" t="str">
            <v>Forro em lã de vidro revestido em PVC, espessura de 20 mm</v>
          </cell>
          <cell r="D1164" t="str">
            <v>m²</v>
          </cell>
          <cell r="E1164">
            <v>71.489999999999995</v>
          </cell>
          <cell r="F1164">
            <v>0</v>
          </cell>
          <cell r="G1164">
            <v>71.489999999999995</v>
          </cell>
        </row>
        <row r="1165">
          <cell r="A1165" t="str">
            <v>22.03.030</v>
          </cell>
          <cell r="B1165">
            <v>0</v>
          </cell>
          <cell r="C1165" t="str">
            <v>Forro em fibra mineral acústico, revestido em látex</v>
          </cell>
          <cell r="D1165" t="str">
            <v>m²</v>
          </cell>
          <cell r="E1165">
            <v>98.06</v>
          </cell>
          <cell r="F1165">
            <v>0</v>
          </cell>
          <cell r="G1165">
            <v>98.06</v>
          </cell>
        </row>
        <row r="1166">
          <cell r="A1166" t="str">
            <v>22.03.040</v>
          </cell>
          <cell r="B1166">
            <v>0</v>
          </cell>
          <cell r="C1166" t="str">
            <v>Forro modular removível em PVC de 618mm x 1243mm</v>
          </cell>
          <cell r="D1166" t="str">
            <v>m²</v>
          </cell>
          <cell r="E1166">
            <v>68.45</v>
          </cell>
          <cell r="F1166">
            <v>0</v>
          </cell>
          <cell r="G1166">
            <v>68.45</v>
          </cell>
        </row>
        <row r="1167">
          <cell r="A1167" t="str">
            <v>22.03.050</v>
          </cell>
          <cell r="B1167">
            <v>0</v>
          </cell>
          <cell r="C1167" t="str">
            <v>Forro em fibra mineral revestido em látex</v>
          </cell>
          <cell r="D1167" t="str">
            <v>m²</v>
          </cell>
          <cell r="E1167">
            <v>72.63</v>
          </cell>
          <cell r="F1167">
            <v>0</v>
          </cell>
          <cell r="G1167">
            <v>72.63</v>
          </cell>
        </row>
        <row r="1168">
          <cell r="A1168" t="str">
            <v>22.03.070</v>
          </cell>
          <cell r="B1168">
            <v>0</v>
          </cell>
          <cell r="C1168" t="str">
            <v>Forro em lâmina de PVC</v>
          </cell>
          <cell r="D1168" t="str">
            <v>m²</v>
          </cell>
          <cell r="E1168">
            <v>49.81</v>
          </cell>
          <cell r="F1168">
            <v>0</v>
          </cell>
          <cell r="G1168">
            <v>49.81</v>
          </cell>
        </row>
        <row r="1169">
          <cell r="A1169" t="str">
            <v>22.03.122</v>
          </cell>
          <cell r="B1169">
            <v>0</v>
          </cell>
          <cell r="C1169" t="str">
            <v>Forro em fibra mineral com placas acústicas removíveis de 625mm x 1250mm</v>
          </cell>
          <cell r="D1169" t="str">
            <v>m²</v>
          </cell>
          <cell r="E1169">
            <v>152.72</v>
          </cell>
          <cell r="F1169">
            <v>0</v>
          </cell>
          <cell r="G1169">
            <v>152.72</v>
          </cell>
        </row>
        <row r="1170">
          <cell r="A1170" t="str">
            <v>22.03.140</v>
          </cell>
          <cell r="B1170">
            <v>0</v>
          </cell>
          <cell r="C1170" t="str">
            <v>Forro em fibra mineral com placas acústicas removíveis de 625mm x 625mm</v>
          </cell>
          <cell r="D1170" t="str">
            <v>m²</v>
          </cell>
          <cell r="E1170">
            <v>96.41</v>
          </cell>
          <cell r="F1170">
            <v>0</v>
          </cell>
          <cell r="G1170">
            <v>96.41</v>
          </cell>
        </row>
        <row r="1171">
          <cell r="A1171" t="str">
            <v>22.03.171</v>
          </cell>
          <cell r="B1171">
            <v>0</v>
          </cell>
          <cell r="C1171" t="str">
            <v>Forro em placas acústicas de espuma semirrígida, suspensas tipo nuvem, espessura de 50 mm - modulação de 1200 mm x 600 mm</v>
          </cell>
          <cell r="D1171" t="str">
            <v>m²</v>
          </cell>
          <cell r="E1171">
            <v>798.47</v>
          </cell>
          <cell r="F1171">
            <v>0</v>
          </cell>
          <cell r="G1171">
            <v>798.47</v>
          </cell>
        </row>
        <row r="1172">
          <cell r="A1172" t="str">
            <v>22.04</v>
          </cell>
          <cell r="B1172" t="str">
            <v>Forro metálico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A1173" t="str">
            <v>22.04.020</v>
          </cell>
          <cell r="B1173">
            <v>0</v>
          </cell>
          <cell r="C1173" t="str">
            <v>Forro metálico removível, em painéis de 625mm x 625mm, tipo colmeia</v>
          </cell>
          <cell r="D1173" t="str">
            <v>m²</v>
          </cell>
          <cell r="E1173">
            <v>239.33</v>
          </cell>
          <cell r="F1173">
            <v>0</v>
          </cell>
          <cell r="G1173">
            <v>239.33</v>
          </cell>
        </row>
        <row r="1174">
          <cell r="A1174" t="str">
            <v>22.06</v>
          </cell>
          <cell r="B1174" t="str">
            <v>Brise-soleil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22.06.130</v>
          </cell>
          <cell r="B1175">
            <v>0</v>
          </cell>
          <cell r="C1175" t="str">
            <v>Brise em placa cimentícia, montado em perfil e chapa metálica</v>
          </cell>
          <cell r="D1175" t="str">
            <v>m²</v>
          </cell>
          <cell r="E1175">
            <v>146.18</v>
          </cell>
          <cell r="F1175">
            <v>86.58</v>
          </cell>
          <cell r="G1175">
            <v>232.76</v>
          </cell>
        </row>
        <row r="1176">
          <cell r="A1176" t="str">
            <v>22.06.230</v>
          </cell>
          <cell r="B1176">
            <v>0</v>
          </cell>
          <cell r="C1176" t="str">
            <v>Brise metálico fixo e linear em chapa lisa aluzinc pré-pintada, largura frontal de 30 mm</v>
          </cell>
          <cell r="D1176" t="str">
            <v>m²</v>
          </cell>
          <cell r="E1176">
            <v>320</v>
          </cell>
          <cell r="F1176">
            <v>0</v>
          </cell>
          <cell r="G1176">
            <v>320</v>
          </cell>
        </row>
        <row r="1177">
          <cell r="A1177" t="str">
            <v>22.06.240</v>
          </cell>
          <cell r="B1177">
            <v>0</v>
          </cell>
          <cell r="C1177" t="str">
            <v>Brise metálico fixo em chapa lisa aluzinc pré-pintada, formato ogiva, lâmina frontal de 200 mm</v>
          </cell>
          <cell r="D1177" t="str">
            <v>m²</v>
          </cell>
          <cell r="E1177">
            <v>434.56</v>
          </cell>
          <cell r="F1177">
            <v>0</v>
          </cell>
          <cell r="G1177">
            <v>434.56</v>
          </cell>
        </row>
        <row r="1178">
          <cell r="A1178" t="str">
            <v>22.06.250</v>
          </cell>
          <cell r="B1178">
            <v>0</v>
          </cell>
          <cell r="C1178" t="str">
            <v>Brise metálico curvo e móvel termoacústico em chapa lisa aluzinc pré-pintada</v>
          </cell>
          <cell r="D1178" t="str">
            <v>m²</v>
          </cell>
          <cell r="E1178">
            <v>584.88</v>
          </cell>
          <cell r="F1178">
            <v>0</v>
          </cell>
          <cell r="G1178">
            <v>584.88</v>
          </cell>
        </row>
        <row r="1179">
          <cell r="A1179" t="str">
            <v>22.06.300</v>
          </cell>
          <cell r="B1179">
            <v>0</v>
          </cell>
          <cell r="C1179" t="str">
            <v>Brise metálico curvo e móvel em chapa microperfurada de alumínio pré-pintada</v>
          </cell>
          <cell r="D1179" t="str">
            <v>m²</v>
          </cell>
          <cell r="E1179">
            <v>459.67</v>
          </cell>
          <cell r="F1179">
            <v>0</v>
          </cell>
          <cell r="G1179">
            <v>459.67</v>
          </cell>
        </row>
        <row r="1180">
          <cell r="A1180" t="str">
            <v>22.06.330</v>
          </cell>
          <cell r="B1180">
            <v>0</v>
          </cell>
          <cell r="C1180" t="str">
            <v>Brise metálico fixo e linear em chapa lisa em alumínio pré-pintada, largura frontal de 30 mm</v>
          </cell>
          <cell r="D1180" t="str">
            <v>m²</v>
          </cell>
          <cell r="E1180">
            <v>257.64</v>
          </cell>
          <cell r="F1180">
            <v>0</v>
          </cell>
          <cell r="G1180">
            <v>257.64</v>
          </cell>
        </row>
        <row r="1181">
          <cell r="A1181" t="str">
            <v>22.06.340</v>
          </cell>
          <cell r="B1181">
            <v>0</v>
          </cell>
          <cell r="C1181" t="str">
            <v>Brise metálico fixo em chapa lisa alumínio pré-pintada, formato ogiva, lâmina frontal de 200 mm</v>
          </cell>
          <cell r="D1181" t="str">
            <v>m²</v>
          </cell>
          <cell r="E1181">
            <v>406.09</v>
          </cell>
          <cell r="F1181">
            <v>0</v>
          </cell>
          <cell r="G1181">
            <v>406.09</v>
          </cell>
        </row>
        <row r="1182">
          <cell r="A1182" t="str">
            <v>22.06.350</v>
          </cell>
          <cell r="B1182">
            <v>0</v>
          </cell>
          <cell r="C1182" t="str">
            <v>Brise metálico curvo e móvel termoacústico em chapa lisa de alumínio pré-pintada</v>
          </cell>
          <cell r="D1182" t="str">
            <v>m²</v>
          </cell>
          <cell r="E1182">
            <v>782.69</v>
          </cell>
          <cell r="F1182">
            <v>0</v>
          </cell>
          <cell r="G1182">
            <v>782.69</v>
          </cell>
        </row>
        <row r="1183">
          <cell r="A1183" t="str">
            <v>22.20</v>
          </cell>
          <cell r="B1183" t="str">
            <v>Reparos, conservações e complementos - GRUPO 22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22.20.011</v>
          </cell>
          <cell r="B1184">
            <v>0</v>
          </cell>
          <cell r="C1184" t="str">
            <v>Placa em lã de vidro revestida em PVC, auto extinguível</v>
          </cell>
          <cell r="D1184" t="str">
            <v>m²</v>
          </cell>
          <cell r="E1184">
            <v>37.58</v>
          </cell>
          <cell r="F1184">
            <v>0</v>
          </cell>
          <cell r="G1184">
            <v>37.58</v>
          </cell>
        </row>
        <row r="1185">
          <cell r="A1185" t="str">
            <v>22.20.020</v>
          </cell>
          <cell r="B1185">
            <v>0</v>
          </cell>
          <cell r="C1185" t="str">
            <v>Recolocação de forros fixados</v>
          </cell>
          <cell r="D1185" t="str">
            <v>m²</v>
          </cell>
          <cell r="E1185">
            <v>0.64</v>
          </cell>
          <cell r="F1185">
            <v>8.98</v>
          </cell>
          <cell r="G1185">
            <v>9.6199999999999992</v>
          </cell>
        </row>
        <row r="1186">
          <cell r="A1186" t="str">
            <v>22.20.040</v>
          </cell>
          <cell r="B1186">
            <v>0</v>
          </cell>
          <cell r="C1186" t="str">
            <v>Recolocação de forros apoiados ou encaixados</v>
          </cell>
          <cell r="D1186" t="str">
            <v>m²</v>
          </cell>
          <cell r="E1186">
            <v>0</v>
          </cell>
          <cell r="F1186">
            <v>4.49</v>
          </cell>
          <cell r="G1186">
            <v>4.49</v>
          </cell>
        </row>
        <row r="1187">
          <cell r="A1187" t="str">
            <v>22.20.050</v>
          </cell>
          <cell r="B1187">
            <v>0</v>
          </cell>
          <cell r="C1187" t="str">
            <v>Moldura de gesso simples, largura até 6,0 cm</v>
          </cell>
          <cell r="D1187" t="str">
            <v>m</v>
          </cell>
          <cell r="E1187">
            <v>12.21</v>
          </cell>
          <cell r="F1187">
            <v>0</v>
          </cell>
          <cell r="G1187">
            <v>12.21</v>
          </cell>
        </row>
        <row r="1188">
          <cell r="A1188" t="str">
            <v>22.20.090</v>
          </cell>
          <cell r="B1188">
            <v>0</v>
          </cell>
          <cell r="C1188" t="str">
            <v>Abertura para vão de luminária em forro de PVC modular</v>
          </cell>
          <cell r="D1188" t="str">
            <v>un</v>
          </cell>
          <cell r="E1188">
            <v>11.84</v>
          </cell>
          <cell r="F1188">
            <v>0</v>
          </cell>
          <cell r="G1188">
            <v>11.84</v>
          </cell>
        </row>
        <row r="1189">
          <cell r="A1189" t="str">
            <v>23</v>
          </cell>
          <cell r="B1189" t="str">
            <v>ESQUADRIA, MARCENARIA E ELEMENTO EM MADEIRA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23.01</v>
          </cell>
          <cell r="B1190" t="str">
            <v>Janela e veneziana em madeira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23.01.050</v>
          </cell>
          <cell r="B1191">
            <v>0</v>
          </cell>
          <cell r="C1191" t="str">
            <v>Caixilho em madeira maxim-ar</v>
          </cell>
          <cell r="D1191" t="str">
            <v>m²</v>
          </cell>
          <cell r="E1191">
            <v>509.65</v>
          </cell>
          <cell r="F1191">
            <v>39.18</v>
          </cell>
          <cell r="G1191">
            <v>548.83000000000004</v>
          </cell>
        </row>
        <row r="1192">
          <cell r="A1192" t="str">
            <v>23.01.060</v>
          </cell>
          <cell r="B1192">
            <v>0</v>
          </cell>
          <cell r="C1192" t="str">
            <v>Caixilho em madeira tipo veneziana de correr</v>
          </cell>
          <cell r="D1192" t="str">
            <v>m²</v>
          </cell>
          <cell r="E1192">
            <v>444.09</v>
          </cell>
          <cell r="F1192">
            <v>39.18</v>
          </cell>
          <cell r="G1192">
            <v>483.27</v>
          </cell>
        </row>
        <row r="1193">
          <cell r="A1193" t="str">
            <v>23.02</v>
          </cell>
          <cell r="B1193" t="str">
            <v>Porta macho / fêmea montada com batente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23.02.010</v>
          </cell>
          <cell r="B1194">
            <v>0</v>
          </cell>
          <cell r="C1194" t="str">
            <v>Acréscimo de bandeira - porta macho e fêmea com batente de madeira</v>
          </cell>
          <cell r="D1194" t="str">
            <v>m²</v>
          </cell>
          <cell r="E1194">
            <v>406.18</v>
          </cell>
          <cell r="F1194">
            <v>41.29</v>
          </cell>
          <cell r="G1194">
            <v>447.47</v>
          </cell>
        </row>
        <row r="1195">
          <cell r="A1195" t="str">
            <v>23.02.030</v>
          </cell>
          <cell r="B1195">
            <v>0</v>
          </cell>
          <cell r="C1195" t="str">
            <v>Porta macho e fêmea com batente de madeira - 70 x 210 cm</v>
          </cell>
          <cell r="D1195" t="str">
            <v>un</v>
          </cell>
          <cell r="E1195">
            <v>688.39</v>
          </cell>
          <cell r="F1195">
            <v>83.79</v>
          </cell>
          <cell r="G1195">
            <v>772.18</v>
          </cell>
        </row>
        <row r="1196">
          <cell r="A1196" t="str">
            <v>23.02.040</v>
          </cell>
          <cell r="B1196">
            <v>0</v>
          </cell>
          <cell r="C1196" t="str">
            <v>Porta macho e fêmea com batente de madeira - 80 x 210 cm</v>
          </cell>
          <cell r="D1196" t="str">
            <v>un</v>
          </cell>
          <cell r="E1196">
            <v>566.63</v>
          </cell>
          <cell r="F1196">
            <v>83.79</v>
          </cell>
          <cell r="G1196">
            <v>650.41999999999996</v>
          </cell>
        </row>
        <row r="1197">
          <cell r="A1197" t="str">
            <v>23.02.050</v>
          </cell>
          <cell r="B1197">
            <v>0</v>
          </cell>
          <cell r="C1197" t="str">
            <v>Porta macho e fêmea com batente de madeira - 90 x 210 cm</v>
          </cell>
          <cell r="D1197" t="str">
            <v>un</v>
          </cell>
          <cell r="E1197">
            <v>661.81</v>
          </cell>
          <cell r="F1197">
            <v>83.79</v>
          </cell>
          <cell r="G1197">
            <v>745.6</v>
          </cell>
        </row>
        <row r="1198">
          <cell r="A1198" t="str">
            <v>23.02.060</v>
          </cell>
          <cell r="B1198">
            <v>0</v>
          </cell>
          <cell r="C1198" t="str">
            <v>Porta macho e fêmea com batente de madeira - 120 x 210 cm</v>
          </cell>
          <cell r="D1198" t="str">
            <v>un</v>
          </cell>
          <cell r="E1198">
            <v>1170.43</v>
          </cell>
          <cell r="F1198">
            <v>104.73</v>
          </cell>
          <cell r="G1198">
            <v>1275.1600000000001</v>
          </cell>
        </row>
        <row r="1199">
          <cell r="A1199" t="str">
            <v>23.04</v>
          </cell>
          <cell r="B1199" t="str">
            <v>Porta lisa laminada montada com batente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23.04.070</v>
          </cell>
          <cell r="B1200">
            <v>0</v>
          </cell>
          <cell r="C1200" t="str">
            <v>Porta em laminado fenólico melamínico com batente em alumínio - 80 x 180 cm</v>
          </cell>
          <cell r="D1200" t="str">
            <v>un</v>
          </cell>
          <cell r="E1200">
            <v>852.79</v>
          </cell>
          <cell r="F1200">
            <v>41.89</v>
          </cell>
          <cell r="G1200">
            <v>894.68</v>
          </cell>
        </row>
        <row r="1201">
          <cell r="A1201" t="str">
            <v>23.04.080</v>
          </cell>
          <cell r="B1201">
            <v>0</v>
          </cell>
          <cell r="C1201" t="str">
            <v>Porta em laminado fenólico melamínico com batente em alumínio - 60 x 160 cm</v>
          </cell>
          <cell r="D1201" t="str">
            <v>un</v>
          </cell>
          <cell r="E1201">
            <v>832.32</v>
          </cell>
          <cell r="F1201">
            <v>41.89</v>
          </cell>
          <cell r="G1201">
            <v>874.21</v>
          </cell>
        </row>
        <row r="1202">
          <cell r="A1202" t="str">
            <v>23.04.090</v>
          </cell>
          <cell r="B1202">
            <v>0</v>
          </cell>
          <cell r="C1202" t="str">
            <v>Porta em laminado fenólico melamínico com acabamento liso, batente de madeira sem revestimento - 70 x 210 cm</v>
          </cell>
          <cell r="D1202" t="str">
            <v>un</v>
          </cell>
          <cell r="E1202">
            <v>924.28</v>
          </cell>
          <cell r="F1202">
            <v>83.79</v>
          </cell>
          <cell r="G1202">
            <v>1008.07</v>
          </cell>
        </row>
        <row r="1203">
          <cell r="A1203" t="str">
            <v>23.04.100</v>
          </cell>
          <cell r="B1203">
            <v>0</v>
          </cell>
          <cell r="C1203" t="str">
            <v>Porta em laminado fenólico melamínico com acabamento liso, batente de madeira sem revestimento - 80 x 210 cm</v>
          </cell>
          <cell r="D1203" t="str">
            <v>un</v>
          </cell>
          <cell r="E1203">
            <v>902.17</v>
          </cell>
          <cell r="F1203">
            <v>83.79</v>
          </cell>
          <cell r="G1203">
            <v>985.96</v>
          </cell>
        </row>
        <row r="1204">
          <cell r="A1204" t="str">
            <v>23.04.110</v>
          </cell>
          <cell r="B1204">
            <v>0</v>
          </cell>
          <cell r="C1204" t="str">
            <v>Porta em laminado fenólico melamínico com acabamento liso, batente de madeira sem revestimento - 90 x 210 cm</v>
          </cell>
          <cell r="D1204" t="str">
            <v>un</v>
          </cell>
          <cell r="E1204">
            <v>974.16</v>
          </cell>
          <cell r="F1204">
            <v>83.79</v>
          </cell>
          <cell r="G1204">
            <v>1057.95</v>
          </cell>
        </row>
        <row r="1205">
          <cell r="A1205" t="str">
            <v>23.04.120</v>
          </cell>
          <cell r="B1205">
            <v>0</v>
          </cell>
          <cell r="C1205" t="str">
            <v>Porta em laminado fenólico melamínico com acabamento liso, batente de madeira sem revestimento - 120 x 210 cm</v>
          </cell>
          <cell r="D1205" t="str">
            <v>un</v>
          </cell>
          <cell r="E1205">
            <v>1697.43</v>
          </cell>
          <cell r="F1205">
            <v>104.73</v>
          </cell>
          <cell r="G1205">
            <v>1802.16</v>
          </cell>
        </row>
        <row r="1206">
          <cell r="A1206" t="str">
            <v>23.04.130</v>
          </cell>
          <cell r="B1206">
            <v>0</v>
          </cell>
          <cell r="C1206" t="str">
            <v>Porta em laminado fenólico melamínico com acabamento liso, batente de madeira sem revestimento - 140 x 210 cm</v>
          </cell>
          <cell r="D1206" t="str">
            <v>un</v>
          </cell>
          <cell r="E1206">
            <v>1768.1</v>
          </cell>
          <cell r="F1206">
            <v>104.73</v>
          </cell>
          <cell r="G1206">
            <v>1872.83</v>
          </cell>
        </row>
        <row r="1207">
          <cell r="A1207" t="str">
            <v>23.04.140</v>
          </cell>
          <cell r="B1207">
            <v>0</v>
          </cell>
          <cell r="C1207" t="str">
            <v>Porta em laminado fenólico melamínico com acabamento liso, batente de madeira sem revestimento - 220 x 210 cm</v>
          </cell>
          <cell r="D1207" t="str">
            <v>un</v>
          </cell>
          <cell r="E1207">
            <v>3232.44</v>
          </cell>
          <cell r="F1207">
            <v>119.7</v>
          </cell>
          <cell r="G1207">
            <v>3352.14</v>
          </cell>
        </row>
        <row r="1208">
          <cell r="A1208" t="str">
            <v>23.04.570</v>
          </cell>
          <cell r="B1208">
            <v>0</v>
          </cell>
          <cell r="C1208" t="str">
            <v>Porta em laminado melamínico estrutural com acabamento texturizado, batente em alumínio com ferragens - 60 x 180 cm</v>
          </cell>
          <cell r="D1208" t="str">
            <v>un</v>
          </cell>
          <cell r="E1208">
            <v>672.53</v>
          </cell>
          <cell r="F1208">
            <v>10.48</v>
          </cell>
          <cell r="G1208">
            <v>683.01</v>
          </cell>
        </row>
        <row r="1209">
          <cell r="A1209" t="str">
            <v>23.04.580</v>
          </cell>
          <cell r="B1209">
            <v>0</v>
          </cell>
          <cell r="C1209" t="str">
            <v>Porta em laminado fenólico melamínico com acabamento liso, batente metálico - 60 x 160 cm</v>
          </cell>
          <cell r="D1209" t="str">
            <v>un</v>
          </cell>
          <cell r="E1209">
            <v>941.25</v>
          </cell>
          <cell r="F1209">
            <v>80.790000000000006</v>
          </cell>
          <cell r="G1209">
            <v>1022.04</v>
          </cell>
        </row>
        <row r="1210">
          <cell r="A1210" t="str">
            <v>23.04.590</v>
          </cell>
          <cell r="B1210">
            <v>0</v>
          </cell>
          <cell r="C1210" t="str">
            <v>Porta em laminado fenólico melamínico com acabamento liso, batente metálico - 70 x 210 cm</v>
          </cell>
          <cell r="D1210" t="str">
            <v>un</v>
          </cell>
          <cell r="E1210">
            <v>994.75</v>
          </cell>
          <cell r="F1210">
            <v>77.8</v>
          </cell>
          <cell r="G1210">
            <v>1072.55</v>
          </cell>
        </row>
        <row r="1211">
          <cell r="A1211" t="str">
            <v>23.04.600</v>
          </cell>
          <cell r="B1211">
            <v>0</v>
          </cell>
          <cell r="C1211" t="str">
            <v>Porta em laminado fenólico melamínico com acabamento liso, batente metálico - 80 x 210 cm</v>
          </cell>
          <cell r="D1211" t="str">
            <v>un</v>
          </cell>
          <cell r="E1211">
            <v>981.76</v>
          </cell>
          <cell r="F1211">
            <v>77.8</v>
          </cell>
          <cell r="G1211">
            <v>1059.56</v>
          </cell>
        </row>
        <row r="1212">
          <cell r="A1212" t="str">
            <v>23.04.610</v>
          </cell>
          <cell r="B1212">
            <v>0</v>
          </cell>
          <cell r="C1212" t="str">
            <v>Porta em laminado fenólico melamínico com acabamento liso, batente metálico - 90 x 210 cm</v>
          </cell>
          <cell r="D1212" t="str">
            <v>un</v>
          </cell>
          <cell r="E1212">
            <v>1053.75</v>
          </cell>
          <cell r="F1212">
            <v>77.8</v>
          </cell>
          <cell r="G1212">
            <v>1131.55</v>
          </cell>
        </row>
        <row r="1213">
          <cell r="A1213" t="str">
            <v>23.04.620</v>
          </cell>
          <cell r="B1213">
            <v>0</v>
          </cell>
          <cell r="C1213" t="str">
            <v>Porta em laminado fenólico melamínico com acabamento liso, batente metálico - 120 x 210 cm</v>
          </cell>
          <cell r="D1213" t="str">
            <v>un</v>
          </cell>
          <cell r="E1213">
            <v>1685.37</v>
          </cell>
          <cell r="F1213">
            <v>101.74</v>
          </cell>
          <cell r="G1213">
            <v>1787.11</v>
          </cell>
        </row>
        <row r="1214">
          <cell r="A1214" t="str">
            <v>23.08</v>
          </cell>
          <cell r="B1214" t="str">
            <v>Marcenaria em geral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</row>
        <row r="1215">
          <cell r="A1215" t="str">
            <v>23.08.010</v>
          </cell>
          <cell r="B1215">
            <v>0</v>
          </cell>
          <cell r="C1215" t="str">
            <v>Estrado em madeira</v>
          </cell>
          <cell r="D1215" t="str">
            <v>m²</v>
          </cell>
          <cell r="E1215">
            <v>60.78</v>
          </cell>
          <cell r="F1215">
            <v>29.92</v>
          </cell>
          <cell r="G1215">
            <v>90.7</v>
          </cell>
        </row>
        <row r="1216">
          <cell r="A1216" t="str">
            <v>23.08.020</v>
          </cell>
          <cell r="B1216">
            <v>0</v>
          </cell>
          <cell r="C1216" t="str">
            <v>Faixa/batedor de proteção em madeira aparelhada natural de 10 x 2,5 cm</v>
          </cell>
          <cell r="D1216" t="str">
            <v>m</v>
          </cell>
          <cell r="E1216">
            <v>5.13</v>
          </cell>
          <cell r="F1216">
            <v>29.92</v>
          </cell>
          <cell r="G1216">
            <v>35.049999999999997</v>
          </cell>
        </row>
        <row r="1217">
          <cell r="A1217" t="str">
            <v>23.08.030</v>
          </cell>
          <cell r="B1217">
            <v>0</v>
          </cell>
          <cell r="C1217" t="str">
            <v>Faixa/batedor de proteção em madeira de 20 x 5 cm, com acabamento em laminado fenólico melamínico</v>
          </cell>
          <cell r="D1217" t="str">
            <v>m</v>
          </cell>
          <cell r="E1217">
            <v>52.97</v>
          </cell>
          <cell r="F1217">
            <v>59.84</v>
          </cell>
          <cell r="G1217">
            <v>112.81</v>
          </cell>
        </row>
        <row r="1218">
          <cell r="A1218" t="str">
            <v>23.08.040</v>
          </cell>
          <cell r="B1218">
            <v>0</v>
          </cell>
          <cell r="C1218" t="str">
            <v>Armário/gabinete embutido em MDF sob medida, revestido em laminado melamínico, com portas e prateleiras</v>
          </cell>
          <cell r="D1218" t="str">
            <v>m²</v>
          </cell>
          <cell r="E1218">
            <v>1579.93</v>
          </cell>
          <cell r="F1218">
            <v>0</v>
          </cell>
          <cell r="G1218">
            <v>1579.93</v>
          </cell>
        </row>
        <row r="1219">
          <cell r="A1219" t="str">
            <v>23.08.060</v>
          </cell>
          <cell r="B1219">
            <v>0</v>
          </cell>
          <cell r="C1219" t="str">
            <v>Tampo sob medida em compensado, revestido na face superior em laminado fenólico melamínico</v>
          </cell>
          <cell r="D1219" t="str">
            <v>m²</v>
          </cell>
          <cell r="E1219">
            <v>705.24</v>
          </cell>
          <cell r="F1219">
            <v>0</v>
          </cell>
          <cell r="G1219">
            <v>705.24</v>
          </cell>
        </row>
        <row r="1220">
          <cell r="A1220" t="str">
            <v>23.08.080</v>
          </cell>
          <cell r="B1220">
            <v>0</v>
          </cell>
          <cell r="C1220" t="str">
            <v>Prateleira sob medida em compensado, revestida nas duas faces em laminado fenólico melamínico</v>
          </cell>
          <cell r="D1220" t="str">
            <v>m²</v>
          </cell>
          <cell r="E1220">
            <v>473.07</v>
          </cell>
          <cell r="F1220">
            <v>11.97</v>
          </cell>
          <cell r="G1220">
            <v>485.04</v>
          </cell>
        </row>
        <row r="1221">
          <cell r="A1221" t="str">
            <v>23.08.100</v>
          </cell>
          <cell r="B1221">
            <v>0</v>
          </cell>
          <cell r="C1221" t="str">
            <v>Armário tipo prateleira com subdivisão em compensado, revestido totalmente em laminado fenólico melamínico</v>
          </cell>
          <cell r="D1221" t="str">
            <v>m²</v>
          </cell>
          <cell r="E1221">
            <v>1113.19</v>
          </cell>
          <cell r="F1221">
            <v>0</v>
          </cell>
          <cell r="G1221">
            <v>1113.19</v>
          </cell>
        </row>
        <row r="1222">
          <cell r="A1222" t="str">
            <v>23.08.110</v>
          </cell>
          <cell r="B1222">
            <v>0</v>
          </cell>
          <cell r="C1222" t="str">
            <v>Painel em compensado naval, espessura de 25 mm</v>
          </cell>
          <cell r="D1222" t="str">
            <v>m²</v>
          </cell>
          <cell r="E1222">
            <v>101.52</v>
          </cell>
          <cell r="F1222">
            <v>29.92</v>
          </cell>
          <cell r="G1222">
            <v>131.44</v>
          </cell>
        </row>
        <row r="1223">
          <cell r="A1223" t="str">
            <v>23.08.160</v>
          </cell>
          <cell r="B1223">
            <v>0</v>
          </cell>
          <cell r="C1223" t="str">
            <v>Porta lisa com balcão, batente de madeira, completa - 80 x 210 cm</v>
          </cell>
          <cell r="D1223" t="str">
            <v>cj</v>
          </cell>
          <cell r="E1223">
            <v>565.71</v>
          </cell>
          <cell r="F1223">
            <v>128.66</v>
          </cell>
          <cell r="G1223">
            <v>694.37</v>
          </cell>
        </row>
        <row r="1224">
          <cell r="A1224" t="str">
            <v>23.08.170</v>
          </cell>
          <cell r="B1224">
            <v>0</v>
          </cell>
          <cell r="C1224" t="str">
            <v>Lousa em laminado melamínico, branco - linha comercial</v>
          </cell>
          <cell r="D1224" t="str">
            <v>m²</v>
          </cell>
          <cell r="E1224">
            <v>133.88999999999999</v>
          </cell>
          <cell r="F1224">
            <v>5.87</v>
          </cell>
          <cell r="G1224">
            <v>139.76</v>
          </cell>
        </row>
        <row r="1225">
          <cell r="A1225" t="str">
            <v>23.08.210</v>
          </cell>
          <cell r="B1225">
            <v>0</v>
          </cell>
          <cell r="C1225" t="str">
            <v>Armário sob medida em compensado de madeira totalmente revestido em folheado de madeira, completo</v>
          </cell>
          <cell r="D1225" t="str">
            <v>m²</v>
          </cell>
          <cell r="E1225">
            <v>1364.65</v>
          </cell>
          <cell r="F1225">
            <v>0</v>
          </cell>
          <cell r="G1225">
            <v>1364.65</v>
          </cell>
        </row>
        <row r="1226">
          <cell r="A1226" t="str">
            <v>23.08.220</v>
          </cell>
          <cell r="B1226">
            <v>0</v>
          </cell>
          <cell r="C1226" t="str">
            <v>Armário sob medida em compensado de madeira totalmente revestido em laminado melamínico texturizado, completo</v>
          </cell>
          <cell r="D1226" t="str">
            <v>m²</v>
          </cell>
          <cell r="E1226">
            <v>1367.77</v>
          </cell>
          <cell r="F1226">
            <v>0</v>
          </cell>
          <cell r="G1226">
            <v>1367.77</v>
          </cell>
        </row>
        <row r="1227">
          <cell r="A1227" t="str">
            <v>23.08.320</v>
          </cell>
          <cell r="B1227">
            <v>0</v>
          </cell>
          <cell r="C1227" t="str">
            <v>Porta acústica de madeira</v>
          </cell>
          <cell r="D1227" t="str">
            <v>m²</v>
          </cell>
          <cell r="E1227">
            <v>249.61</v>
          </cell>
          <cell r="F1227">
            <v>59.83</v>
          </cell>
          <cell r="G1227">
            <v>309.44</v>
          </cell>
        </row>
        <row r="1228">
          <cell r="A1228" t="str">
            <v>23.08.380</v>
          </cell>
          <cell r="B1228">
            <v>0</v>
          </cell>
          <cell r="C1228" t="str">
            <v>Faixa/batedor de proteção em madeira de 290 x 15 mm, com acabamento em laminado fenólico melamínico</v>
          </cell>
          <cell r="D1228" t="str">
            <v>m</v>
          </cell>
          <cell r="E1228">
            <v>74.739999999999995</v>
          </cell>
          <cell r="F1228">
            <v>5.98</v>
          </cell>
          <cell r="G1228">
            <v>80.72</v>
          </cell>
        </row>
        <row r="1229">
          <cell r="A1229" t="str">
            <v>23.09</v>
          </cell>
          <cell r="B1229" t="str">
            <v>Porta lisa comum montada com batente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</row>
        <row r="1230">
          <cell r="A1230" t="str">
            <v>23.09.010</v>
          </cell>
          <cell r="B1230">
            <v>0</v>
          </cell>
          <cell r="C1230" t="str">
            <v>Acréscimo de bandeira - porta lisa comum com batente de madeira</v>
          </cell>
          <cell r="D1230" t="str">
            <v>m²</v>
          </cell>
          <cell r="E1230">
            <v>142.62</v>
          </cell>
          <cell r="F1230">
            <v>41.29</v>
          </cell>
          <cell r="G1230">
            <v>183.91</v>
          </cell>
        </row>
        <row r="1231">
          <cell r="A1231" t="str">
            <v>23.09.020</v>
          </cell>
          <cell r="B1231">
            <v>0</v>
          </cell>
          <cell r="C1231" t="str">
            <v>Porta lisa com batente madeira - 60 x 210 cm</v>
          </cell>
          <cell r="D1231" t="str">
            <v>un</v>
          </cell>
          <cell r="E1231">
            <v>286.48</v>
          </cell>
          <cell r="F1231">
            <v>83.79</v>
          </cell>
          <cell r="G1231">
            <v>370.27</v>
          </cell>
        </row>
        <row r="1232">
          <cell r="A1232" t="str">
            <v>23.09.030</v>
          </cell>
          <cell r="B1232">
            <v>0</v>
          </cell>
          <cell r="C1232" t="str">
            <v>Porta lisa com batente madeira - 70 x 210 cm</v>
          </cell>
          <cell r="D1232" t="str">
            <v>un</v>
          </cell>
          <cell r="E1232">
            <v>284.99</v>
          </cell>
          <cell r="F1232">
            <v>83.79</v>
          </cell>
          <cell r="G1232">
            <v>368.78</v>
          </cell>
        </row>
        <row r="1233">
          <cell r="A1233" t="str">
            <v>23.09.040</v>
          </cell>
          <cell r="B1233">
            <v>0</v>
          </cell>
          <cell r="C1233" t="str">
            <v>Porta lisa com batente madeira - 80 x 210 cm</v>
          </cell>
          <cell r="D1233" t="str">
            <v>un</v>
          </cell>
          <cell r="E1233">
            <v>290.41000000000003</v>
          </cell>
          <cell r="F1233">
            <v>83.79</v>
          </cell>
          <cell r="G1233">
            <v>374.2</v>
          </cell>
        </row>
        <row r="1234">
          <cell r="A1234" t="str">
            <v>23.09.050</v>
          </cell>
          <cell r="B1234">
            <v>0</v>
          </cell>
          <cell r="C1234" t="str">
            <v>Porta lisa com batente madeira - 90 x 210 cm</v>
          </cell>
          <cell r="D1234" t="str">
            <v>un</v>
          </cell>
          <cell r="E1234">
            <v>304.12</v>
          </cell>
          <cell r="F1234">
            <v>83.79</v>
          </cell>
          <cell r="G1234">
            <v>387.91</v>
          </cell>
        </row>
        <row r="1235">
          <cell r="A1235" t="str">
            <v>23.09.052</v>
          </cell>
          <cell r="B1235">
            <v>0</v>
          </cell>
          <cell r="C1235" t="str">
            <v>Porta lisa com batente madeira - 110 x 210 cm</v>
          </cell>
          <cell r="D1235" t="str">
            <v>un</v>
          </cell>
          <cell r="E1235">
            <v>432.28</v>
          </cell>
          <cell r="F1235">
            <v>83.79</v>
          </cell>
          <cell r="G1235">
            <v>516.07000000000005</v>
          </cell>
        </row>
        <row r="1236">
          <cell r="A1236" t="str">
            <v>23.09.060</v>
          </cell>
          <cell r="B1236">
            <v>0</v>
          </cell>
          <cell r="C1236" t="str">
            <v>Porta lisa com batente madeira - 120 x 210 cm</v>
          </cell>
          <cell r="D1236" t="str">
            <v>un</v>
          </cell>
          <cell r="E1236">
            <v>519.09</v>
          </cell>
          <cell r="F1236">
            <v>104.73</v>
          </cell>
          <cell r="G1236">
            <v>623.82000000000005</v>
          </cell>
        </row>
        <row r="1237">
          <cell r="A1237" t="str">
            <v>23.09.100</v>
          </cell>
          <cell r="B1237">
            <v>0</v>
          </cell>
          <cell r="C1237" t="str">
            <v>Porta lisa com batente madeira - 160 x 210 cm</v>
          </cell>
          <cell r="D1237" t="str">
            <v>un</v>
          </cell>
          <cell r="E1237">
            <v>513.36</v>
          </cell>
          <cell r="F1237">
            <v>121.19</v>
          </cell>
          <cell r="G1237">
            <v>634.54999999999995</v>
          </cell>
        </row>
        <row r="1238">
          <cell r="A1238" t="str">
            <v>23.09.420</v>
          </cell>
          <cell r="B1238">
            <v>0</v>
          </cell>
          <cell r="C1238" t="str">
            <v>Porta lisa com batente em alumínio, largura 60 cm, altura de 105 a 200 cm</v>
          </cell>
          <cell r="D1238" t="str">
            <v>un</v>
          </cell>
          <cell r="E1238">
            <v>190.18</v>
          </cell>
          <cell r="F1238">
            <v>41.89</v>
          </cell>
          <cell r="G1238">
            <v>232.07</v>
          </cell>
        </row>
        <row r="1239">
          <cell r="A1239" t="str">
            <v>23.09.430</v>
          </cell>
          <cell r="B1239">
            <v>0</v>
          </cell>
          <cell r="C1239" t="str">
            <v>Porta lisa com batente em alumínio, largura 80 cm, altura de 105 a 200 cm</v>
          </cell>
          <cell r="D1239" t="str">
            <v>un</v>
          </cell>
          <cell r="E1239">
            <v>194.11</v>
          </cell>
          <cell r="F1239">
            <v>41.89</v>
          </cell>
          <cell r="G1239">
            <v>236</v>
          </cell>
        </row>
        <row r="1240">
          <cell r="A1240" t="str">
            <v>23.09.440</v>
          </cell>
          <cell r="B1240">
            <v>0</v>
          </cell>
          <cell r="C1240" t="str">
            <v>Porta lisa com batente em alumínio, largura 90 cm, altura de 105 a 200 cm</v>
          </cell>
          <cell r="D1240" t="str">
            <v>un</v>
          </cell>
          <cell r="E1240">
            <v>207.82</v>
          </cell>
          <cell r="F1240">
            <v>41.89</v>
          </cell>
          <cell r="G1240">
            <v>249.71</v>
          </cell>
        </row>
        <row r="1241">
          <cell r="A1241" t="str">
            <v>23.09.520</v>
          </cell>
          <cell r="B1241">
            <v>0</v>
          </cell>
          <cell r="C1241" t="str">
            <v>Porta lisa com batente metálico - 60 x 160 cm</v>
          </cell>
          <cell r="D1241" t="str">
            <v>un</v>
          </cell>
          <cell r="E1241">
            <v>274.22000000000003</v>
          </cell>
          <cell r="F1241">
            <v>41.89</v>
          </cell>
          <cell r="G1241">
            <v>316.11</v>
          </cell>
        </row>
        <row r="1242">
          <cell r="A1242" t="str">
            <v>23.09.530</v>
          </cell>
          <cell r="B1242">
            <v>0</v>
          </cell>
          <cell r="C1242" t="str">
            <v>Porta lisa com batente metálico - 80 x 160 cm</v>
          </cell>
          <cell r="D1242" t="str">
            <v>un</v>
          </cell>
          <cell r="E1242">
            <v>278.14999999999998</v>
          </cell>
          <cell r="F1242">
            <v>41.89</v>
          </cell>
          <cell r="G1242">
            <v>320.04000000000002</v>
          </cell>
        </row>
        <row r="1243">
          <cell r="A1243" t="str">
            <v>23.09.540</v>
          </cell>
          <cell r="B1243">
            <v>0</v>
          </cell>
          <cell r="C1243" t="str">
            <v>Porta lisa com batente metálico - 70 x 210 cm</v>
          </cell>
          <cell r="D1243" t="str">
            <v>un</v>
          </cell>
          <cell r="E1243">
            <v>355.46</v>
          </cell>
          <cell r="F1243">
            <v>77.8</v>
          </cell>
          <cell r="G1243">
            <v>433.26</v>
          </cell>
        </row>
        <row r="1244">
          <cell r="A1244" t="str">
            <v>23.09.550</v>
          </cell>
          <cell r="B1244">
            <v>0</v>
          </cell>
          <cell r="C1244" t="str">
            <v>Porta lisa com batente metálico - 80 x 210 cm</v>
          </cell>
          <cell r="D1244" t="str">
            <v>un</v>
          </cell>
          <cell r="E1244">
            <v>365.44</v>
          </cell>
          <cell r="F1244">
            <v>77.8</v>
          </cell>
          <cell r="G1244">
            <v>443.24</v>
          </cell>
        </row>
        <row r="1245">
          <cell r="A1245" t="str">
            <v>23.09.560</v>
          </cell>
          <cell r="B1245">
            <v>0</v>
          </cell>
          <cell r="C1245" t="str">
            <v>Porta lisa com batente metálico - 90 x 210 cm</v>
          </cell>
          <cell r="D1245" t="str">
            <v>un</v>
          </cell>
          <cell r="E1245">
            <v>383.71</v>
          </cell>
          <cell r="F1245">
            <v>77.8</v>
          </cell>
          <cell r="G1245">
            <v>461.51</v>
          </cell>
        </row>
        <row r="1246">
          <cell r="A1246" t="str">
            <v>23.09.570</v>
          </cell>
          <cell r="B1246">
            <v>0</v>
          </cell>
          <cell r="C1246" t="str">
            <v>Porta lisa com batente metálico - 120 x 210 cm</v>
          </cell>
          <cell r="D1246" t="str">
            <v>un</v>
          </cell>
          <cell r="E1246">
            <v>507.03</v>
          </cell>
          <cell r="F1246">
            <v>101.74</v>
          </cell>
          <cell r="G1246">
            <v>608.77</v>
          </cell>
        </row>
        <row r="1247">
          <cell r="A1247" t="str">
            <v>23.09.590</v>
          </cell>
          <cell r="B1247">
            <v>0</v>
          </cell>
          <cell r="C1247" t="str">
            <v>Porta lisa com batente metálico - 160 x 210 cm</v>
          </cell>
          <cell r="D1247" t="str">
            <v>un</v>
          </cell>
          <cell r="E1247">
            <v>533.13</v>
          </cell>
          <cell r="F1247">
            <v>101.74</v>
          </cell>
          <cell r="G1247">
            <v>634.87</v>
          </cell>
        </row>
        <row r="1248">
          <cell r="A1248" t="str">
            <v>23.09.600</v>
          </cell>
          <cell r="B1248">
            <v>0</v>
          </cell>
          <cell r="C1248" t="str">
            <v>Porta lisa com batente metálico - 60 x 180 cm</v>
          </cell>
          <cell r="D1248" t="str">
            <v>un</v>
          </cell>
          <cell r="E1248">
            <v>311.04000000000002</v>
          </cell>
          <cell r="F1248">
            <v>41.89</v>
          </cell>
          <cell r="G1248">
            <v>352.93</v>
          </cell>
        </row>
        <row r="1249">
          <cell r="A1249" t="str">
            <v>23.09.610</v>
          </cell>
          <cell r="B1249">
            <v>0</v>
          </cell>
          <cell r="C1249" t="str">
            <v>Porta lisa com batente metálico - 60 x 210 cm</v>
          </cell>
          <cell r="D1249" t="str">
            <v>un</v>
          </cell>
          <cell r="E1249">
            <v>352.39</v>
          </cell>
          <cell r="F1249">
            <v>41.89</v>
          </cell>
          <cell r="G1249">
            <v>394.28</v>
          </cell>
        </row>
        <row r="1250">
          <cell r="A1250" t="str">
            <v>23.09.630</v>
          </cell>
          <cell r="B1250">
            <v>0</v>
          </cell>
          <cell r="C1250" t="str">
            <v>Porta lisa com batente madeira, 2 folhas - 140 x 210 cm</v>
          </cell>
          <cell r="D1250" t="str">
            <v>un</v>
          </cell>
          <cell r="E1250">
            <v>580.74</v>
          </cell>
          <cell r="F1250">
            <v>104.73</v>
          </cell>
          <cell r="G1250">
            <v>685.47</v>
          </cell>
        </row>
        <row r="1251">
          <cell r="A1251" t="str">
            <v>23.11</v>
          </cell>
          <cell r="B1251" t="str">
            <v>Porta lisa para acabamento em verniz montada com batente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23.11.010</v>
          </cell>
          <cell r="B1252">
            <v>0</v>
          </cell>
          <cell r="C1252" t="str">
            <v>Acréscimo de bandeira - porta lisa para acabamento em verniz, com batente de madeira</v>
          </cell>
          <cell r="D1252" t="str">
            <v>m²</v>
          </cell>
          <cell r="E1252">
            <v>143.86000000000001</v>
          </cell>
          <cell r="F1252">
            <v>41.29</v>
          </cell>
          <cell r="G1252">
            <v>185.15</v>
          </cell>
        </row>
        <row r="1253">
          <cell r="A1253" t="str">
            <v>23.11.030</v>
          </cell>
          <cell r="B1253">
            <v>0</v>
          </cell>
          <cell r="C1253" t="str">
            <v>Porta lisa para acabamento em verniz, com batente de madeira - 70 x 210 cm</v>
          </cell>
          <cell r="D1253" t="str">
            <v>un</v>
          </cell>
          <cell r="E1253">
            <v>286.63</v>
          </cell>
          <cell r="F1253">
            <v>83.79</v>
          </cell>
          <cell r="G1253">
            <v>370.42</v>
          </cell>
        </row>
        <row r="1254">
          <cell r="A1254" t="str">
            <v>23.11.040</v>
          </cell>
          <cell r="B1254">
            <v>0</v>
          </cell>
          <cell r="C1254" t="str">
            <v>Porta lisa para acabamento em verniz, com batente de madeira - 80 x 210 cm</v>
          </cell>
          <cell r="D1254" t="str">
            <v>un</v>
          </cell>
          <cell r="E1254">
            <v>288.36</v>
          </cell>
          <cell r="F1254">
            <v>83.79</v>
          </cell>
          <cell r="G1254">
            <v>372.15</v>
          </cell>
        </row>
        <row r="1255">
          <cell r="A1255" t="str">
            <v>23.11.050</v>
          </cell>
          <cell r="B1255">
            <v>0</v>
          </cell>
          <cell r="C1255" t="str">
            <v>Porta lisa para acabamento em verniz, com batente de madeira - 90 x 210 cm</v>
          </cell>
          <cell r="D1255" t="str">
            <v>un</v>
          </cell>
          <cell r="E1255">
            <v>306.20999999999998</v>
          </cell>
          <cell r="F1255">
            <v>83.79</v>
          </cell>
          <cell r="G1255">
            <v>390</v>
          </cell>
        </row>
        <row r="1256">
          <cell r="A1256" t="str">
            <v>23.12</v>
          </cell>
          <cell r="B1256" t="str">
            <v>Porta comum completa - uso coletivo (padrão dimensional médio)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23.12.001</v>
          </cell>
          <cell r="B1257">
            <v>0</v>
          </cell>
          <cell r="C1257" t="str">
            <v>Porta lisa de madeira, interna "PIM", para acabamento em pintura, padrão dimensional médio, com ferragens, completo - 80 x 210 cm</v>
          </cell>
          <cell r="D1257" t="str">
            <v>un</v>
          </cell>
          <cell r="E1257">
            <v>467.3</v>
          </cell>
          <cell r="F1257">
            <v>0</v>
          </cell>
          <cell r="G1257">
            <v>467.3</v>
          </cell>
        </row>
        <row r="1258">
          <cell r="A1258" t="str">
            <v>23.13</v>
          </cell>
          <cell r="B1258" t="str">
            <v>Porta comum completa - uso público (padrão dimensional médio/pesado)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23.13.001</v>
          </cell>
          <cell r="B1259">
            <v>0</v>
          </cell>
          <cell r="C1259" t="str">
            <v>Porta lisa de madeira, interna "PIM", para acabamento em pintura, padrão dimensional médio/pesado, com ferragens, completo - 80 x 210 cm</v>
          </cell>
          <cell r="D1259" t="str">
            <v>un</v>
          </cell>
          <cell r="E1259">
            <v>467.3</v>
          </cell>
          <cell r="F1259">
            <v>0</v>
          </cell>
          <cell r="G1259">
            <v>467.3</v>
          </cell>
        </row>
        <row r="1260">
          <cell r="A1260" t="str">
            <v>23.13.002</v>
          </cell>
          <cell r="B1260">
            <v>0</v>
          </cell>
          <cell r="C1260" t="str">
            <v>Porta lisa de madeira, interna "PIM", para acabamento em pintura, padrão dimensional médio/pesado, com ferragens, completo - 90 x 210 cm</v>
          </cell>
          <cell r="D1260" t="str">
            <v>un</v>
          </cell>
          <cell r="E1260">
            <v>474.68</v>
          </cell>
          <cell r="F1260">
            <v>0</v>
          </cell>
          <cell r="G1260">
            <v>474.68</v>
          </cell>
        </row>
        <row r="1261">
          <cell r="A1261" t="str">
            <v>23.13.020</v>
          </cell>
          <cell r="B1261">
            <v>0</v>
          </cell>
          <cell r="C1261" t="str">
            <v>Porta lisa de madeira, interna, resistente a umidade "PIM RU", para acabamento em pintura, padrão dimensional médio/pesado, com ferragens, completo - 80 x 210 cm</v>
          </cell>
          <cell r="D1261" t="str">
            <v>un</v>
          </cell>
          <cell r="E1261">
            <v>472.63</v>
          </cell>
          <cell r="F1261">
            <v>0</v>
          </cell>
          <cell r="G1261">
            <v>472.63</v>
          </cell>
        </row>
        <row r="1262">
          <cell r="A1262" t="str">
            <v>23.13.040</v>
          </cell>
          <cell r="B1262">
            <v>0</v>
          </cell>
          <cell r="C1262" t="str">
            <v>Porta lisa de madeira, interna, resistente a umidade "PIM RU", para acabamento revestido ou em pintura, para divisória sanitária, padrão dimensional médio/pesado, com ferragens, completo - 80 x 190 cm</v>
          </cell>
          <cell r="D1262" t="str">
            <v>un</v>
          </cell>
          <cell r="E1262">
            <v>492.63</v>
          </cell>
          <cell r="F1262">
            <v>0</v>
          </cell>
          <cell r="G1262">
            <v>492.63</v>
          </cell>
        </row>
        <row r="1263">
          <cell r="A1263" t="str">
            <v>23.13.052</v>
          </cell>
          <cell r="B1263">
            <v>0</v>
          </cell>
          <cell r="C1263" t="str">
            <v>Porta lisa de madeira, interna, resistente a umidade "PIM RU", para acabamento em pintura, tipo acessível, padrão dimensional médio/pesado, com ferragens, completo - 90 x 210 cm</v>
          </cell>
          <cell r="D1263" t="str">
            <v>un</v>
          </cell>
          <cell r="E1263">
            <v>480.01</v>
          </cell>
          <cell r="F1263">
            <v>0</v>
          </cell>
          <cell r="G1263">
            <v>480.01</v>
          </cell>
        </row>
        <row r="1264">
          <cell r="A1264" t="str">
            <v>23.13.064</v>
          </cell>
          <cell r="B1264">
            <v>0</v>
          </cell>
          <cell r="C1264" t="str">
            <v>Porta lisa de madeira, interna, resistente a umidade "PIM RU", para acabamento em pintura, de correr ou deslizante, tipo acessível, padrão dimensional pesado, com sistema deslizante e ferragens, completo - 100 x 210 cm</v>
          </cell>
          <cell r="D1264" t="str">
            <v>un</v>
          </cell>
          <cell r="E1264">
            <v>619.44000000000005</v>
          </cell>
          <cell r="F1264">
            <v>0</v>
          </cell>
          <cell r="G1264">
            <v>619.44000000000005</v>
          </cell>
        </row>
        <row r="1265">
          <cell r="A1265" t="str">
            <v>23.20</v>
          </cell>
          <cell r="B1265" t="str">
            <v>Reparos, conservações e complementos - GRUPO 23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A1266" t="str">
            <v>23.20.020</v>
          </cell>
          <cell r="B1266">
            <v>0</v>
          </cell>
          <cell r="C1266" t="str">
            <v>Recolocação de batentes de madeira</v>
          </cell>
          <cell r="D1266" t="str">
            <v>un</v>
          </cell>
          <cell r="E1266">
            <v>1.61</v>
          </cell>
          <cell r="F1266">
            <v>38.9</v>
          </cell>
          <cell r="G1266">
            <v>40.51</v>
          </cell>
        </row>
        <row r="1267">
          <cell r="A1267" t="str">
            <v>23.20.040</v>
          </cell>
          <cell r="B1267">
            <v>0</v>
          </cell>
          <cell r="C1267" t="str">
            <v>Recolocação de folhas de porta ou janela</v>
          </cell>
          <cell r="D1267" t="str">
            <v>un</v>
          </cell>
          <cell r="E1267">
            <v>0</v>
          </cell>
          <cell r="F1267">
            <v>47.87</v>
          </cell>
          <cell r="G1267">
            <v>47.87</v>
          </cell>
        </row>
        <row r="1268">
          <cell r="A1268" t="str">
            <v>23.20.060</v>
          </cell>
          <cell r="B1268">
            <v>0</v>
          </cell>
          <cell r="C1268" t="str">
            <v>Recolocação de guarnição ou molduras</v>
          </cell>
          <cell r="D1268" t="str">
            <v>m</v>
          </cell>
          <cell r="E1268">
            <v>0</v>
          </cell>
          <cell r="F1268">
            <v>1.49</v>
          </cell>
          <cell r="G1268">
            <v>1.49</v>
          </cell>
        </row>
        <row r="1269">
          <cell r="A1269" t="str">
            <v>23.20.100</v>
          </cell>
          <cell r="B1269">
            <v>0</v>
          </cell>
          <cell r="C1269" t="str">
            <v>Batente de madeira para porta</v>
          </cell>
          <cell r="D1269" t="str">
            <v>m</v>
          </cell>
          <cell r="E1269">
            <v>27.08</v>
          </cell>
          <cell r="F1269">
            <v>8.98</v>
          </cell>
          <cell r="G1269">
            <v>36.06</v>
          </cell>
        </row>
        <row r="1270">
          <cell r="A1270" t="str">
            <v>23.20.110</v>
          </cell>
          <cell r="B1270">
            <v>0</v>
          </cell>
          <cell r="C1270" t="str">
            <v>Visor fixo e requadro de madeira para porta, para receber vidro</v>
          </cell>
          <cell r="D1270" t="str">
            <v>m²</v>
          </cell>
          <cell r="E1270">
            <v>922.48</v>
          </cell>
          <cell r="F1270">
            <v>119.68</v>
          </cell>
          <cell r="G1270">
            <v>1042.1600000000001</v>
          </cell>
        </row>
        <row r="1271">
          <cell r="A1271" t="str">
            <v>23.20.120</v>
          </cell>
          <cell r="B1271">
            <v>0</v>
          </cell>
          <cell r="C1271" t="str">
            <v>Guarnição de madeira</v>
          </cell>
          <cell r="D1271" t="str">
            <v>m</v>
          </cell>
          <cell r="E1271">
            <v>2.86</v>
          </cell>
          <cell r="F1271">
            <v>1.49</v>
          </cell>
          <cell r="G1271">
            <v>4.3499999999999996</v>
          </cell>
        </row>
        <row r="1272">
          <cell r="A1272" t="str">
            <v>23.20.140</v>
          </cell>
          <cell r="B1272">
            <v>0</v>
          </cell>
          <cell r="C1272" t="str">
            <v>Acréscimo de visor completo em porta de madeira</v>
          </cell>
          <cell r="D1272" t="str">
            <v>un</v>
          </cell>
          <cell r="E1272">
            <v>228.17</v>
          </cell>
          <cell r="F1272">
            <v>0</v>
          </cell>
          <cell r="G1272">
            <v>228.17</v>
          </cell>
        </row>
        <row r="1273">
          <cell r="A1273" t="str">
            <v>23.20.160</v>
          </cell>
          <cell r="B1273">
            <v>0</v>
          </cell>
          <cell r="C1273" t="str">
            <v>Folha de porta veneziana maciça, sob medida</v>
          </cell>
          <cell r="D1273" t="str">
            <v>m²</v>
          </cell>
          <cell r="E1273">
            <v>522.16999999999996</v>
          </cell>
          <cell r="F1273">
            <v>14.97</v>
          </cell>
          <cell r="G1273">
            <v>537.14</v>
          </cell>
        </row>
        <row r="1274">
          <cell r="A1274" t="str">
            <v>23.20.170</v>
          </cell>
          <cell r="B1274">
            <v>0</v>
          </cell>
          <cell r="C1274" t="str">
            <v>Folha de porta lisa folheada com madeira, sob medida</v>
          </cell>
          <cell r="D1274" t="str">
            <v>m²</v>
          </cell>
          <cell r="E1274">
            <v>116.6</v>
          </cell>
          <cell r="F1274">
            <v>14.97</v>
          </cell>
          <cell r="G1274">
            <v>131.57</v>
          </cell>
        </row>
        <row r="1275">
          <cell r="A1275" t="str">
            <v>23.20.180</v>
          </cell>
          <cell r="B1275">
            <v>0</v>
          </cell>
          <cell r="C1275" t="str">
            <v>Folha de porta em madeira para receber vidro, sob medida</v>
          </cell>
          <cell r="D1275" t="str">
            <v>m²</v>
          </cell>
          <cell r="E1275">
            <v>522.16999999999996</v>
          </cell>
          <cell r="F1275">
            <v>14.97</v>
          </cell>
          <cell r="G1275">
            <v>537.14</v>
          </cell>
        </row>
        <row r="1276">
          <cell r="A1276" t="str">
            <v>23.20.310</v>
          </cell>
          <cell r="B1276">
            <v>0</v>
          </cell>
          <cell r="C1276" t="str">
            <v>Folha de porta lisa comum - 60 x 210 cm</v>
          </cell>
          <cell r="D1276" t="str">
            <v>un</v>
          </cell>
          <cell r="E1276">
            <v>127.28</v>
          </cell>
          <cell r="F1276">
            <v>44.89</v>
          </cell>
          <cell r="G1276">
            <v>172.17</v>
          </cell>
        </row>
        <row r="1277">
          <cell r="A1277" t="str">
            <v>23.20.320</v>
          </cell>
          <cell r="B1277">
            <v>0</v>
          </cell>
          <cell r="C1277" t="str">
            <v>Folha de porta lisa comum - 70 x 210 cm</v>
          </cell>
          <cell r="D1277" t="str">
            <v>un</v>
          </cell>
          <cell r="E1277">
            <v>125.79</v>
          </cell>
          <cell r="F1277">
            <v>44.89</v>
          </cell>
          <cell r="G1277">
            <v>170.68</v>
          </cell>
        </row>
        <row r="1278">
          <cell r="A1278" t="str">
            <v>23.20.330</v>
          </cell>
          <cell r="B1278">
            <v>0</v>
          </cell>
          <cell r="C1278" t="str">
            <v>Folha de porta lisa comum - 80 x 210 cm</v>
          </cell>
          <cell r="D1278" t="str">
            <v>un</v>
          </cell>
          <cell r="E1278">
            <v>131.21</v>
          </cell>
          <cell r="F1278">
            <v>44.89</v>
          </cell>
          <cell r="G1278">
            <v>176.1</v>
          </cell>
        </row>
        <row r="1279">
          <cell r="A1279" t="str">
            <v>23.20.340</v>
          </cell>
          <cell r="B1279">
            <v>0</v>
          </cell>
          <cell r="C1279" t="str">
            <v>Folha de porta lisa comum - 90 x 210 cm</v>
          </cell>
          <cell r="D1279" t="str">
            <v>un</v>
          </cell>
          <cell r="E1279">
            <v>144.91999999999999</v>
          </cell>
          <cell r="F1279">
            <v>44.89</v>
          </cell>
          <cell r="G1279">
            <v>189.81</v>
          </cell>
        </row>
        <row r="1280">
          <cell r="A1280" t="str">
            <v>23.20.450</v>
          </cell>
          <cell r="B1280">
            <v>0</v>
          </cell>
          <cell r="C1280" t="str">
            <v>Folha de porta em laminado fenólico melamínico com acabamento liso - 70 x 210 cm</v>
          </cell>
          <cell r="D1280" t="str">
            <v>un</v>
          </cell>
          <cell r="E1280">
            <v>765.08</v>
          </cell>
          <cell r="F1280">
            <v>44.89</v>
          </cell>
          <cell r="G1280">
            <v>809.97</v>
          </cell>
        </row>
        <row r="1281">
          <cell r="A1281" t="str">
            <v>23.20.460</v>
          </cell>
          <cell r="B1281">
            <v>0</v>
          </cell>
          <cell r="C1281" t="str">
            <v>Folha de porta em laminado fenólico melamínico com acabamento liso - 90 x 210 cm</v>
          </cell>
          <cell r="D1281" t="str">
            <v>un</v>
          </cell>
          <cell r="E1281">
            <v>814.96</v>
          </cell>
          <cell r="F1281">
            <v>44.89</v>
          </cell>
          <cell r="G1281">
            <v>859.85</v>
          </cell>
        </row>
        <row r="1282">
          <cell r="A1282" t="str">
            <v>23.20.550</v>
          </cell>
          <cell r="B1282">
            <v>0</v>
          </cell>
          <cell r="C1282" t="str">
            <v>Folha de porta em laminado fenólico melamínico com acabamento liso - 80 x 210 cm</v>
          </cell>
          <cell r="D1282" t="str">
            <v>un</v>
          </cell>
          <cell r="E1282">
            <v>742.97</v>
          </cell>
          <cell r="F1282">
            <v>44.89</v>
          </cell>
          <cell r="G1282">
            <v>787.86</v>
          </cell>
        </row>
        <row r="1283">
          <cell r="A1283" t="str">
            <v>23.20.600</v>
          </cell>
          <cell r="B1283">
            <v>0</v>
          </cell>
          <cell r="C1283" t="str">
            <v>Folha de porta em madeira com tela de proteção tipo mosqueteira</v>
          </cell>
          <cell r="D1283" t="str">
            <v>m²</v>
          </cell>
          <cell r="E1283">
            <v>560.75</v>
          </cell>
          <cell r="F1283">
            <v>44.89</v>
          </cell>
          <cell r="G1283">
            <v>605.64</v>
          </cell>
        </row>
        <row r="1284">
          <cell r="A1284" t="str">
            <v>24</v>
          </cell>
          <cell r="B1284" t="str">
            <v>ESQUADRIA, SERRALHERIA E ELEMENTO EM FERRO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24.01</v>
          </cell>
          <cell r="B1285" t="str">
            <v>Caixilho em ferro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A1286" t="str">
            <v>24.01.010</v>
          </cell>
          <cell r="B1286">
            <v>0</v>
          </cell>
          <cell r="C1286" t="str">
            <v>Caixilho em ferro fixo, sob medida</v>
          </cell>
          <cell r="D1286" t="str">
            <v>m²</v>
          </cell>
          <cell r="E1286">
            <v>732</v>
          </cell>
          <cell r="F1286">
            <v>19</v>
          </cell>
          <cell r="G1286">
            <v>751</v>
          </cell>
        </row>
        <row r="1287">
          <cell r="A1287" t="str">
            <v>24.01.030</v>
          </cell>
          <cell r="B1287">
            <v>0</v>
          </cell>
          <cell r="C1287" t="str">
            <v>Caixilho em ferro basculante, sob medida</v>
          </cell>
          <cell r="D1287" t="str">
            <v>m²</v>
          </cell>
          <cell r="E1287">
            <v>587.79</v>
          </cell>
          <cell r="F1287">
            <v>19</v>
          </cell>
          <cell r="G1287">
            <v>606.79</v>
          </cell>
        </row>
        <row r="1288">
          <cell r="A1288" t="str">
            <v>24.01.070</v>
          </cell>
          <cell r="B1288">
            <v>0</v>
          </cell>
          <cell r="C1288" t="str">
            <v>Caixilho em ferro de correr, sob medida</v>
          </cell>
          <cell r="D1288" t="str">
            <v>m²</v>
          </cell>
          <cell r="E1288">
            <v>706.69</v>
          </cell>
          <cell r="F1288">
            <v>19</v>
          </cell>
          <cell r="G1288">
            <v>725.69</v>
          </cell>
        </row>
        <row r="1289">
          <cell r="A1289" t="str">
            <v>24.01.080</v>
          </cell>
          <cell r="B1289">
            <v>0</v>
          </cell>
          <cell r="C1289" t="str">
            <v>Caixilho em ferro de correr, linha comercial</v>
          </cell>
          <cell r="D1289" t="str">
            <v>m²</v>
          </cell>
          <cell r="E1289">
            <v>225.4</v>
          </cell>
          <cell r="F1289">
            <v>19</v>
          </cell>
          <cell r="G1289">
            <v>244.4</v>
          </cell>
        </row>
        <row r="1290">
          <cell r="A1290" t="str">
            <v>24.01.090</v>
          </cell>
          <cell r="B1290">
            <v>0</v>
          </cell>
          <cell r="C1290" t="str">
            <v>Caixilho em ferro com ventilação permanente, sob medida</v>
          </cell>
          <cell r="D1290" t="str">
            <v>m²</v>
          </cell>
          <cell r="E1290">
            <v>581.45000000000005</v>
          </cell>
          <cell r="F1290">
            <v>19</v>
          </cell>
          <cell r="G1290">
            <v>600.45000000000005</v>
          </cell>
        </row>
        <row r="1291">
          <cell r="A1291" t="str">
            <v>24.01.100</v>
          </cell>
          <cell r="B1291">
            <v>0</v>
          </cell>
          <cell r="C1291" t="str">
            <v>Caixilho em ferro tipo veneziana, linha comercial</v>
          </cell>
          <cell r="D1291" t="str">
            <v>m²</v>
          </cell>
          <cell r="E1291">
            <v>342.05</v>
          </cell>
          <cell r="F1291">
            <v>19</v>
          </cell>
          <cell r="G1291">
            <v>361.05</v>
          </cell>
        </row>
        <row r="1292">
          <cell r="A1292" t="str">
            <v>24.01.110</v>
          </cell>
          <cell r="B1292">
            <v>0</v>
          </cell>
          <cell r="C1292" t="str">
            <v>Caixilho em ferro tipo veneziana, sob medida</v>
          </cell>
          <cell r="D1292" t="str">
            <v>m²</v>
          </cell>
          <cell r="E1292">
            <v>652.07000000000005</v>
          </cell>
          <cell r="F1292">
            <v>19</v>
          </cell>
          <cell r="G1292">
            <v>671.07</v>
          </cell>
        </row>
        <row r="1293">
          <cell r="A1293" t="str">
            <v>24.01.120</v>
          </cell>
          <cell r="B1293">
            <v>0</v>
          </cell>
          <cell r="C1293" t="str">
            <v>Caixilho tipo veneziana industrial com montantes em aço galvanizado e aletas em fibra de vidro</v>
          </cell>
          <cell r="D1293" t="str">
            <v>m²</v>
          </cell>
          <cell r="E1293">
            <v>182.17</v>
          </cell>
          <cell r="F1293">
            <v>0</v>
          </cell>
          <cell r="G1293">
            <v>182.17</v>
          </cell>
        </row>
        <row r="1294">
          <cell r="A1294" t="str">
            <v>24.01.180</v>
          </cell>
          <cell r="B1294">
            <v>0</v>
          </cell>
          <cell r="C1294" t="str">
            <v>Caixilho removível em tela de aço galvanizado, tipo ondulada com malha de 1", fio 12, com requadro tubular de aço carbono, sob medida</v>
          </cell>
          <cell r="D1294" t="str">
            <v>m²</v>
          </cell>
          <cell r="E1294">
            <v>315.16000000000003</v>
          </cell>
          <cell r="F1294">
            <v>18.28</v>
          </cell>
          <cell r="G1294">
            <v>333.44</v>
          </cell>
        </row>
        <row r="1295">
          <cell r="A1295" t="str">
            <v>24.01.190</v>
          </cell>
          <cell r="B1295">
            <v>0</v>
          </cell>
          <cell r="C1295" t="str">
            <v>Caixilho fixo em tela de aço galvanizado tipo ondulada com malha de 1/2", fio 12, com requadro em cantoneira de aço carbono, sob medida</v>
          </cell>
          <cell r="D1295" t="str">
            <v>m²</v>
          </cell>
          <cell r="E1295">
            <v>388.05</v>
          </cell>
          <cell r="F1295">
            <v>18.28</v>
          </cell>
          <cell r="G1295">
            <v>406.33</v>
          </cell>
        </row>
        <row r="1296">
          <cell r="A1296" t="str">
            <v>24.01.200</v>
          </cell>
          <cell r="B1296">
            <v>0</v>
          </cell>
          <cell r="C1296" t="str">
            <v>Caixilho fixo em aço SAE 1010/1020 para vidro à prova de bala, sob medida</v>
          </cell>
          <cell r="D1296" t="str">
            <v>m²</v>
          </cell>
          <cell r="E1296">
            <v>862.06</v>
          </cell>
          <cell r="F1296">
            <v>48.41</v>
          </cell>
          <cell r="G1296">
            <v>910.47</v>
          </cell>
        </row>
        <row r="1297">
          <cell r="A1297" t="str">
            <v>24.01.280</v>
          </cell>
          <cell r="B1297">
            <v>0</v>
          </cell>
          <cell r="C1297" t="str">
            <v>Caixilho tipo guichê em chapa de aço</v>
          </cell>
          <cell r="D1297" t="str">
            <v>m²</v>
          </cell>
          <cell r="E1297">
            <v>558.21</v>
          </cell>
          <cell r="F1297">
            <v>62.76</v>
          </cell>
          <cell r="G1297">
            <v>620.97</v>
          </cell>
        </row>
        <row r="1298">
          <cell r="A1298" t="str">
            <v>24.02</v>
          </cell>
          <cell r="B1298" t="str">
            <v>Portas, portões e gradis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24.02.010</v>
          </cell>
          <cell r="B1299">
            <v>0</v>
          </cell>
          <cell r="C1299" t="str">
            <v>Porta em ferro de abrir, para receber vidro, sob medida</v>
          </cell>
          <cell r="D1299" t="str">
            <v>m²</v>
          </cell>
          <cell r="E1299">
            <v>722.86</v>
          </cell>
          <cell r="F1299">
            <v>56.92</v>
          </cell>
          <cell r="G1299">
            <v>779.78</v>
          </cell>
        </row>
        <row r="1300">
          <cell r="A1300" t="str">
            <v>24.02.020</v>
          </cell>
          <cell r="B1300">
            <v>0</v>
          </cell>
          <cell r="C1300" t="str">
            <v>Porta em ferro de abrir, para receber vidro, linha comercial</v>
          </cell>
          <cell r="D1300" t="str">
            <v>m²</v>
          </cell>
          <cell r="E1300">
            <v>447.29</v>
          </cell>
          <cell r="F1300">
            <v>56.92</v>
          </cell>
          <cell r="G1300">
            <v>504.21</v>
          </cell>
        </row>
        <row r="1301">
          <cell r="A1301" t="str">
            <v>24.02.040</v>
          </cell>
          <cell r="B1301">
            <v>0</v>
          </cell>
          <cell r="C1301" t="str">
            <v>Porta/portão tipo gradil sob medida</v>
          </cell>
          <cell r="D1301" t="str">
            <v>m²</v>
          </cell>
          <cell r="E1301">
            <v>539.11</v>
          </cell>
          <cell r="F1301">
            <v>56.92</v>
          </cell>
          <cell r="G1301">
            <v>596.03</v>
          </cell>
        </row>
        <row r="1302">
          <cell r="A1302" t="str">
            <v>24.02.050</v>
          </cell>
          <cell r="B1302">
            <v>0</v>
          </cell>
          <cell r="C1302" t="str">
            <v>Porta corta-fogo classe P.90 de 90 x 210 cm, completa, com maçaneta tipo alavanca</v>
          </cell>
          <cell r="D1302" t="str">
            <v>un</v>
          </cell>
          <cell r="E1302">
            <v>746.5</v>
          </cell>
          <cell r="F1302">
            <v>100.34</v>
          </cell>
          <cell r="G1302">
            <v>846.84</v>
          </cell>
        </row>
        <row r="1303">
          <cell r="A1303" t="str">
            <v>24.02.052</v>
          </cell>
          <cell r="B1303">
            <v>0</v>
          </cell>
          <cell r="C1303" t="str">
            <v>Porta corta-fogo classe P.90 de 100 x 210 cm, completa, com maçaneta tipo alavanca</v>
          </cell>
          <cell r="D1303" t="str">
            <v>un</v>
          </cell>
          <cell r="E1303">
            <v>853.39</v>
          </cell>
          <cell r="F1303">
            <v>100.34</v>
          </cell>
          <cell r="G1303">
            <v>953.73</v>
          </cell>
        </row>
        <row r="1304">
          <cell r="A1304" t="str">
            <v>24.02.054</v>
          </cell>
          <cell r="B1304">
            <v>0</v>
          </cell>
          <cell r="C1304" t="str">
            <v>Porta corta-fogo classe P.90, com barra antipânico numa face e maçaneta na outra, completa</v>
          </cell>
          <cell r="D1304" t="str">
            <v>m²</v>
          </cell>
          <cell r="E1304">
            <v>915.38</v>
          </cell>
          <cell r="F1304">
            <v>100.34</v>
          </cell>
          <cell r="G1304">
            <v>1015.72</v>
          </cell>
        </row>
        <row r="1305">
          <cell r="A1305" t="str">
            <v>24.02.056</v>
          </cell>
          <cell r="B1305">
            <v>0</v>
          </cell>
          <cell r="C1305" t="str">
            <v>Porta corta-fogo classe P.120 de 80 x 210 cm, com uma folha de abrir, completa</v>
          </cell>
          <cell r="D1305" t="str">
            <v>un</v>
          </cell>
          <cell r="E1305">
            <v>992.07</v>
          </cell>
          <cell r="F1305">
            <v>109.1</v>
          </cell>
          <cell r="G1305">
            <v>1101.17</v>
          </cell>
        </row>
        <row r="1306">
          <cell r="A1306" t="str">
            <v>24.02.058</v>
          </cell>
          <cell r="B1306">
            <v>0</v>
          </cell>
          <cell r="C1306" t="str">
            <v>Porta corta-fogo classe P.120 de 90 x 210 cm, com uma folha de abrir, completa</v>
          </cell>
          <cell r="D1306" t="str">
            <v>un</v>
          </cell>
          <cell r="E1306">
            <v>992.47</v>
          </cell>
          <cell r="F1306">
            <v>109.1</v>
          </cell>
          <cell r="G1306">
            <v>1101.57</v>
          </cell>
        </row>
        <row r="1307">
          <cell r="A1307" t="str">
            <v>24.02.060</v>
          </cell>
          <cell r="B1307">
            <v>0</v>
          </cell>
          <cell r="C1307" t="str">
            <v>Porta/portão de abrir em chapa, sob medida</v>
          </cell>
          <cell r="D1307" t="str">
            <v>m²</v>
          </cell>
          <cell r="E1307">
            <v>659.74</v>
          </cell>
          <cell r="F1307">
            <v>56.92</v>
          </cell>
          <cell r="G1307">
            <v>716.66</v>
          </cell>
        </row>
        <row r="1308">
          <cell r="A1308" t="str">
            <v>24.02.070</v>
          </cell>
          <cell r="B1308">
            <v>0</v>
          </cell>
          <cell r="C1308" t="str">
            <v>Porta de ferro de abrir tipo veneziana, linha comercial</v>
          </cell>
          <cell r="D1308" t="str">
            <v>m²</v>
          </cell>
          <cell r="E1308">
            <v>274.66000000000003</v>
          </cell>
          <cell r="F1308">
            <v>56.92</v>
          </cell>
          <cell r="G1308">
            <v>331.58</v>
          </cell>
        </row>
        <row r="1309">
          <cell r="A1309" t="str">
            <v>24.02.080</v>
          </cell>
          <cell r="B1309">
            <v>0</v>
          </cell>
          <cell r="C1309" t="str">
            <v>Porta/portão de abrir em veneziana de ferro, sob medida</v>
          </cell>
          <cell r="D1309" t="str">
            <v>m²</v>
          </cell>
          <cell r="E1309">
            <v>974.64</v>
          </cell>
          <cell r="F1309">
            <v>56.92</v>
          </cell>
          <cell r="G1309">
            <v>1031.56</v>
          </cell>
        </row>
        <row r="1310">
          <cell r="A1310" t="str">
            <v>24.02.100</v>
          </cell>
          <cell r="B1310">
            <v>0</v>
          </cell>
          <cell r="C1310" t="str">
            <v>Portão tubular em tela de aço galvanizado até 2,50 m de altura, completo</v>
          </cell>
          <cell r="D1310" t="str">
            <v>m²</v>
          </cell>
          <cell r="E1310">
            <v>427.45</v>
          </cell>
          <cell r="F1310">
            <v>43.42</v>
          </cell>
          <cell r="G1310">
            <v>470.87</v>
          </cell>
        </row>
        <row r="1311">
          <cell r="A1311" t="str">
            <v>24.02.270</v>
          </cell>
          <cell r="B1311">
            <v>0</v>
          </cell>
          <cell r="C1311" t="str">
            <v>Portão de 2 folhas, tubular em tela de aço galvanizado acima de 2,50 m de altura, completo</v>
          </cell>
          <cell r="D1311" t="str">
            <v>m²</v>
          </cell>
          <cell r="E1311">
            <v>383.37</v>
          </cell>
          <cell r="F1311">
            <v>56.92</v>
          </cell>
          <cell r="G1311">
            <v>440.29</v>
          </cell>
        </row>
        <row r="1312">
          <cell r="A1312" t="str">
            <v>24.02.280</v>
          </cell>
          <cell r="B1312">
            <v>0</v>
          </cell>
          <cell r="C1312" t="str">
            <v>Porta/portão de correr em tela ondulada de aço galvanizado, sob medida</v>
          </cell>
          <cell r="D1312" t="str">
            <v>m²</v>
          </cell>
          <cell r="E1312">
            <v>507.88</v>
          </cell>
          <cell r="F1312">
            <v>56.92</v>
          </cell>
          <cell r="G1312">
            <v>564.79999999999995</v>
          </cell>
        </row>
        <row r="1313">
          <cell r="A1313" t="str">
            <v>24.02.290</v>
          </cell>
          <cell r="B1313">
            <v>0</v>
          </cell>
          <cell r="C1313" t="str">
            <v>Porta/portão de correr em chapa cega dupla, sob medida</v>
          </cell>
          <cell r="D1313" t="str">
            <v>m²</v>
          </cell>
          <cell r="E1313">
            <v>1000.37</v>
          </cell>
          <cell r="F1313">
            <v>56.92</v>
          </cell>
          <cell r="G1313">
            <v>1057.29</v>
          </cell>
        </row>
        <row r="1314">
          <cell r="A1314" t="str">
            <v>24.02.410</v>
          </cell>
          <cell r="B1314">
            <v>0</v>
          </cell>
          <cell r="C1314" t="str">
            <v>Porta em ferro de correr, para receber vidro, sob medida</v>
          </cell>
          <cell r="D1314" t="str">
            <v>m²</v>
          </cell>
          <cell r="E1314">
            <v>987.71</v>
          </cell>
          <cell r="F1314">
            <v>56.92</v>
          </cell>
          <cell r="G1314">
            <v>1044.6300000000001</v>
          </cell>
        </row>
        <row r="1315">
          <cell r="A1315" t="str">
            <v>24.02.430</v>
          </cell>
          <cell r="B1315">
            <v>0</v>
          </cell>
          <cell r="C1315" t="str">
            <v>Porta em ferro de abrir, parte inferior chapeada, parte superior para receber vidro, sob medida</v>
          </cell>
          <cell r="D1315" t="str">
            <v>m²</v>
          </cell>
          <cell r="E1315">
            <v>912.49</v>
          </cell>
          <cell r="F1315">
            <v>56.92</v>
          </cell>
          <cell r="G1315">
            <v>969.41</v>
          </cell>
        </row>
        <row r="1316">
          <cell r="A1316" t="str">
            <v>24.02.450</v>
          </cell>
          <cell r="B1316">
            <v>0</v>
          </cell>
          <cell r="C1316" t="str">
            <v>Grade de proteção para caixilhos</v>
          </cell>
          <cell r="D1316" t="str">
            <v>m²</v>
          </cell>
          <cell r="E1316">
            <v>624.83000000000004</v>
          </cell>
          <cell r="F1316">
            <v>37.82</v>
          </cell>
          <cell r="G1316">
            <v>662.65</v>
          </cell>
        </row>
        <row r="1317">
          <cell r="A1317" t="str">
            <v>24.02.460</v>
          </cell>
          <cell r="B1317">
            <v>0</v>
          </cell>
          <cell r="C1317" t="str">
            <v>Porta de abrir em tela ondulada de aço galvanizado, completa</v>
          </cell>
          <cell r="D1317" t="str">
            <v>m²</v>
          </cell>
          <cell r="E1317">
            <v>477.6</v>
          </cell>
          <cell r="F1317">
            <v>46.34</v>
          </cell>
          <cell r="G1317">
            <v>523.94000000000005</v>
          </cell>
        </row>
        <row r="1318">
          <cell r="A1318" t="str">
            <v>24.02.470</v>
          </cell>
          <cell r="B1318">
            <v>0</v>
          </cell>
          <cell r="C1318" t="str">
            <v>Portinhola de correr em chapa, para ´passa pacote´, completa, sob medida</v>
          </cell>
          <cell r="D1318" t="str">
            <v>m²</v>
          </cell>
          <cell r="E1318">
            <v>705.15</v>
          </cell>
          <cell r="F1318">
            <v>37.82</v>
          </cell>
          <cell r="G1318">
            <v>742.97</v>
          </cell>
        </row>
        <row r="1319">
          <cell r="A1319" t="str">
            <v>24.02.480</v>
          </cell>
          <cell r="B1319">
            <v>0</v>
          </cell>
          <cell r="C1319" t="str">
            <v>Portinhola de abrir em chapa, para ´passa pacote´, completa, sob medida</v>
          </cell>
          <cell r="D1319" t="str">
            <v>m²</v>
          </cell>
          <cell r="E1319">
            <v>748.37</v>
          </cell>
          <cell r="F1319">
            <v>37.82</v>
          </cell>
          <cell r="G1319">
            <v>786.19</v>
          </cell>
        </row>
        <row r="1320">
          <cell r="A1320" t="str">
            <v>24.02.490</v>
          </cell>
          <cell r="B1320">
            <v>0</v>
          </cell>
          <cell r="C1320" t="str">
            <v>Grade em barra chata soldada de 1 1/2´ x 1/4´, sob medida</v>
          </cell>
          <cell r="D1320" t="str">
            <v>m²</v>
          </cell>
          <cell r="E1320">
            <v>969.86</v>
          </cell>
          <cell r="F1320">
            <v>19</v>
          </cell>
          <cell r="G1320">
            <v>988.86</v>
          </cell>
        </row>
        <row r="1321">
          <cell r="A1321" t="str">
            <v>24.02.590</v>
          </cell>
          <cell r="B1321">
            <v>0</v>
          </cell>
          <cell r="C1321" t="str">
            <v>Porta de enrolar manual, cega ou vazada</v>
          </cell>
          <cell r="D1321" t="str">
            <v>m²</v>
          </cell>
          <cell r="E1321">
            <v>373.45</v>
          </cell>
          <cell r="F1321">
            <v>29.92</v>
          </cell>
          <cell r="G1321">
            <v>403.37</v>
          </cell>
        </row>
        <row r="1322">
          <cell r="A1322" t="str">
            <v>24.02.630</v>
          </cell>
          <cell r="B1322">
            <v>0</v>
          </cell>
          <cell r="C1322" t="str">
            <v>Portão de 2 folhas tubular diâmetro de 3´, com tela em aço galvanizado de 2´, altura acima de 3,00 m, completo</v>
          </cell>
          <cell r="D1322" t="str">
            <v>m²</v>
          </cell>
          <cell r="E1322">
            <v>385.94</v>
          </cell>
          <cell r="F1322">
            <v>56.92</v>
          </cell>
          <cell r="G1322">
            <v>442.86</v>
          </cell>
        </row>
        <row r="1323">
          <cell r="A1323" t="str">
            <v>24.02.810</v>
          </cell>
          <cell r="B1323">
            <v>0</v>
          </cell>
          <cell r="C1323" t="str">
            <v>Porta/portão de abrir em chapa cega com isolamento acústico, sob medida</v>
          </cell>
          <cell r="D1323" t="str">
            <v>m²</v>
          </cell>
          <cell r="E1323">
            <v>794.41</v>
          </cell>
          <cell r="F1323">
            <v>90.34</v>
          </cell>
          <cell r="G1323">
            <v>884.75</v>
          </cell>
        </row>
        <row r="1324">
          <cell r="A1324" t="str">
            <v>24.02.840</v>
          </cell>
          <cell r="B1324">
            <v>0</v>
          </cell>
          <cell r="C1324" t="str">
            <v>Portão basculante em chapa metálica, estruturado com perfis metálicos</v>
          </cell>
          <cell r="D1324" t="str">
            <v>m²</v>
          </cell>
          <cell r="E1324">
            <v>484.86</v>
          </cell>
          <cell r="F1324">
            <v>40.57</v>
          </cell>
          <cell r="G1324">
            <v>525.42999999999995</v>
          </cell>
        </row>
        <row r="1325">
          <cell r="A1325" t="str">
            <v>24.02.900</v>
          </cell>
          <cell r="B1325">
            <v>0</v>
          </cell>
          <cell r="C1325" t="str">
            <v>Porta de abrir em chapa dupla com visor, batente envolvente, completa</v>
          </cell>
          <cell r="D1325" t="str">
            <v>m²</v>
          </cell>
          <cell r="E1325">
            <v>1093.68</v>
          </cell>
          <cell r="F1325">
            <v>43.22</v>
          </cell>
          <cell r="G1325">
            <v>1136.9000000000001</v>
          </cell>
        </row>
        <row r="1326">
          <cell r="A1326" t="str">
            <v>24.02.930</v>
          </cell>
          <cell r="B1326">
            <v>0</v>
          </cell>
          <cell r="C1326" t="str">
            <v>Portão de 2 folhas tubular, com tela em aço galvanizado de 2´ e fio 10, completo</v>
          </cell>
          <cell r="D1326" t="str">
            <v>m²</v>
          </cell>
          <cell r="E1326">
            <v>478.52</v>
          </cell>
          <cell r="F1326">
            <v>56.92</v>
          </cell>
          <cell r="G1326">
            <v>535.44000000000005</v>
          </cell>
        </row>
        <row r="1327">
          <cell r="A1327" t="str">
            <v>24.03</v>
          </cell>
          <cell r="B1327" t="str">
            <v>Elementos em ferro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</row>
        <row r="1328">
          <cell r="A1328" t="str">
            <v>24.03.040</v>
          </cell>
          <cell r="B1328">
            <v>0</v>
          </cell>
          <cell r="C1328" t="str">
            <v>Guarda-corpo tubular com tela em aço galvanizado, diâmetro de 1 1/2´</v>
          </cell>
          <cell r="D1328" t="str">
            <v>m</v>
          </cell>
          <cell r="E1328">
            <v>444.37</v>
          </cell>
          <cell r="F1328">
            <v>29.92</v>
          </cell>
          <cell r="G1328">
            <v>474.29</v>
          </cell>
        </row>
        <row r="1329">
          <cell r="A1329" t="str">
            <v>24.03.060</v>
          </cell>
          <cell r="B1329">
            <v>0</v>
          </cell>
          <cell r="C1329" t="str">
            <v>Escada marinheiro (galvanizada)</v>
          </cell>
          <cell r="D1329" t="str">
            <v>m</v>
          </cell>
          <cell r="E1329">
            <v>516.28</v>
          </cell>
          <cell r="F1329">
            <v>11.97</v>
          </cell>
          <cell r="G1329">
            <v>528.25</v>
          </cell>
        </row>
        <row r="1330">
          <cell r="A1330" t="str">
            <v>24.03.080</v>
          </cell>
          <cell r="B1330">
            <v>0</v>
          </cell>
          <cell r="C1330" t="str">
            <v>Escada marinheiro com guarda corpo (degrau em ´T´)</v>
          </cell>
          <cell r="D1330" t="str">
            <v>m</v>
          </cell>
          <cell r="E1330">
            <v>944.36</v>
          </cell>
          <cell r="F1330">
            <v>29.92</v>
          </cell>
          <cell r="G1330">
            <v>974.28</v>
          </cell>
        </row>
        <row r="1331">
          <cell r="A1331" t="str">
            <v>24.03.100</v>
          </cell>
          <cell r="B1331">
            <v>0</v>
          </cell>
          <cell r="C1331" t="str">
            <v>Alçapão/tampa em chapa de ferro com porta cadeado</v>
          </cell>
          <cell r="D1331" t="str">
            <v>m²</v>
          </cell>
          <cell r="E1331">
            <v>1223.6500000000001</v>
          </cell>
          <cell r="F1331">
            <v>59.84</v>
          </cell>
          <cell r="G1331">
            <v>1283.49</v>
          </cell>
        </row>
        <row r="1332">
          <cell r="A1332" t="str">
            <v>24.03.200</v>
          </cell>
          <cell r="B1332">
            <v>0</v>
          </cell>
          <cell r="C1332" t="str">
            <v>Tela de proteção tipo mosquiteira em aço galvanizado, com requadro em perfis de ferro</v>
          </cell>
          <cell r="D1332" t="str">
            <v>m²</v>
          </cell>
          <cell r="E1332">
            <v>423.58</v>
          </cell>
          <cell r="F1332">
            <v>9.8699999999999992</v>
          </cell>
          <cell r="G1332">
            <v>433.45</v>
          </cell>
        </row>
        <row r="1333">
          <cell r="A1333" t="str">
            <v>24.03.210</v>
          </cell>
          <cell r="B1333">
            <v>0</v>
          </cell>
          <cell r="C1333" t="str">
            <v>Tela de proteção em malha ondulada de 1´, fio 10 (BWG), com requadro</v>
          </cell>
          <cell r="D1333" t="str">
            <v>m²</v>
          </cell>
          <cell r="E1333">
            <v>386.32</v>
          </cell>
          <cell r="F1333">
            <v>29.92</v>
          </cell>
          <cell r="G1333">
            <v>416.24</v>
          </cell>
        </row>
        <row r="1334">
          <cell r="A1334" t="str">
            <v>24.03.290</v>
          </cell>
          <cell r="B1334">
            <v>0</v>
          </cell>
          <cell r="C1334" t="str">
            <v>Fechamento em chapa de aço galvanizada nº 14 MSG, perfurada com diâmetro de 12,7 mm, requadro em chapa dobrada</v>
          </cell>
          <cell r="D1334" t="str">
            <v>m²</v>
          </cell>
          <cell r="E1334">
            <v>698.5</v>
          </cell>
          <cell r="F1334">
            <v>19</v>
          </cell>
          <cell r="G1334">
            <v>717.5</v>
          </cell>
        </row>
        <row r="1335">
          <cell r="A1335" t="str">
            <v>24.03.300</v>
          </cell>
          <cell r="B1335">
            <v>0</v>
          </cell>
          <cell r="C1335" t="str">
            <v>Fechamento em chapa expandida losangular de 10 x 20 mm, com requadro em cantoneira de aço carbono</v>
          </cell>
          <cell r="D1335" t="str">
            <v>m²</v>
          </cell>
          <cell r="E1335">
            <v>355.21</v>
          </cell>
          <cell r="F1335">
            <v>37.82</v>
          </cell>
          <cell r="G1335">
            <v>393.03</v>
          </cell>
        </row>
        <row r="1336">
          <cell r="A1336" t="str">
            <v>24.03.310</v>
          </cell>
          <cell r="B1336">
            <v>0</v>
          </cell>
          <cell r="C1336" t="str">
            <v>Corrimão tubular em aço galvanizado, diâmetro 1 1/2´</v>
          </cell>
          <cell r="D1336" t="str">
            <v>m</v>
          </cell>
          <cell r="E1336">
            <v>123.02</v>
          </cell>
          <cell r="F1336">
            <v>14.97</v>
          </cell>
          <cell r="G1336">
            <v>137.99</v>
          </cell>
        </row>
        <row r="1337">
          <cell r="A1337" t="str">
            <v>24.03.320</v>
          </cell>
          <cell r="B1337">
            <v>0</v>
          </cell>
          <cell r="C1337" t="str">
            <v>Corrimão tubular em aço galvanizado, diâmetro 2´</v>
          </cell>
          <cell r="D1337" t="str">
            <v>m</v>
          </cell>
          <cell r="E1337">
            <v>127.12</v>
          </cell>
          <cell r="F1337">
            <v>14.97</v>
          </cell>
          <cell r="G1337">
            <v>142.09</v>
          </cell>
        </row>
        <row r="1338">
          <cell r="A1338" t="str">
            <v>24.03.340</v>
          </cell>
          <cell r="B1338">
            <v>0</v>
          </cell>
          <cell r="C1338" t="str">
            <v>Tampa em chapa de segurança tipo xadrez, aço galvanizado a fogo antiderrapante de 1/4´</v>
          </cell>
          <cell r="D1338" t="str">
            <v>m²</v>
          </cell>
          <cell r="E1338">
            <v>899.97</v>
          </cell>
          <cell r="F1338">
            <v>43.42</v>
          </cell>
          <cell r="G1338">
            <v>943.39</v>
          </cell>
        </row>
        <row r="1339">
          <cell r="A1339" t="str">
            <v>24.03.410</v>
          </cell>
          <cell r="B1339">
            <v>0</v>
          </cell>
          <cell r="C1339" t="str">
            <v>Fechamento em chapa perfurada, furos quadrados 4 x 4 mm, com requadro em cantoneira de aço carbono</v>
          </cell>
          <cell r="D1339" t="str">
            <v>m²</v>
          </cell>
          <cell r="E1339">
            <v>696.68</v>
          </cell>
          <cell r="F1339">
            <v>19</v>
          </cell>
          <cell r="G1339">
            <v>715.68</v>
          </cell>
        </row>
        <row r="1340">
          <cell r="A1340" t="str">
            <v>24.03.680</v>
          </cell>
          <cell r="B1340">
            <v>0</v>
          </cell>
          <cell r="C1340" t="str">
            <v>Grade para piso eletrofundida, malha 30 x 100 mm, com barra de 40 x 2 mm</v>
          </cell>
          <cell r="D1340" t="str">
            <v>m²</v>
          </cell>
          <cell r="E1340">
            <v>508.55</v>
          </cell>
          <cell r="F1340">
            <v>37.82</v>
          </cell>
          <cell r="G1340">
            <v>546.37</v>
          </cell>
        </row>
        <row r="1341">
          <cell r="A1341" t="str">
            <v>24.03.690</v>
          </cell>
          <cell r="B1341">
            <v>0</v>
          </cell>
          <cell r="C1341" t="str">
            <v>Grade para forro eletrofundida, malha 25 x 100 mm, com barra de 25 x 2 mm</v>
          </cell>
          <cell r="D1341" t="str">
            <v>m²</v>
          </cell>
          <cell r="E1341">
            <v>308.43</v>
          </cell>
          <cell r="F1341">
            <v>11.97</v>
          </cell>
          <cell r="G1341">
            <v>320.39999999999998</v>
          </cell>
        </row>
        <row r="1342">
          <cell r="A1342" t="str">
            <v>24.03.930</v>
          </cell>
          <cell r="B1342">
            <v>0</v>
          </cell>
          <cell r="C1342" t="str">
            <v>Porta de enrolar automatizada, em chapa de aço galvanizada microperfurada, com pintura eletrostática, com controle remoto</v>
          </cell>
          <cell r="D1342" t="str">
            <v>m²</v>
          </cell>
          <cell r="E1342">
            <v>487.04</v>
          </cell>
          <cell r="F1342">
            <v>0</v>
          </cell>
          <cell r="G1342">
            <v>487.04</v>
          </cell>
        </row>
        <row r="1343">
          <cell r="A1343" t="str">
            <v>24.04</v>
          </cell>
          <cell r="B1343" t="str">
            <v>Esquadria, serralheria de segurança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A1344" t="str">
            <v>24.04.150</v>
          </cell>
          <cell r="B1344">
            <v>0</v>
          </cell>
          <cell r="C1344" t="str">
            <v>Porta de segurança de correr suspensa em grade de aço SAE 1045, diâmetro de 1´, completa, sem têmpera e revenimento</v>
          </cell>
          <cell r="D1344" t="str">
            <v>m²</v>
          </cell>
          <cell r="E1344">
            <v>2016.27</v>
          </cell>
          <cell r="F1344">
            <v>42.16</v>
          </cell>
          <cell r="G1344">
            <v>2058.4299999999998</v>
          </cell>
        </row>
        <row r="1345">
          <cell r="A1345" t="str">
            <v>24.04.220</v>
          </cell>
          <cell r="B1345">
            <v>0</v>
          </cell>
          <cell r="C1345" t="str">
            <v>Grade de segurança em aço SAE 1045, diâmetro 1´, sem têmpera e revenimento</v>
          </cell>
          <cell r="D1345" t="str">
            <v>m²</v>
          </cell>
          <cell r="E1345">
            <v>1014.86</v>
          </cell>
          <cell r="F1345">
            <v>42.16</v>
          </cell>
          <cell r="G1345">
            <v>1057.02</v>
          </cell>
        </row>
        <row r="1346">
          <cell r="A1346" t="str">
            <v>24.04.230</v>
          </cell>
          <cell r="B1346">
            <v>0</v>
          </cell>
          <cell r="C1346" t="str">
            <v>Grade de segurança em aço SAE 1045, para janela, diâmetro 1´, sem têmpera e revenimento</v>
          </cell>
          <cell r="D1346" t="str">
            <v>m²</v>
          </cell>
          <cell r="E1346">
            <v>1128.96</v>
          </cell>
          <cell r="F1346">
            <v>42.16</v>
          </cell>
          <cell r="G1346">
            <v>1171.1199999999999</v>
          </cell>
        </row>
        <row r="1347">
          <cell r="A1347" t="str">
            <v>24.04.240</v>
          </cell>
          <cell r="B1347">
            <v>0</v>
          </cell>
          <cell r="C1347" t="str">
            <v>Grade de segurança em aço SAE 1045 chapeada, diâmetro 1´, sem têmpera e revenimento</v>
          </cell>
          <cell r="D1347" t="str">
            <v>m²</v>
          </cell>
          <cell r="E1347">
            <v>1642.81</v>
          </cell>
          <cell r="F1347">
            <v>42.16</v>
          </cell>
          <cell r="G1347">
            <v>1684.97</v>
          </cell>
        </row>
        <row r="1348">
          <cell r="A1348" t="str">
            <v>24.04.250</v>
          </cell>
          <cell r="B1348">
            <v>0</v>
          </cell>
          <cell r="C1348" t="str">
            <v>Porta de segurança de abrir em grade de aço SAE 1045, diâmetro 1´, completa, sem têmpera e revenimento</v>
          </cell>
          <cell r="D1348" t="str">
            <v>m²</v>
          </cell>
          <cell r="E1348">
            <v>1411.73</v>
          </cell>
          <cell r="F1348">
            <v>77.239999999999995</v>
          </cell>
          <cell r="G1348">
            <v>1488.97</v>
          </cell>
        </row>
        <row r="1349">
          <cell r="A1349" t="str">
            <v>24.04.260</v>
          </cell>
          <cell r="B1349">
            <v>0</v>
          </cell>
          <cell r="C1349" t="str">
            <v>Porta de segurança de abrir em grade de aço SAE 1045 chapeada, diâmetro 1´, completa, sem têmpera e revenimento</v>
          </cell>
          <cell r="D1349" t="str">
            <v>m²</v>
          </cell>
          <cell r="E1349">
            <v>1866.82</v>
          </cell>
          <cell r="F1349">
            <v>77.239999999999995</v>
          </cell>
          <cell r="G1349">
            <v>1944.06</v>
          </cell>
        </row>
        <row r="1350">
          <cell r="A1350" t="str">
            <v>24.04.270</v>
          </cell>
          <cell r="B1350">
            <v>0</v>
          </cell>
          <cell r="C1350" t="str">
            <v>Porta de segurança de abrir em grade de aço SAE 1045, diâmetro 1´, com ferrolho longo embutido em caixa, completa, sem têmpera e revenimento</v>
          </cell>
          <cell r="D1350" t="str">
            <v>m²</v>
          </cell>
          <cell r="E1350">
            <v>1758.94</v>
          </cell>
          <cell r="F1350">
            <v>77.239999999999995</v>
          </cell>
          <cell r="G1350">
            <v>1836.18</v>
          </cell>
        </row>
        <row r="1351">
          <cell r="A1351" t="str">
            <v>24.04.280</v>
          </cell>
          <cell r="B1351">
            <v>0</v>
          </cell>
          <cell r="C1351" t="str">
            <v>Portão de segurança de abrir em grade de aço SAE 1045 chapeado, para muralha, diâmetro 1´, completo, sem têmpera e revenimento</v>
          </cell>
          <cell r="D1351" t="str">
            <v>m²</v>
          </cell>
          <cell r="E1351">
            <v>2035.97</v>
          </cell>
          <cell r="F1351">
            <v>77.239999999999995</v>
          </cell>
          <cell r="G1351">
            <v>2113.21</v>
          </cell>
        </row>
        <row r="1352">
          <cell r="A1352" t="str">
            <v>24.04.300</v>
          </cell>
          <cell r="B1352">
            <v>0</v>
          </cell>
          <cell r="C1352" t="str">
            <v>Grade de segurança em aço SAE 1045, diâmetro 1´, com têmpera e revenimento</v>
          </cell>
          <cell r="D1352" t="str">
            <v>m²</v>
          </cell>
          <cell r="E1352">
            <v>1232.3</v>
          </cell>
          <cell r="F1352">
            <v>42.16</v>
          </cell>
          <cell r="G1352">
            <v>1274.46</v>
          </cell>
        </row>
        <row r="1353">
          <cell r="A1353" t="str">
            <v>24.04.310</v>
          </cell>
          <cell r="B1353">
            <v>0</v>
          </cell>
          <cell r="C1353" t="str">
            <v>Grade de segurança em aço SAE 1045, para janela, diâmetro 1´, com têmpera e revenimento</v>
          </cell>
          <cell r="D1353" t="str">
            <v>m²</v>
          </cell>
          <cell r="E1353">
            <v>1314.2</v>
          </cell>
          <cell r="F1353">
            <v>42.16</v>
          </cell>
          <cell r="G1353">
            <v>1356.36</v>
          </cell>
        </row>
        <row r="1354">
          <cell r="A1354" t="str">
            <v>24.04.320</v>
          </cell>
          <cell r="B1354">
            <v>0</v>
          </cell>
          <cell r="C1354" t="str">
            <v>Grade de segurança em aço SAE 1045 chapeada, diâmetro 1´, com têmpera e revenimento</v>
          </cell>
          <cell r="D1354" t="str">
            <v>m²</v>
          </cell>
          <cell r="E1354">
            <v>1919.03</v>
          </cell>
          <cell r="F1354">
            <v>42.16</v>
          </cell>
          <cell r="G1354">
            <v>1961.19</v>
          </cell>
        </row>
        <row r="1355">
          <cell r="A1355" t="str">
            <v>24.04.330</v>
          </cell>
          <cell r="B1355">
            <v>0</v>
          </cell>
          <cell r="C1355" t="str">
            <v>Porta de segurança de abrir em grade de aço SAE 1045, diâmetro 1´, completa, com têmpera e revenimento</v>
          </cell>
          <cell r="D1355" t="str">
            <v>m²</v>
          </cell>
          <cell r="E1355">
            <v>1675.21</v>
          </cell>
          <cell r="F1355">
            <v>77.239999999999995</v>
          </cell>
          <cell r="G1355">
            <v>1752.45</v>
          </cell>
        </row>
        <row r="1356">
          <cell r="A1356" t="str">
            <v>24.04.340</v>
          </cell>
          <cell r="B1356">
            <v>0</v>
          </cell>
          <cell r="C1356" t="str">
            <v>Porta de segurança de abrir em grade de aço SAE 1045 chapeada, diâmetro 1´, completa, com têmpera e revenimento</v>
          </cell>
          <cell r="D1356" t="str">
            <v>m²</v>
          </cell>
          <cell r="E1356">
            <v>2157.29</v>
          </cell>
          <cell r="F1356">
            <v>77.239999999999995</v>
          </cell>
          <cell r="G1356">
            <v>2234.5300000000002</v>
          </cell>
        </row>
        <row r="1357">
          <cell r="A1357" t="str">
            <v>24.04.350</v>
          </cell>
          <cell r="B1357">
            <v>0</v>
          </cell>
          <cell r="C1357" t="str">
            <v>Porta de segurança de abrir em grade de aço SAE 1045, diâmetro 1´, com ferrolho longo embutido em caixa, completa, com têmpera e revenimento</v>
          </cell>
          <cell r="D1357" t="str">
            <v>m²</v>
          </cell>
          <cell r="E1357">
            <v>1670</v>
          </cell>
          <cell r="F1357">
            <v>77.239999999999995</v>
          </cell>
          <cell r="G1357">
            <v>1747.24</v>
          </cell>
        </row>
        <row r="1358">
          <cell r="A1358" t="str">
            <v>24.04.360</v>
          </cell>
          <cell r="B1358">
            <v>0</v>
          </cell>
          <cell r="C1358" t="str">
            <v>Porta de segurança de abrir em grade de aço SAE 1045 chapeada, com isolamento acústico, diâmetro 1´, completa, com têmpera e revenimento</v>
          </cell>
          <cell r="D1358" t="str">
            <v>m²</v>
          </cell>
          <cell r="E1358">
            <v>2183.9499999999998</v>
          </cell>
          <cell r="F1358">
            <v>77.239999999999995</v>
          </cell>
          <cell r="G1358">
            <v>2261.19</v>
          </cell>
        </row>
        <row r="1359">
          <cell r="A1359" t="str">
            <v>24.04.370</v>
          </cell>
          <cell r="B1359">
            <v>0</v>
          </cell>
          <cell r="C1359" t="str">
            <v>Portão de segurança de abrir em grade de aço SAE 1045 chapeado, para muralha, diâmetro 1´, completo, com têmpera e revenimento</v>
          </cell>
          <cell r="D1359" t="str">
            <v>m²</v>
          </cell>
          <cell r="E1359">
            <v>2352.84</v>
          </cell>
          <cell r="F1359">
            <v>77.239999999999995</v>
          </cell>
          <cell r="G1359">
            <v>2430.08</v>
          </cell>
        </row>
        <row r="1360">
          <cell r="A1360" t="str">
            <v>24.04.380</v>
          </cell>
          <cell r="B1360">
            <v>0</v>
          </cell>
          <cell r="C1360" t="str">
            <v>Porta de segurança de correr suspensa em grade de aço SAE 1045, chapeada, diâmetro de 1´, completa, sem têmpera e revenimento</v>
          </cell>
          <cell r="D1360" t="str">
            <v>m²</v>
          </cell>
          <cell r="E1360">
            <v>2194.9899999999998</v>
          </cell>
          <cell r="F1360">
            <v>42.16</v>
          </cell>
          <cell r="G1360">
            <v>2237.15</v>
          </cell>
        </row>
        <row r="1361">
          <cell r="A1361" t="str">
            <v>24.04.400</v>
          </cell>
          <cell r="B1361">
            <v>0</v>
          </cell>
          <cell r="C1361" t="str">
            <v>Porta de segurança de correr em grade de aço SAE 1045, diâmetro de 1´, completa, com têmpera e revenimento</v>
          </cell>
          <cell r="D1361" t="str">
            <v>m²</v>
          </cell>
          <cell r="E1361">
            <v>1889.34</v>
          </cell>
          <cell r="F1361">
            <v>42.16</v>
          </cell>
          <cell r="G1361">
            <v>1931.5</v>
          </cell>
        </row>
        <row r="1362">
          <cell r="A1362" t="str">
            <v>24.04.410</v>
          </cell>
          <cell r="B1362">
            <v>0</v>
          </cell>
          <cell r="C1362" t="str">
            <v>Porta de segurança de correr suspensa em grade de aço SAE 1045 chapeada, diâmetro de 1´, completa, com têmpera e revenimento</v>
          </cell>
          <cell r="D1362" t="str">
            <v>m²</v>
          </cell>
          <cell r="E1362">
            <v>2468.06</v>
          </cell>
          <cell r="F1362">
            <v>42.16</v>
          </cell>
          <cell r="G1362">
            <v>2510.2199999999998</v>
          </cell>
        </row>
        <row r="1363">
          <cell r="A1363" t="str">
            <v>24.04.420</v>
          </cell>
          <cell r="B1363">
            <v>0</v>
          </cell>
          <cell r="C1363" t="str">
            <v>Porta de segurança de correr em grade de aço SAE 1045 chapeada, diâmetro de 1´, completa, sem têmpera e revenimento</v>
          </cell>
          <cell r="D1363" t="str">
            <v>m²</v>
          </cell>
          <cell r="E1363">
            <v>1693.1</v>
          </cell>
          <cell r="F1363">
            <v>171.42</v>
          </cell>
          <cell r="G1363">
            <v>1864.52</v>
          </cell>
        </row>
        <row r="1364">
          <cell r="A1364" t="str">
            <v>24.04.430</v>
          </cell>
          <cell r="B1364">
            <v>0</v>
          </cell>
          <cell r="C1364" t="str">
            <v>Porta de segurança de correr em grade de aço SAE 1045, diâmetro de 1´, completa, sem têmpera e revenimento</v>
          </cell>
          <cell r="D1364" t="str">
            <v>m²</v>
          </cell>
          <cell r="E1364">
            <v>1471.11</v>
          </cell>
          <cell r="F1364">
            <v>42.16</v>
          </cell>
          <cell r="G1364">
            <v>1513.27</v>
          </cell>
        </row>
        <row r="1365">
          <cell r="A1365" t="str">
            <v>24.04.610</v>
          </cell>
          <cell r="B1365">
            <v>0</v>
          </cell>
          <cell r="C1365" t="str">
            <v>Caixilho de segurança em aço SAE 1010/1020 tipo fixo e de correr, para receber vidro, com bandeira tipo veneziana</v>
          </cell>
          <cell r="D1365" t="str">
            <v>m²</v>
          </cell>
          <cell r="E1365">
            <v>751.67</v>
          </cell>
          <cell r="F1365">
            <v>42.16</v>
          </cell>
          <cell r="G1365">
            <v>793.83</v>
          </cell>
        </row>
        <row r="1366">
          <cell r="A1366" t="str">
            <v>24.04.620</v>
          </cell>
          <cell r="B1366">
            <v>0</v>
          </cell>
          <cell r="C1366" t="str">
            <v>Guichê de segurança em grade de aço SAE 1045, diâmetro de 1´', com têmpera e revenimento</v>
          </cell>
          <cell r="D1366" t="str">
            <v>m²</v>
          </cell>
          <cell r="E1366">
            <v>1628</v>
          </cell>
          <cell r="F1366">
            <v>42.16</v>
          </cell>
          <cell r="G1366">
            <v>1670.16</v>
          </cell>
        </row>
        <row r="1367">
          <cell r="A1367" t="str">
            <v>24.04.630</v>
          </cell>
          <cell r="B1367">
            <v>0</v>
          </cell>
          <cell r="C1367" t="str">
            <v>Guichê de segurança em grade de aço SAE 1045, diâmetro de 1´', sem têmpera e revenimento</v>
          </cell>
          <cell r="D1367" t="str">
            <v>m²</v>
          </cell>
          <cell r="E1367">
            <v>1393.51</v>
          </cell>
          <cell r="F1367">
            <v>42.16</v>
          </cell>
          <cell r="G1367">
            <v>1435.67</v>
          </cell>
        </row>
        <row r="1368">
          <cell r="A1368" t="str">
            <v>24.06</v>
          </cell>
          <cell r="B1368" t="str">
            <v>Esquadria, serralheria e elemento em ferro.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>24.06.030</v>
          </cell>
          <cell r="B1369">
            <v>0</v>
          </cell>
          <cell r="C1369" t="str">
            <v>Guarda-corpo com vidro de 8 mm, em tubo de aço galvanizado, diâmetro 1 1/2´</v>
          </cell>
          <cell r="D1369" t="str">
            <v>m</v>
          </cell>
          <cell r="E1369">
            <v>826.96</v>
          </cell>
          <cell r="F1369">
            <v>35.08</v>
          </cell>
          <cell r="G1369">
            <v>862.04</v>
          </cell>
        </row>
        <row r="1370">
          <cell r="A1370" t="str">
            <v>24.07</v>
          </cell>
          <cell r="B1370" t="str">
            <v>Portas, portões e gradis.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24.07.030</v>
          </cell>
          <cell r="B1371">
            <v>0</v>
          </cell>
          <cell r="C1371" t="str">
            <v>Porta de enrolar automatizado, em perfil meia cana perfurado, tipo transvision</v>
          </cell>
          <cell r="D1371" t="str">
            <v>m²</v>
          </cell>
          <cell r="E1371">
            <v>467.3</v>
          </cell>
          <cell r="F1371">
            <v>29.92</v>
          </cell>
          <cell r="G1371">
            <v>497.22</v>
          </cell>
        </row>
        <row r="1372">
          <cell r="A1372" t="str">
            <v>24.07.040</v>
          </cell>
          <cell r="B1372">
            <v>0</v>
          </cell>
          <cell r="C1372" t="str">
            <v>Porta de abrir em chapa de aço galvanizado, com requadro em tela ondulada malha 2´ e fio 12</v>
          </cell>
          <cell r="D1372" t="str">
            <v>m²</v>
          </cell>
          <cell r="E1372">
            <v>672.44</v>
          </cell>
          <cell r="F1372">
            <v>84.4</v>
          </cell>
          <cell r="G1372">
            <v>756.84</v>
          </cell>
        </row>
        <row r="1373">
          <cell r="A1373" t="str">
            <v>24.08</v>
          </cell>
          <cell r="B1373" t="str">
            <v>Esquadria, serralheria e elemento em aço inoxidável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24.08.020</v>
          </cell>
          <cell r="B1374">
            <v>0</v>
          </cell>
          <cell r="C1374" t="str">
            <v>Corrimão duplo em tubo de aço inoxidável escovado, com diâmetro de 1 1/2´ e montantes com diâmetro de 2´</v>
          </cell>
          <cell r="D1374" t="str">
            <v>m</v>
          </cell>
          <cell r="E1374">
            <v>704.04</v>
          </cell>
          <cell r="F1374">
            <v>35.9</v>
          </cell>
          <cell r="G1374">
            <v>739.94</v>
          </cell>
        </row>
        <row r="1375">
          <cell r="A1375" t="str">
            <v>24.08.031</v>
          </cell>
          <cell r="B1375">
            <v>0</v>
          </cell>
          <cell r="C1375" t="str">
            <v>Corrimão em tubo de aço inoxidável escovado, diâmetro de 1 1/2"</v>
          </cell>
          <cell r="D1375" t="str">
            <v>m</v>
          </cell>
          <cell r="E1375">
            <v>370.83</v>
          </cell>
          <cell r="F1375">
            <v>14.97</v>
          </cell>
          <cell r="G1375">
            <v>385.8</v>
          </cell>
        </row>
        <row r="1376">
          <cell r="A1376" t="str">
            <v>24.08.040</v>
          </cell>
          <cell r="B1376">
            <v>0</v>
          </cell>
          <cell r="C1376" t="str">
            <v>Corrimão em tubo de aço inoxidável escovado, diâmetro de 1 1/2´ e montantes com diâmetro de 2´</v>
          </cell>
          <cell r="D1376" t="str">
            <v>m</v>
          </cell>
          <cell r="E1376">
            <v>570.62</v>
          </cell>
          <cell r="F1376">
            <v>29.92</v>
          </cell>
          <cell r="G1376">
            <v>600.54</v>
          </cell>
        </row>
        <row r="1377">
          <cell r="A1377" t="str">
            <v>24.20</v>
          </cell>
          <cell r="B1377" t="str">
            <v>Reparos, conservações e complementos - GRUPO 24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24.20.020</v>
          </cell>
          <cell r="B1378">
            <v>0</v>
          </cell>
          <cell r="C1378" t="str">
            <v>Recolocação de esquadrias metálicas</v>
          </cell>
          <cell r="D1378" t="str">
            <v>m²</v>
          </cell>
          <cell r="E1378">
            <v>0</v>
          </cell>
          <cell r="F1378">
            <v>29.92</v>
          </cell>
          <cell r="G1378">
            <v>29.92</v>
          </cell>
        </row>
        <row r="1379">
          <cell r="A1379" t="str">
            <v>24.20.040</v>
          </cell>
          <cell r="B1379">
            <v>0</v>
          </cell>
          <cell r="C1379" t="str">
            <v>Recolocação de batentes</v>
          </cell>
          <cell r="D1379" t="str">
            <v>m</v>
          </cell>
          <cell r="E1379">
            <v>1.18</v>
          </cell>
          <cell r="F1379">
            <v>7.78</v>
          </cell>
          <cell r="G1379">
            <v>8.9600000000000009</v>
          </cell>
        </row>
        <row r="1380">
          <cell r="A1380" t="str">
            <v>24.20.060</v>
          </cell>
          <cell r="B1380">
            <v>0</v>
          </cell>
          <cell r="C1380" t="str">
            <v>Recolocação de escada de marinheiro</v>
          </cell>
          <cell r="D1380" t="str">
            <v>m</v>
          </cell>
          <cell r="E1380">
            <v>0</v>
          </cell>
          <cell r="F1380">
            <v>17.95</v>
          </cell>
          <cell r="G1380">
            <v>17.95</v>
          </cell>
        </row>
        <row r="1381">
          <cell r="A1381" t="str">
            <v>24.20.090</v>
          </cell>
          <cell r="B1381">
            <v>0</v>
          </cell>
          <cell r="C1381" t="str">
            <v>Solda MIG em esquadrias metálicas</v>
          </cell>
          <cell r="D1381" t="str">
            <v>m</v>
          </cell>
          <cell r="E1381">
            <v>14.7</v>
          </cell>
          <cell r="F1381">
            <v>20.11</v>
          </cell>
          <cell r="G1381">
            <v>34.81</v>
          </cell>
        </row>
        <row r="1382">
          <cell r="A1382" t="str">
            <v>24.20.100</v>
          </cell>
          <cell r="B1382">
            <v>0</v>
          </cell>
          <cell r="C1382" t="str">
            <v>Brete para instalação lateral em grade de segurança</v>
          </cell>
          <cell r="D1382" t="str">
            <v>cj</v>
          </cell>
          <cell r="E1382">
            <v>2200.9699999999998</v>
          </cell>
          <cell r="F1382">
            <v>70.16</v>
          </cell>
          <cell r="G1382">
            <v>2271.13</v>
          </cell>
        </row>
        <row r="1383">
          <cell r="A1383" t="str">
            <v>24.20.120</v>
          </cell>
          <cell r="B1383">
            <v>0</v>
          </cell>
          <cell r="C1383" t="str">
            <v>Batente em chapa dobrada para portas</v>
          </cell>
          <cell r="D1383" t="str">
            <v>m</v>
          </cell>
          <cell r="E1383">
            <v>47.34</v>
          </cell>
          <cell r="F1383">
            <v>7.78</v>
          </cell>
          <cell r="G1383">
            <v>55.12</v>
          </cell>
        </row>
        <row r="1384">
          <cell r="A1384" t="str">
            <v>24.20.140</v>
          </cell>
          <cell r="B1384">
            <v>0</v>
          </cell>
          <cell r="C1384" t="str">
            <v>Batente em chapa de aço SAE 1010/1020, espessura de 3/16´, para obras de segurança</v>
          </cell>
          <cell r="D1384" t="str">
            <v>m</v>
          </cell>
          <cell r="E1384">
            <v>191.44</v>
          </cell>
          <cell r="F1384">
            <v>7.78</v>
          </cell>
          <cell r="G1384">
            <v>199.22</v>
          </cell>
        </row>
        <row r="1385">
          <cell r="A1385" t="str">
            <v>24.20.200</v>
          </cell>
          <cell r="B1385">
            <v>0</v>
          </cell>
          <cell r="C1385" t="str">
            <v>Chapa de ferro nº 14, inclusive soldagem</v>
          </cell>
          <cell r="D1385" t="str">
            <v>m²</v>
          </cell>
          <cell r="E1385">
            <v>121.34</v>
          </cell>
          <cell r="F1385">
            <v>35.9</v>
          </cell>
          <cell r="G1385">
            <v>157.24</v>
          </cell>
        </row>
        <row r="1386">
          <cell r="A1386" t="str">
            <v>24.20.230</v>
          </cell>
          <cell r="B1386">
            <v>0</v>
          </cell>
          <cell r="C1386" t="str">
            <v>Tela ondulada em aço galvanizado fio 10 BWG, malha de 1´</v>
          </cell>
          <cell r="D1386" t="str">
            <v>m²</v>
          </cell>
          <cell r="E1386">
            <v>65.06</v>
          </cell>
          <cell r="F1386">
            <v>6.52</v>
          </cell>
          <cell r="G1386">
            <v>71.58</v>
          </cell>
        </row>
        <row r="1387">
          <cell r="A1387" t="str">
            <v>24.20.270</v>
          </cell>
          <cell r="B1387">
            <v>0</v>
          </cell>
          <cell r="C1387" t="str">
            <v>Tela em aço galvanizado fio 16 BWG, malha de 1´ - tipo alambrado</v>
          </cell>
          <cell r="D1387" t="str">
            <v>m²</v>
          </cell>
          <cell r="E1387">
            <v>27.28</v>
          </cell>
          <cell r="F1387">
            <v>6.52</v>
          </cell>
          <cell r="G1387">
            <v>33.799999999999997</v>
          </cell>
        </row>
        <row r="1388">
          <cell r="A1388" t="str">
            <v>24.20.300</v>
          </cell>
          <cell r="B1388">
            <v>0</v>
          </cell>
          <cell r="C1388" t="str">
            <v>Chapa perfurada em aço SAE 1020, furos redondos de diâmetro 7,5 mm, espessura 1/8´ - soldagem tipo MIG</v>
          </cell>
          <cell r="D1388" t="str">
            <v>m²</v>
          </cell>
          <cell r="E1388">
            <v>317.10000000000002</v>
          </cell>
          <cell r="F1388">
            <v>65.28</v>
          </cell>
          <cell r="G1388">
            <v>382.38</v>
          </cell>
        </row>
        <row r="1389">
          <cell r="A1389" t="str">
            <v>24.20.310</v>
          </cell>
          <cell r="B1389">
            <v>0</v>
          </cell>
          <cell r="C1389" t="str">
            <v>Chapa perfurada em aço SAE 1020, furos redondos de diâmetro 25 mm, espessura 1/4´ - inclusive soldagem</v>
          </cell>
          <cell r="D1389" t="str">
            <v>m²</v>
          </cell>
          <cell r="E1389">
            <v>505.21</v>
          </cell>
          <cell r="F1389">
            <v>65.28</v>
          </cell>
          <cell r="G1389">
            <v>570.49</v>
          </cell>
        </row>
        <row r="1390">
          <cell r="A1390" t="str">
            <v>25</v>
          </cell>
          <cell r="B1390" t="str">
            <v>ESQUADRIA, SERRALHERIA E ELEMENTO EM ALUMÍNIO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25.01</v>
          </cell>
          <cell r="B1391" t="str">
            <v>Caixilho em alumínio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25.01.020</v>
          </cell>
          <cell r="B1392">
            <v>0</v>
          </cell>
          <cell r="C1392" t="str">
            <v>Caixilho em alumínio fixo, sob medida</v>
          </cell>
          <cell r="D1392" t="str">
            <v>m²</v>
          </cell>
          <cell r="E1392">
            <v>490.18</v>
          </cell>
          <cell r="F1392">
            <v>44.89</v>
          </cell>
          <cell r="G1392">
            <v>535.07000000000005</v>
          </cell>
        </row>
        <row r="1393">
          <cell r="A1393" t="str">
            <v>25.01.030</v>
          </cell>
          <cell r="B1393">
            <v>0</v>
          </cell>
          <cell r="C1393" t="str">
            <v>Caixilho em alumínio basculante com vidro, linha comercial</v>
          </cell>
          <cell r="D1393" t="str">
            <v>m²</v>
          </cell>
          <cell r="E1393">
            <v>248.37</v>
          </cell>
          <cell r="F1393">
            <v>44.89</v>
          </cell>
          <cell r="G1393">
            <v>293.26</v>
          </cell>
        </row>
        <row r="1394">
          <cell r="A1394" t="str">
            <v>25.01.040</v>
          </cell>
          <cell r="B1394">
            <v>0</v>
          </cell>
          <cell r="C1394" t="str">
            <v>Caixilho em alumínio basculante, sob medida</v>
          </cell>
          <cell r="D1394" t="str">
            <v>m²</v>
          </cell>
          <cell r="E1394">
            <v>626.70000000000005</v>
          </cell>
          <cell r="F1394">
            <v>44.89</v>
          </cell>
          <cell r="G1394">
            <v>671.59</v>
          </cell>
        </row>
        <row r="1395">
          <cell r="A1395" t="str">
            <v>25.01.050</v>
          </cell>
          <cell r="B1395">
            <v>0</v>
          </cell>
          <cell r="C1395" t="str">
            <v>Caixilho em alumínio maxim-ar com vidro, linha comercial</v>
          </cell>
          <cell r="D1395" t="str">
            <v>m²</v>
          </cell>
          <cell r="E1395">
            <v>532.14</v>
          </cell>
          <cell r="F1395">
            <v>44.89</v>
          </cell>
          <cell r="G1395">
            <v>577.03</v>
          </cell>
        </row>
        <row r="1396">
          <cell r="A1396" t="str">
            <v>25.01.060</v>
          </cell>
          <cell r="B1396">
            <v>0</v>
          </cell>
          <cell r="C1396" t="str">
            <v>Caixilho em alumínio maxim-ar, sob medida</v>
          </cell>
          <cell r="D1396" t="str">
            <v>m²</v>
          </cell>
          <cell r="E1396">
            <v>570.89</v>
          </cell>
          <cell r="F1396">
            <v>44.89</v>
          </cell>
          <cell r="G1396">
            <v>615.78</v>
          </cell>
        </row>
        <row r="1397">
          <cell r="A1397" t="str">
            <v>25.01.070</v>
          </cell>
          <cell r="B1397">
            <v>0</v>
          </cell>
          <cell r="C1397" t="str">
            <v>Caixilho em alumínio de correr com vidro, linha comercial</v>
          </cell>
          <cell r="D1397" t="str">
            <v>m²</v>
          </cell>
          <cell r="E1397">
            <v>298.72000000000003</v>
          </cell>
          <cell r="F1397">
            <v>44.89</v>
          </cell>
          <cell r="G1397">
            <v>343.61</v>
          </cell>
        </row>
        <row r="1398">
          <cell r="A1398" t="str">
            <v>25.01.080</v>
          </cell>
          <cell r="B1398">
            <v>0</v>
          </cell>
          <cell r="C1398" t="str">
            <v>Caixilho em alumínio de correr, sob medida</v>
          </cell>
          <cell r="D1398" t="str">
            <v>m²</v>
          </cell>
          <cell r="E1398">
            <v>581.17999999999995</v>
          </cell>
          <cell r="F1398">
            <v>44.89</v>
          </cell>
          <cell r="G1398">
            <v>626.07000000000005</v>
          </cell>
        </row>
        <row r="1399">
          <cell r="A1399" t="str">
            <v>25.01.090</v>
          </cell>
          <cell r="B1399">
            <v>0</v>
          </cell>
          <cell r="C1399" t="str">
            <v>Caixilho em alumínio tipo veneziana com vidro, linha comercial</v>
          </cell>
          <cell r="D1399" t="str">
            <v>m²</v>
          </cell>
          <cell r="E1399">
            <v>504.22</v>
          </cell>
          <cell r="F1399">
            <v>44.89</v>
          </cell>
          <cell r="G1399">
            <v>549.11</v>
          </cell>
        </row>
        <row r="1400">
          <cell r="A1400" t="str">
            <v>25.01.100</v>
          </cell>
          <cell r="B1400">
            <v>0</v>
          </cell>
          <cell r="C1400" t="str">
            <v>Caixilho em alumínio tipo veneziana, sob medida</v>
          </cell>
          <cell r="D1400" t="str">
            <v>m²</v>
          </cell>
          <cell r="E1400">
            <v>697</v>
          </cell>
          <cell r="F1400">
            <v>44.89</v>
          </cell>
          <cell r="G1400">
            <v>741.89</v>
          </cell>
        </row>
        <row r="1401">
          <cell r="A1401" t="str">
            <v>25.01.110</v>
          </cell>
          <cell r="B1401">
            <v>0</v>
          </cell>
          <cell r="C1401" t="str">
            <v>Caixilho guilhotina em alumínio anodizado, sob medida</v>
          </cell>
          <cell r="D1401" t="str">
            <v>m²</v>
          </cell>
          <cell r="E1401">
            <v>614.71</v>
          </cell>
          <cell r="F1401">
            <v>44.89</v>
          </cell>
          <cell r="G1401">
            <v>659.6</v>
          </cell>
        </row>
        <row r="1402">
          <cell r="A1402" t="str">
            <v>25.01.120</v>
          </cell>
          <cell r="B1402">
            <v>0</v>
          </cell>
          <cell r="C1402" t="str">
            <v>Caixilho tipo veneziana industrial com montantes em alumínio e aletas em fibra de vidro</v>
          </cell>
          <cell r="D1402" t="str">
            <v>m²</v>
          </cell>
          <cell r="E1402">
            <v>208.92</v>
          </cell>
          <cell r="F1402">
            <v>0</v>
          </cell>
          <cell r="G1402">
            <v>208.92</v>
          </cell>
        </row>
        <row r="1403">
          <cell r="A1403" t="str">
            <v>25.01.240</v>
          </cell>
          <cell r="B1403">
            <v>0</v>
          </cell>
          <cell r="C1403" t="str">
            <v>Caixilho fixo em alumínio, sob medida - branco</v>
          </cell>
          <cell r="D1403" t="str">
            <v>m²</v>
          </cell>
          <cell r="E1403">
            <v>554.41</v>
          </cell>
          <cell r="F1403">
            <v>34.49</v>
          </cell>
          <cell r="G1403">
            <v>588.9</v>
          </cell>
        </row>
        <row r="1404">
          <cell r="A1404" t="str">
            <v>25.01.361</v>
          </cell>
          <cell r="B1404">
            <v>0</v>
          </cell>
          <cell r="C1404" t="str">
            <v>Caixilho em alumínio maxim-ar com vidro - branco</v>
          </cell>
          <cell r="D1404" t="str">
            <v>m²</v>
          </cell>
          <cell r="E1404">
            <v>1044.04</v>
          </cell>
          <cell r="F1404">
            <v>44.89</v>
          </cell>
          <cell r="G1404">
            <v>1088.93</v>
          </cell>
        </row>
        <row r="1405">
          <cell r="A1405" t="str">
            <v>25.01.371</v>
          </cell>
          <cell r="B1405">
            <v>0</v>
          </cell>
          <cell r="C1405" t="str">
            <v>Caixilho em alumínio basculante com vidro - branco</v>
          </cell>
          <cell r="D1405" t="str">
            <v>m²</v>
          </cell>
          <cell r="E1405">
            <v>923.79</v>
          </cell>
          <cell r="F1405">
            <v>44.89</v>
          </cell>
          <cell r="G1405">
            <v>968.68</v>
          </cell>
        </row>
        <row r="1406">
          <cell r="A1406" t="str">
            <v>25.01.380</v>
          </cell>
          <cell r="B1406">
            <v>0</v>
          </cell>
          <cell r="C1406" t="str">
            <v>Caixilho em alumínio de correr com vidro - branco</v>
          </cell>
          <cell r="D1406" t="str">
            <v>m²</v>
          </cell>
          <cell r="E1406">
            <v>473.47</v>
          </cell>
          <cell r="F1406">
            <v>44.89</v>
          </cell>
          <cell r="G1406">
            <v>518.36</v>
          </cell>
        </row>
        <row r="1407">
          <cell r="A1407" t="str">
            <v>25.01.400</v>
          </cell>
          <cell r="B1407">
            <v>0</v>
          </cell>
          <cell r="C1407" t="str">
            <v>Caixilho em alumínio anodizado fixo</v>
          </cell>
          <cell r="D1407" t="str">
            <v>m²</v>
          </cell>
          <cell r="E1407">
            <v>471.51</v>
          </cell>
          <cell r="F1407">
            <v>34.49</v>
          </cell>
          <cell r="G1407">
            <v>506</v>
          </cell>
        </row>
        <row r="1408">
          <cell r="A1408" t="str">
            <v>25.01.410</v>
          </cell>
          <cell r="B1408">
            <v>0</v>
          </cell>
          <cell r="C1408" t="str">
            <v>Caixilho em alumínio anodizado maxim-ar</v>
          </cell>
          <cell r="D1408" t="str">
            <v>m²</v>
          </cell>
          <cell r="E1408">
            <v>610.91999999999996</v>
          </cell>
          <cell r="F1408">
            <v>34.49</v>
          </cell>
          <cell r="G1408">
            <v>645.41</v>
          </cell>
        </row>
        <row r="1409">
          <cell r="A1409" t="str">
            <v>25.01.430</v>
          </cell>
          <cell r="B1409">
            <v>0</v>
          </cell>
          <cell r="C1409" t="str">
            <v>Caixilho em alumínio fixo, tipo fachada</v>
          </cell>
          <cell r="D1409" t="str">
            <v>m²</v>
          </cell>
          <cell r="E1409">
            <v>412.56</v>
          </cell>
          <cell r="F1409">
            <v>25.87</v>
          </cell>
          <cell r="G1409">
            <v>438.43</v>
          </cell>
        </row>
        <row r="1410">
          <cell r="A1410" t="str">
            <v>25.01.440</v>
          </cell>
          <cell r="B1410">
            <v>0</v>
          </cell>
          <cell r="C1410" t="str">
            <v>Caixilho em alumínio maxim-ar, tipo fachada</v>
          </cell>
          <cell r="D1410" t="str">
            <v>m²</v>
          </cell>
          <cell r="E1410">
            <v>432.52</v>
          </cell>
          <cell r="F1410">
            <v>25.87</v>
          </cell>
          <cell r="G1410">
            <v>458.39</v>
          </cell>
        </row>
        <row r="1411">
          <cell r="A1411" t="str">
            <v>25.01.450</v>
          </cell>
          <cell r="B1411">
            <v>0</v>
          </cell>
          <cell r="C1411" t="str">
            <v>Caixilho em alumínio para pele de vidro, tipo fachada</v>
          </cell>
          <cell r="D1411" t="str">
            <v>m²</v>
          </cell>
          <cell r="E1411">
            <v>412.56</v>
          </cell>
          <cell r="F1411">
            <v>25.87</v>
          </cell>
          <cell r="G1411">
            <v>438.43</v>
          </cell>
        </row>
        <row r="1412">
          <cell r="A1412" t="str">
            <v>25.01.460</v>
          </cell>
          <cell r="B1412">
            <v>0</v>
          </cell>
          <cell r="C1412" t="str">
            <v>Gradil em alumínio natural, sob medida</v>
          </cell>
          <cell r="D1412" t="str">
            <v>m²</v>
          </cell>
          <cell r="E1412">
            <v>705.82</v>
          </cell>
          <cell r="F1412">
            <v>0</v>
          </cell>
          <cell r="G1412">
            <v>705.82</v>
          </cell>
        </row>
        <row r="1413">
          <cell r="A1413" t="str">
            <v>25.01.470</v>
          </cell>
          <cell r="B1413">
            <v>0</v>
          </cell>
          <cell r="C1413" t="str">
            <v>Caixilho fixo tipo veneziana em alumínio anodizado, sob medida - branco</v>
          </cell>
          <cell r="D1413" t="str">
            <v>m²</v>
          </cell>
          <cell r="E1413">
            <v>851.45</v>
          </cell>
          <cell r="F1413">
            <v>0</v>
          </cell>
          <cell r="G1413">
            <v>851.45</v>
          </cell>
        </row>
        <row r="1414">
          <cell r="A1414" t="str">
            <v>25.01.480</v>
          </cell>
          <cell r="B1414">
            <v>0</v>
          </cell>
          <cell r="C1414" t="str">
            <v>Caixilho em alumínio com pintura eletrostática, basculante, sob medida - branco</v>
          </cell>
          <cell r="D1414" t="str">
            <v>m²</v>
          </cell>
          <cell r="E1414">
            <v>571.73</v>
          </cell>
          <cell r="F1414">
            <v>0</v>
          </cell>
          <cell r="G1414">
            <v>571.73</v>
          </cell>
        </row>
        <row r="1415">
          <cell r="A1415" t="str">
            <v>25.01.490</v>
          </cell>
          <cell r="B1415">
            <v>0</v>
          </cell>
          <cell r="C1415" t="str">
            <v>Caixilho em alumínio com pintura eletrostática, maxim-ar, sob medida - branco</v>
          </cell>
          <cell r="D1415" t="str">
            <v>m²</v>
          </cell>
          <cell r="E1415">
            <v>566.89</v>
          </cell>
          <cell r="F1415">
            <v>0</v>
          </cell>
          <cell r="G1415">
            <v>566.89</v>
          </cell>
        </row>
        <row r="1416">
          <cell r="A1416" t="str">
            <v>25.01.500</v>
          </cell>
          <cell r="B1416">
            <v>0</v>
          </cell>
          <cell r="C1416" t="str">
            <v>Caixilho em alumínio anodizado fixo, sob medida - bronze/preto</v>
          </cell>
          <cell r="D1416" t="str">
            <v>m²</v>
          </cell>
          <cell r="E1416">
            <v>592.21</v>
          </cell>
          <cell r="F1416">
            <v>44.89</v>
          </cell>
          <cell r="G1416">
            <v>637.1</v>
          </cell>
        </row>
        <row r="1417">
          <cell r="A1417" t="str">
            <v>25.01.510</v>
          </cell>
          <cell r="B1417">
            <v>0</v>
          </cell>
          <cell r="C1417" t="str">
            <v>Caixilho em alumínio anodizado basculante, sob medida - bronze/preto</v>
          </cell>
          <cell r="D1417" t="str">
            <v>m²</v>
          </cell>
          <cell r="E1417">
            <v>736.54</v>
          </cell>
          <cell r="F1417">
            <v>44.89</v>
          </cell>
          <cell r="G1417">
            <v>781.43</v>
          </cell>
        </row>
        <row r="1418">
          <cell r="A1418" t="str">
            <v>25.01.520</v>
          </cell>
          <cell r="B1418">
            <v>0</v>
          </cell>
          <cell r="C1418" t="str">
            <v>Caixilho em alumínio anodizado maxim-ar, sob medida - bronze/preto</v>
          </cell>
          <cell r="D1418" t="str">
            <v>m²</v>
          </cell>
          <cell r="E1418">
            <v>610.29</v>
          </cell>
          <cell r="F1418">
            <v>44.89</v>
          </cell>
          <cell r="G1418">
            <v>655.17999999999995</v>
          </cell>
        </row>
        <row r="1419">
          <cell r="A1419" t="str">
            <v>25.01.530</v>
          </cell>
          <cell r="B1419">
            <v>0</v>
          </cell>
          <cell r="C1419" t="str">
            <v>Caixilho em alumínio anodizado de correr, sob medida - bronze/preto</v>
          </cell>
          <cell r="D1419" t="str">
            <v>m²</v>
          </cell>
          <cell r="E1419">
            <v>617.79</v>
          </cell>
          <cell r="F1419">
            <v>44.89</v>
          </cell>
          <cell r="G1419">
            <v>662.68</v>
          </cell>
        </row>
        <row r="1420">
          <cell r="A1420" t="str">
            <v>25.02</v>
          </cell>
          <cell r="B1420" t="str">
            <v>Porta em alumínio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25.02.010</v>
          </cell>
          <cell r="B1421">
            <v>0</v>
          </cell>
          <cell r="C1421" t="str">
            <v>Porta de entrada de abrir em alumínio com vidro, linha comercial</v>
          </cell>
          <cell r="D1421" t="str">
            <v>m²</v>
          </cell>
          <cell r="E1421">
            <v>510.99</v>
          </cell>
          <cell r="F1421">
            <v>89.76</v>
          </cell>
          <cell r="G1421">
            <v>600.75</v>
          </cell>
        </row>
        <row r="1422">
          <cell r="A1422" t="str">
            <v>25.02.020</v>
          </cell>
          <cell r="B1422">
            <v>0</v>
          </cell>
          <cell r="C1422" t="str">
            <v>Porta de entrada de abrir em alumínio, sob medida</v>
          </cell>
          <cell r="D1422" t="str">
            <v>m²</v>
          </cell>
          <cell r="E1422">
            <v>660.91</v>
          </cell>
          <cell r="F1422">
            <v>89.76</v>
          </cell>
          <cell r="G1422">
            <v>750.67</v>
          </cell>
        </row>
        <row r="1423">
          <cell r="A1423" t="str">
            <v>25.02.040</v>
          </cell>
          <cell r="B1423">
            <v>0</v>
          </cell>
          <cell r="C1423" t="str">
            <v>Porta de entrada de correr em alumínio, sob medida</v>
          </cell>
          <cell r="D1423" t="str">
            <v>m²</v>
          </cell>
          <cell r="E1423">
            <v>726.03</v>
          </cell>
          <cell r="F1423">
            <v>89.76</v>
          </cell>
          <cell r="G1423">
            <v>815.79</v>
          </cell>
        </row>
        <row r="1424">
          <cell r="A1424" t="str">
            <v>25.02.050</v>
          </cell>
          <cell r="B1424">
            <v>0</v>
          </cell>
          <cell r="C1424" t="str">
            <v>Porta veneziana de abrir em alumínio, linha comercial</v>
          </cell>
          <cell r="D1424" t="str">
            <v>m²</v>
          </cell>
          <cell r="E1424">
            <v>475.36</v>
          </cell>
          <cell r="F1424">
            <v>89.76</v>
          </cell>
          <cell r="G1424">
            <v>565.12</v>
          </cell>
        </row>
        <row r="1425">
          <cell r="A1425" t="str">
            <v>25.02.060</v>
          </cell>
          <cell r="B1425">
            <v>0</v>
          </cell>
          <cell r="C1425" t="str">
            <v>Porta/portinhola em alumínio, sob medida</v>
          </cell>
          <cell r="D1425" t="str">
            <v>m²</v>
          </cell>
          <cell r="E1425">
            <v>588.04</v>
          </cell>
          <cell r="F1425">
            <v>89.76</v>
          </cell>
          <cell r="G1425">
            <v>677.8</v>
          </cell>
        </row>
        <row r="1426">
          <cell r="A1426" t="str">
            <v>25.02.070</v>
          </cell>
          <cell r="B1426">
            <v>0</v>
          </cell>
          <cell r="C1426" t="str">
            <v>Portinhola tipo veneziana em alumínio, linha comercial</v>
          </cell>
          <cell r="D1426" t="str">
            <v>m²</v>
          </cell>
          <cell r="E1426">
            <v>408.51</v>
          </cell>
          <cell r="F1426">
            <v>89.76</v>
          </cell>
          <cell r="G1426">
            <v>498.27</v>
          </cell>
        </row>
        <row r="1427">
          <cell r="A1427" t="str">
            <v>25.02.110</v>
          </cell>
          <cell r="B1427">
            <v>0</v>
          </cell>
          <cell r="C1427" t="str">
            <v>Porta veneziana de abrir em alumínio, sob medida</v>
          </cell>
          <cell r="D1427" t="str">
            <v>m²</v>
          </cell>
          <cell r="E1427">
            <v>687.84</v>
          </cell>
          <cell r="F1427">
            <v>89.76</v>
          </cell>
          <cell r="G1427">
            <v>777.6</v>
          </cell>
        </row>
        <row r="1428">
          <cell r="A1428" t="str">
            <v>25.02.211</v>
          </cell>
          <cell r="B1428">
            <v>0</v>
          </cell>
          <cell r="C1428" t="str">
            <v>Porta veneziana de abrir em alumínio - cor branca</v>
          </cell>
          <cell r="D1428" t="str">
            <v>m²</v>
          </cell>
          <cell r="E1428">
            <v>419.24</v>
          </cell>
          <cell r="F1428">
            <v>89.76</v>
          </cell>
          <cell r="G1428">
            <v>509</v>
          </cell>
        </row>
        <row r="1429">
          <cell r="A1429" t="str">
            <v>25.02.221</v>
          </cell>
          <cell r="B1429">
            <v>0</v>
          </cell>
          <cell r="C1429" t="str">
            <v>Porta de correr em alumínio com veneziana e vidro - cor branca</v>
          </cell>
          <cell r="D1429" t="str">
            <v>m²</v>
          </cell>
          <cell r="E1429">
            <v>755.9</v>
          </cell>
          <cell r="F1429">
            <v>89.76</v>
          </cell>
          <cell r="G1429">
            <v>845.66</v>
          </cell>
        </row>
        <row r="1430">
          <cell r="A1430" t="str">
            <v>25.02.230</v>
          </cell>
          <cell r="B1430">
            <v>0</v>
          </cell>
          <cell r="C1430" t="str">
            <v>Porta em alumínio anodizado de abrir, sob medida - bronze/preto</v>
          </cell>
          <cell r="D1430" t="str">
            <v>m²</v>
          </cell>
          <cell r="E1430">
            <v>726.79</v>
          </cell>
          <cell r="F1430">
            <v>44.89</v>
          </cell>
          <cell r="G1430">
            <v>771.68</v>
          </cell>
        </row>
        <row r="1431">
          <cell r="A1431" t="str">
            <v>25.02.240</v>
          </cell>
          <cell r="B1431">
            <v>0</v>
          </cell>
          <cell r="C1431" t="str">
            <v>Porta em alumínio anodizado de correr, sob medida - bronze/preto</v>
          </cell>
          <cell r="D1431" t="str">
            <v>m²</v>
          </cell>
          <cell r="E1431">
            <v>665.5</v>
          </cell>
          <cell r="F1431">
            <v>44.89</v>
          </cell>
          <cell r="G1431">
            <v>710.39</v>
          </cell>
        </row>
        <row r="1432">
          <cell r="A1432" t="str">
            <v>25.02.250</v>
          </cell>
          <cell r="B1432">
            <v>0</v>
          </cell>
          <cell r="C1432" t="str">
            <v>Porta em alumínio anodizado de abrir, tipo veneziana, sob medida - bronze/preto</v>
          </cell>
          <cell r="D1432" t="str">
            <v>m²</v>
          </cell>
          <cell r="E1432">
            <v>609.01</v>
          </cell>
          <cell r="F1432">
            <v>44.89</v>
          </cell>
          <cell r="G1432">
            <v>653.9</v>
          </cell>
        </row>
        <row r="1433">
          <cell r="A1433" t="str">
            <v>25.02.260</v>
          </cell>
          <cell r="B1433">
            <v>0</v>
          </cell>
          <cell r="C1433" t="str">
            <v>Portinhola em alumínio anodizado de correr, tipo veneziana, sob medida - bronze/preto</v>
          </cell>
          <cell r="D1433" t="str">
            <v>m²</v>
          </cell>
          <cell r="E1433">
            <v>789.04</v>
          </cell>
          <cell r="F1433">
            <v>44.89</v>
          </cell>
          <cell r="G1433">
            <v>833.93</v>
          </cell>
        </row>
        <row r="1434">
          <cell r="A1434" t="str">
            <v>25.02.300</v>
          </cell>
          <cell r="B1434">
            <v>0</v>
          </cell>
          <cell r="C1434" t="str">
            <v>Porta de abrir em alumínio com pintura eletrostática, sob medida - cor branca</v>
          </cell>
          <cell r="D1434" t="str">
            <v>m²</v>
          </cell>
          <cell r="E1434">
            <v>718.08</v>
          </cell>
          <cell r="F1434">
            <v>89.76</v>
          </cell>
          <cell r="G1434">
            <v>807.84</v>
          </cell>
        </row>
        <row r="1435">
          <cell r="A1435" t="str">
            <v>25.02.310</v>
          </cell>
          <cell r="B1435">
            <v>0</v>
          </cell>
          <cell r="C1435" t="str">
            <v>Porta de abrir em alumínio tipo lambri, sob medida - cor branca</v>
          </cell>
          <cell r="D1435" t="str">
            <v>m²</v>
          </cell>
          <cell r="E1435">
            <v>774.92</v>
          </cell>
          <cell r="F1435">
            <v>89.76</v>
          </cell>
          <cell r="G1435">
            <v>864.68</v>
          </cell>
        </row>
        <row r="1436">
          <cell r="A1436" t="str">
            <v>25.20</v>
          </cell>
          <cell r="B1436" t="str">
            <v>Reparos, conservações e complementos - GRUPO 25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25.20.020</v>
          </cell>
          <cell r="B1437">
            <v>0</v>
          </cell>
          <cell r="C1437" t="str">
            <v>Tela de proteção tipo mosquiteira removível, em fibra de vidro com revestimento em PVC e requadro em alumínio</v>
          </cell>
          <cell r="D1437" t="str">
            <v>m²</v>
          </cell>
          <cell r="E1437">
            <v>156.6</v>
          </cell>
          <cell r="F1437">
            <v>0</v>
          </cell>
          <cell r="G1437">
            <v>156.6</v>
          </cell>
        </row>
        <row r="1438">
          <cell r="A1438" t="str">
            <v>26</v>
          </cell>
          <cell r="B1438" t="str">
            <v>ESQUADRIA E ELEMENTO EM VIDRO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26.01</v>
          </cell>
          <cell r="B1439" t="str">
            <v>Vidro comum e laminado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26.01.020</v>
          </cell>
          <cell r="B1440">
            <v>0</v>
          </cell>
          <cell r="C1440" t="str">
            <v>Vidro liso transparente de 3 mm</v>
          </cell>
          <cell r="D1440" t="str">
            <v>m²</v>
          </cell>
          <cell r="E1440">
            <v>60.8</v>
          </cell>
          <cell r="F1440">
            <v>19.68</v>
          </cell>
          <cell r="G1440">
            <v>80.48</v>
          </cell>
        </row>
        <row r="1441">
          <cell r="A1441" t="str">
            <v>26.01.040</v>
          </cell>
          <cell r="B1441">
            <v>0</v>
          </cell>
          <cell r="C1441" t="str">
            <v>Vidro liso transparente de 4 mm</v>
          </cell>
          <cell r="D1441" t="str">
            <v>m²</v>
          </cell>
          <cell r="E1441">
            <v>74.540000000000006</v>
          </cell>
          <cell r="F1441">
            <v>19.68</v>
          </cell>
          <cell r="G1441">
            <v>94.22</v>
          </cell>
        </row>
        <row r="1442">
          <cell r="A1442" t="str">
            <v>26.01.060</v>
          </cell>
          <cell r="B1442">
            <v>0</v>
          </cell>
          <cell r="C1442" t="str">
            <v>Vidro liso transparente de 5 mm</v>
          </cell>
          <cell r="D1442" t="str">
            <v>m²</v>
          </cell>
          <cell r="E1442">
            <v>84.49</v>
          </cell>
          <cell r="F1442">
            <v>19.68</v>
          </cell>
          <cell r="G1442">
            <v>104.17</v>
          </cell>
        </row>
        <row r="1443">
          <cell r="A1443" t="str">
            <v>26.01.080</v>
          </cell>
          <cell r="B1443">
            <v>0</v>
          </cell>
          <cell r="C1443" t="str">
            <v>Vidro liso transparente de 6 mm</v>
          </cell>
          <cell r="D1443" t="str">
            <v>m²</v>
          </cell>
          <cell r="E1443">
            <v>106.26</v>
          </cell>
          <cell r="F1443">
            <v>19.68</v>
          </cell>
          <cell r="G1443">
            <v>125.94</v>
          </cell>
        </row>
        <row r="1444">
          <cell r="A1444" t="str">
            <v>26.01.140</v>
          </cell>
          <cell r="B1444">
            <v>0</v>
          </cell>
          <cell r="C1444" t="str">
            <v>Vidro liso laminado colorido de 6 mm</v>
          </cell>
          <cell r="D1444" t="str">
            <v>m²</v>
          </cell>
          <cell r="E1444">
            <v>295.04000000000002</v>
          </cell>
          <cell r="F1444">
            <v>19.68</v>
          </cell>
          <cell r="G1444">
            <v>314.72000000000003</v>
          </cell>
        </row>
        <row r="1445">
          <cell r="A1445" t="str">
            <v>26.01.155</v>
          </cell>
          <cell r="B1445">
            <v>0</v>
          </cell>
          <cell r="C1445" t="str">
            <v>Vidro liso laminado colorido de 10 mm</v>
          </cell>
          <cell r="D1445" t="str">
            <v>m²</v>
          </cell>
          <cell r="E1445">
            <v>502.65</v>
          </cell>
          <cell r="F1445">
            <v>19.68</v>
          </cell>
          <cell r="G1445">
            <v>522.33000000000004</v>
          </cell>
        </row>
        <row r="1446">
          <cell r="A1446" t="str">
            <v>26.01.160</v>
          </cell>
          <cell r="B1446">
            <v>0</v>
          </cell>
          <cell r="C1446" t="str">
            <v>Vidro liso laminado leitoso de 6 mm</v>
          </cell>
          <cell r="D1446" t="str">
            <v>m²</v>
          </cell>
          <cell r="E1446">
            <v>334.22</v>
          </cell>
          <cell r="F1446">
            <v>19.68</v>
          </cell>
          <cell r="G1446">
            <v>353.9</v>
          </cell>
        </row>
        <row r="1447">
          <cell r="A1447" t="str">
            <v>26.01.168</v>
          </cell>
          <cell r="B1447">
            <v>0</v>
          </cell>
          <cell r="C1447" t="str">
            <v>Vidro liso laminado incolor de 6 mm</v>
          </cell>
          <cell r="D1447" t="str">
            <v>m²</v>
          </cell>
          <cell r="E1447">
            <v>173.22</v>
          </cell>
          <cell r="F1447">
            <v>19.68</v>
          </cell>
          <cell r="G1447">
            <v>192.9</v>
          </cell>
        </row>
        <row r="1448">
          <cell r="A1448" t="str">
            <v>26.01.169</v>
          </cell>
          <cell r="B1448">
            <v>0</v>
          </cell>
          <cell r="C1448" t="str">
            <v>Vidro liso laminado incolor de 8 mm</v>
          </cell>
          <cell r="D1448" t="str">
            <v>m²</v>
          </cell>
          <cell r="E1448">
            <v>276.10000000000002</v>
          </cell>
          <cell r="F1448">
            <v>19.68</v>
          </cell>
          <cell r="G1448">
            <v>295.77999999999997</v>
          </cell>
        </row>
        <row r="1449">
          <cell r="A1449" t="str">
            <v>26.01.170</v>
          </cell>
          <cell r="B1449">
            <v>0</v>
          </cell>
          <cell r="C1449" t="str">
            <v>Vidro liso laminado incolor de 10 mm</v>
          </cell>
          <cell r="D1449" t="str">
            <v>m²</v>
          </cell>
          <cell r="E1449">
            <v>267.95999999999998</v>
          </cell>
          <cell r="F1449">
            <v>19.68</v>
          </cell>
          <cell r="G1449">
            <v>287.64</v>
          </cell>
        </row>
        <row r="1450">
          <cell r="A1450" t="str">
            <v>26.01.190</v>
          </cell>
          <cell r="B1450">
            <v>0</v>
          </cell>
          <cell r="C1450" t="str">
            <v>Vidro liso laminado jateado de 6 mm</v>
          </cell>
          <cell r="D1450" t="str">
            <v>m²</v>
          </cell>
          <cell r="E1450">
            <v>299.47000000000003</v>
          </cell>
          <cell r="F1450">
            <v>19.68</v>
          </cell>
          <cell r="G1450">
            <v>319.14999999999998</v>
          </cell>
        </row>
        <row r="1451">
          <cell r="A1451" t="str">
            <v>26.01.230</v>
          </cell>
          <cell r="B1451">
            <v>0</v>
          </cell>
          <cell r="C1451" t="str">
            <v>Vidro fantasia de 3/4 mm</v>
          </cell>
          <cell r="D1451" t="str">
            <v>m²</v>
          </cell>
          <cell r="E1451">
            <v>74.69</v>
          </cell>
          <cell r="F1451">
            <v>19.68</v>
          </cell>
          <cell r="G1451">
            <v>94.37</v>
          </cell>
        </row>
        <row r="1452">
          <cell r="A1452" t="str">
            <v>26.01.348</v>
          </cell>
          <cell r="B1452">
            <v>0</v>
          </cell>
          <cell r="C1452" t="str">
            <v>Vidro multilaminado de alta segurança, proteção balística nível III</v>
          </cell>
          <cell r="D1452" t="str">
            <v>m²</v>
          </cell>
          <cell r="E1452">
            <v>2824.31</v>
          </cell>
          <cell r="F1452">
            <v>0</v>
          </cell>
          <cell r="G1452">
            <v>2824.31</v>
          </cell>
        </row>
        <row r="1453">
          <cell r="A1453" t="str">
            <v>26.01.350</v>
          </cell>
          <cell r="B1453">
            <v>0</v>
          </cell>
          <cell r="C1453" t="str">
            <v>Vidro multilaminado de alta segurança em policarbonato, proteção balística nível III</v>
          </cell>
          <cell r="D1453" t="str">
            <v>m²</v>
          </cell>
          <cell r="E1453">
            <v>4680</v>
          </cell>
          <cell r="F1453">
            <v>0</v>
          </cell>
          <cell r="G1453">
            <v>4680</v>
          </cell>
        </row>
        <row r="1454">
          <cell r="A1454" t="str">
            <v>26.02</v>
          </cell>
          <cell r="B1454" t="str">
            <v>Vidro temperado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</row>
        <row r="1455">
          <cell r="A1455" t="str">
            <v>26.02.020</v>
          </cell>
          <cell r="B1455">
            <v>0</v>
          </cell>
          <cell r="C1455" t="str">
            <v>Vidro temperado incolor de 6 mm</v>
          </cell>
          <cell r="D1455" t="str">
            <v>m²</v>
          </cell>
          <cell r="E1455">
            <v>160.63999999999999</v>
          </cell>
          <cell r="F1455">
            <v>0</v>
          </cell>
          <cell r="G1455">
            <v>160.63999999999999</v>
          </cell>
        </row>
        <row r="1456">
          <cell r="A1456" t="str">
            <v>26.02.040</v>
          </cell>
          <cell r="B1456">
            <v>0</v>
          </cell>
          <cell r="C1456" t="str">
            <v>Vidro temperado incolor de 8 mm</v>
          </cell>
          <cell r="D1456" t="str">
            <v>m²</v>
          </cell>
          <cell r="E1456">
            <v>168.97</v>
          </cell>
          <cell r="F1456">
            <v>0</v>
          </cell>
          <cell r="G1456">
            <v>168.97</v>
          </cell>
        </row>
        <row r="1457">
          <cell r="A1457" t="str">
            <v>26.02.060</v>
          </cell>
          <cell r="B1457">
            <v>0</v>
          </cell>
          <cell r="C1457" t="str">
            <v>Vidro temperado incolor de 10 mm</v>
          </cell>
          <cell r="D1457" t="str">
            <v>m²</v>
          </cell>
          <cell r="E1457">
            <v>215.42</v>
          </cell>
          <cell r="F1457">
            <v>0</v>
          </cell>
          <cell r="G1457">
            <v>215.42</v>
          </cell>
        </row>
        <row r="1458">
          <cell r="A1458" t="str">
            <v>26.02.120</v>
          </cell>
          <cell r="B1458">
            <v>0</v>
          </cell>
          <cell r="C1458" t="str">
            <v>Vidro temperado cinza ou bronze de 6 mm</v>
          </cell>
          <cell r="D1458" t="str">
            <v>m²</v>
          </cell>
          <cell r="E1458">
            <v>232.84</v>
          </cell>
          <cell r="F1458">
            <v>0</v>
          </cell>
          <cell r="G1458">
            <v>232.84</v>
          </cell>
        </row>
        <row r="1459">
          <cell r="A1459" t="str">
            <v>26.02.140</v>
          </cell>
          <cell r="B1459">
            <v>0</v>
          </cell>
          <cell r="C1459" t="str">
            <v>Vidro temperado cinza ou bronze de 8 mm</v>
          </cell>
          <cell r="D1459" t="str">
            <v>m²</v>
          </cell>
          <cell r="E1459">
            <v>277.72000000000003</v>
          </cell>
          <cell r="F1459">
            <v>0</v>
          </cell>
          <cell r="G1459">
            <v>277.72000000000003</v>
          </cell>
        </row>
        <row r="1460">
          <cell r="A1460" t="str">
            <v>26.02.160</v>
          </cell>
          <cell r="B1460">
            <v>0</v>
          </cell>
          <cell r="C1460" t="str">
            <v>Vidro temperado cinza ou bronze de 10 mm</v>
          </cell>
          <cell r="D1460" t="str">
            <v>m²</v>
          </cell>
          <cell r="E1460">
            <v>349.99</v>
          </cell>
          <cell r="F1460">
            <v>0</v>
          </cell>
          <cell r="G1460">
            <v>349.99</v>
          </cell>
        </row>
        <row r="1461">
          <cell r="A1461" t="str">
            <v>26.02.170</v>
          </cell>
          <cell r="B1461">
            <v>0</v>
          </cell>
          <cell r="C1461" t="str">
            <v>Vidro temperado serigrafado incolor de 8 mm</v>
          </cell>
          <cell r="D1461" t="str">
            <v>m²</v>
          </cell>
          <cell r="E1461">
            <v>480.64</v>
          </cell>
          <cell r="F1461">
            <v>0</v>
          </cell>
          <cell r="G1461">
            <v>480.64</v>
          </cell>
        </row>
        <row r="1462">
          <cell r="A1462" t="str">
            <v>26.02.300</v>
          </cell>
          <cell r="B1462">
            <v>0</v>
          </cell>
          <cell r="C1462" t="str">
            <v>Vidro temperado neutro verde de 10 mm</v>
          </cell>
          <cell r="D1462" t="str">
            <v>m²</v>
          </cell>
          <cell r="E1462">
            <v>372.55</v>
          </cell>
          <cell r="F1462">
            <v>0</v>
          </cell>
          <cell r="G1462">
            <v>372.55</v>
          </cell>
        </row>
        <row r="1463">
          <cell r="A1463" t="str">
            <v>26.03</v>
          </cell>
          <cell r="B1463" t="str">
            <v>Vidro especial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</row>
        <row r="1464">
          <cell r="A1464" t="str">
            <v>26.03.070</v>
          </cell>
          <cell r="B1464">
            <v>0</v>
          </cell>
          <cell r="C1464" t="str">
            <v>Vidro laminado temperado incolor de 8mm</v>
          </cell>
          <cell r="D1464" t="str">
            <v>m²</v>
          </cell>
          <cell r="E1464">
            <v>337.72</v>
          </cell>
          <cell r="F1464">
            <v>0</v>
          </cell>
          <cell r="G1464">
            <v>337.72</v>
          </cell>
        </row>
        <row r="1465">
          <cell r="A1465" t="str">
            <v>26.03.074</v>
          </cell>
          <cell r="B1465">
            <v>0</v>
          </cell>
          <cell r="C1465" t="str">
            <v>Vidro laminado temperado incolor de 16 mm</v>
          </cell>
          <cell r="D1465" t="str">
            <v>m²</v>
          </cell>
          <cell r="E1465">
            <v>626.16</v>
          </cell>
          <cell r="F1465">
            <v>0</v>
          </cell>
          <cell r="G1465">
            <v>626.16</v>
          </cell>
        </row>
        <row r="1466">
          <cell r="A1466" t="str">
            <v>26.03.090</v>
          </cell>
          <cell r="B1466">
            <v>0</v>
          </cell>
          <cell r="C1466" t="str">
            <v>Vidro laminado temperado jateado de 8 mm</v>
          </cell>
          <cell r="D1466" t="str">
            <v>m²</v>
          </cell>
          <cell r="E1466">
            <v>550.82000000000005</v>
          </cell>
          <cell r="F1466">
            <v>0</v>
          </cell>
          <cell r="G1466">
            <v>550.82000000000005</v>
          </cell>
        </row>
        <row r="1467">
          <cell r="A1467" t="str">
            <v>26.03.300</v>
          </cell>
          <cell r="B1467">
            <v>0</v>
          </cell>
          <cell r="C1467" t="str">
            <v>Vidro laminado temperado neutro verde de 12 mm</v>
          </cell>
          <cell r="D1467" t="str">
            <v>m²</v>
          </cell>
          <cell r="E1467">
            <v>873.74</v>
          </cell>
          <cell r="F1467">
            <v>0</v>
          </cell>
          <cell r="G1467">
            <v>873.74</v>
          </cell>
        </row>
        <row r="1468">
          <cell r="A1468" t="str">
            <v>26.04</v>
          </cell>
          <cell r="B1468" t="str">
            <v>Espelhos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26.04.010</v>
          </cell>
          <cell r="B1469">
            <v>0</v>
          </cell>
          <cell r="C1469" t="str">
            <v>Espelho em vidro cristal liso, espessura de 4 mm</v>
          </cell>
          <cell r="D1469" t="str">
            <v>m²</v>
          </cell>
          <cell r="E1469">
            <v>338.82</v>
          </cell>
          <cell r="F1469">
            <v>0</v>
          </cell>
          <cell r="G1469">
            <v>338.82</v>
          </cell>
        </row>
        <row r="1470">
          <cell r="A1470" t="str">
            <v>26.04.030</v>
          </cell>
          <cell r="B1470">
            <v>0</v>
          </cell>
          <cell r="C1470" t="str">
            <v>Espelho comum de 3 mm com moldura em alumínio</v>
          </cell>
          <cell r="D1470" t="str">
            <v>m²</v>
          </cell>
          <cell r="E1470">
            <v>387.7</v>
          </cell>
          <cell r="F1470">
            <v>14.97</v>
          </cell>
          <cell r="G1470">
            <v>402.67</v>
          </cell>
        </row>
        <row r="1471">
          <cell r="A1471" t="str">
            <v>26.20</v>
          </cell>
          <cell r="B1471" t="str">
            <v>Reparos, conservações e complementos - GRUPO 26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</row>
        <row r="1472">
          <cell r="A1472" t="str">
            <v>26.20.010</v>
          </cell>
          <cell r="B1472">
            <v>0</v>
          </cell>
          <cell r="C1472" t="str">
            <v>Massa para vidro</v>
          </cell>
          <cell r="D1472" t="str">
            <v>m</v>
          </cell>
          <cell r="E1472">
            <v>1.05</v>
          </cell>
          <cell r="F1472">
            <v>2.95</v>
          </cell>
          <cell r="G1472">
            <v>4</v>
          </cell>
        </row>
        <row r="1473">
          <cell r="A1473" t="str">
            <v>26.20.020</v>
          </cell>
          <cell r="B1473">
            <v>0</v>
          </cell>
          <cell r="C1473" t="str">
            <v>Recolocação de vidro inclusive emassamento ou recolocação de baguetes</v>
          </cell>
          <cell r="D1473" t="str">
            <v>m²</v>
          </cell>
          <cell r="E1473">
            <v>5.26</v>
          </cell>
          <cell r="F1473">
            <v>39.36</v>
          </cell>
          <cell r="G1473">
            <v>44.62</v>
          </cell>
        </row>
        <row r="1474">
          <cell r="A1474" t="str">
            <v>27</v>
          </cell>
          <cell r="B1474" t="str">
            <v>ESQUADRIA E ELEMENTO EM MATERIAL ESPECIAL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27.02</v>
          </cell>
          <cell r="B1475" t="str">
            <v>Policarbonato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27.02.001</v>
          </cell>
          <cell r="B1476">
            <v>0</v>
          </cell>
          <cell r="C1476" t="str">
            <v>Chapa em policarbonato compacta, fumê, espessura de 6mm</v>
          </cell>
          <cell r="D1476" t="str">
            <v>m²</v>
          </cell>
          <cell r="E1476">
            <v>387.31</v>
          </cell>
          <cell r="F1476">
            <v>69.099999999999994</v>
          </cell>
          <cell r="G1476">
            <v>456.41</v>
          </cell>
        </row>
        <row r="1477">
          <cell r="A1477" t="str">
            <v>27.02.011</v>
          </cell>
          <cell r="B1477">
            <v>0</v>
          </cell>
          <cell r="C1477" t="str">
            <v>Chapa em policarbonato compacta, cristal, espessura de 6 mm</v>
          </cell>
          <cell r="D1477" t="str">
            <v>m²</v>
          </cell>
          <cell r="E1477">
            <v>306.48</v>
          </cell>
          <cell r="F1477">
            <v>69.099999999999994</v>
          </cell>
          <cell r="G1477">
            <v>375.58</v>
          </cell>
        </row>
        <row r="1478">
          <cell r="A1478" t="str">
            <v>27.02.041</v>
          </cell>
          <cell r="B1478">
            <v>0</v>
          </cell>
          <cell r="C1478" t="str">
            <v>Chapa em policarbonato compacta, cristal, espessura de 10 mm</v>
          </cell>
          <cell r="D1478" t="str">
            <v>m²</v>
          </cell>
          <cell r="E1478">
            <v>516.44000000000005</v>
          </cell>
          <cell r="F1478">
            <v>69.099999999999994</v>
          </cell>
          <cell r="G1478">
            <v>585.54</v>
          </cell>
        </row>
        <row r="1479">
          <cell r="A1479" t="str">
            <v>27.02.050</v>
          </cell>
          <cell r="B1479">
            <v>0</v>
          </cell>
          <cell r="C1479" t="str">
            <v>Chapa de policarbonato alveolar de 6 mm</v>
          </cell>
          <cell r="D1479" t="str">
            <v>m²</v>
          </cell>
          <cell r="E1479">
            <v>62.84</v>
          </cell>
          <cell r="F1479">
            <v>69.099999999999994</v>
          </cell>
          <cell r="G1479">
            <v>131.94</v>
          </cell>
        </row>
        <row r="1480">
          <cell r="A1480" t="str">
            <v>27.03</v>
          </cell>
          <cell r="B1480" t="str">
            <v>Chapa de fibra de vidro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A1481" t="str">
            <v>27.03.030</v>
          </cell>
          <cell r="B1481">
            <v>0</v>
          </cell>
          <cell r="C1481" t="str">
            <v>Placa de poliéster reforçada com fibra de vidro de 3 mm</v>
          </cell>
          <cell r="D1481" t="str">
            <v>m²</v>
          </cell>
          <cell r="E1481">
            <v>125.06</v>
          </cell>
          <cell r="F1481">
            <v>39.36</v>
          </cell>
          <cell r="G1481">
            <v>164.42</v>
          </cell>
        </row>
        <row r="1482">
          <cell r="A1482" t="str">
            <v>27.04</v>
          </cell>
          <cell r="B1482" t="str">
            <v>PVC / VINIL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</row>
        <row r="1483">
          <cell r="A1483" t="str">
            <v>27.04.031</v>
          </cell>
          <cell r="B1483">
            <v>0</v>
          </cell>
          <cell r="C1483" t="str">
            <v>Caixilho de correr em PVC com vidro e persiana</v>
          </cell>
          <cell r="D1483" t="str">
            <v>m²</v>
          </cell>
          <cell r="E1483">
            <v>1581.36</v>
          </cell>
          <cell r="F1483">
            <v>68.27</v>
          </cell>
          <cell r="G1483">
            <v>1649.63</v>
          </cell>
        </row>
        <row r="1484">
          <cell r="A1484" t="str">
            <v>27.04.040</v>
          </cell>
          <cell r="B1484">
            <v>0</v>
          </cell>
          <cell r="C1484" t="str">
            <v>Corrimão, bate-maca ou protetor de parede em PVC, com amortecimento à impacto, altura de 131 mm</v>
          </cell>
          <cell r="D1484" t="str">
            <v>m</v>
          </cell>
          <cell r="E1484">
            <v>211.43</v>
          </cell>
          <cell r="F1484">
            <v>55.21</v>
          </cell>
          <cell r="G1484">
            <v>266.64</v>
          </cell>
        </row>
        <row r="1485">
          <cell r="A1485" t="str">
            <v>27.04.050</v>
          </cell>
          <cell r="B1485">
            <v>0</v>
          </cell>
          <cell r="C1485" t="str">
            <v>Protetor de parede ou bate-maca em PVC flexível, com amortecimento à impacto, altura de 150 mm</v>
          </cell>
          <cell r="D1485" t="str">
            <v>m</v>
          </cell>
          <cell r="E1485">
            <v>37.979999999999997</v>
          </cell>
          <cell r="F1485">
            <v>17.95</v>
          </cell>
          <cell r="G1485">
            <v>55.93</v>
          </cell>
        </row>
        <row r="1486">
          <cell r="A1486" t="str">
            <v>27.04.051</v>
          </cell>
          <cell r="B1486">
            <v>0</v>
          </cell>
          <cell r="C1486" t="str">
            <v>Faixa em vinil para proteção de paredes, com amortecimento à alto impacto, altura de 400 mm</v>
          </cell>
          <cell r="D1486" t="str">
            <v>m</v>
          </cell>
          <cell r="E1486">
            <v>70.91</v>
          </cell>
          <cell r="F1486">
            <v>8.2200000000000006</v>
          </cell>
          <cell r="G1486">
            <v>79.13</v>
          </cell>
        </row>
        <row r="1487">
          <cell r="A1487" t="str">
            <v>27.04.052</v>
          </cell>
          <cell r="B1487">
            <v>0</v>
          </cell>
          <cell r="C1487" t="str">
            <v>Cantoneira adesiva em vinil de alto impacto</v>
          </cell>
          <cell r="D1487" t="str">
            <v>m</v>
          </cell>
          <cell r="E1487">
            <v>52.7</v>
          </cell>
          <cell r="F1487">
            <v>4.49</v>
          </cell>
          <cell r="G1487">
            <v>57.19</v>
          </cell>
        </row>
        <row r="1488">
          <cell r="A1488" t="str">
            <v>27.04.060</v>
          </cell>
          <cell r="B1488">
            <v>0</v>
          </cell>
          <cell r="C1488" t="str">
            <v>Bate-maca ou protetor de parede curvo em PVC, com amortecimento à impacto, altura de 200 mm</v>
          </cell>
          <cell r="D1488" t="str">
            <v>m</v>
          </cell>
          <cell r="E1488">
            <v>104.74</v>
          </cell>
          <cell r="F1488">
            <v>48.94</v>
          </cell>
          <cell r="G1488">
            <v>153.68</v>
          </cell>
        </row>
        <row r="1489">
          <cell r="A1489" t="str">
            <v>27.04.070</v>
          </cell>
          <cell r="B1489">
            <v>0</v>
          </cell>
          <cell r="C1489" t="str">
            <v>Bate-maca ou protetor de parede em PVC, com amortecimento à impacto, altura de 200 mm</v>
          </cell>
          <cell r="D1489" t="str">
            <v>m</v>
          </cell>
          <cell r="E1489">
            <v>71.95</v>
          </cell>
          <cell r="F1489">
            <v>25</v>
          </cell>
          <cell r="G1489">
            <v>96.95</v>
          </cell>
        </row>
        <row r="1490">
          <cell r="A1490" t="str">
            <v>28</v>
          </cell>
          <cell r="B1490" t="str">
            <v>FERRAGEM COMPLEMENTAR PARA ESQUADRIAS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A1491" t="str">
            <v>28.01</v>
          </cell>
          <cell r="B1491" t="str">
            <v>Ferragem para porta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A1492" t="str">
            <v>28.01.020</v>
          </cell>
          <cell r="B1492">
            <v>0</v>
          </cell>
          <cell r="C1492" t="str">
            <v>Ferragem completa com maçaneta tipo alavanca, para porta externa com 1 folha</v>
          </cell>
          <cell r="D1492" t="str">
            <v>cj</v>
          </cell>
          <cell r="E1492">
            <v>179.36</v>
          </cell>
          <cell r="F1492">
            <v>44.89</v>
          </cell>
          <cell r="G1492">
            <v>224.25</v>
          </cell>
        </row>
        <row r="1493">
          <cell r="A1493" t="str">
            <v>28.01.030</v>
          </cell>
          <cell r="B1493">
            <v>0</v>
          </cell>
          <cell r="C1493" t="str">
            <v>Ferragem completa com maçaneta tipo alavanca, para porta externa com 2 folhas</v>
          </cell>
          <cell r="D1493" t="str">
            <v>cj</v>
          </cell>
          <cell r="E1493">
            <v>405.8</v>
          </cell>
          <cell r="F1493">
            <v>59.84</v>
          </cell>
          <cell r="G1493">
            <v>465.64</v>
          </cell>
        </row>
        <row r="1494">
          <cell r="A1494" t="str">
            <v>28.01.040</v>
          </cell>
          <cell r="B1494">
            <v>0</v>
          </cell>
          <cell r="C1494" t="str">
            <v>Ferragem completa com maçaneta tipo alavanca, para porta interna com 1 folha</v>
          </cell>
          <cell r="D1494" t="str">
            <v>cj</v>
          </cell>
          <cell r="E1494">
            <v>137.49</v>
          </cell>
          <cell r="F1494">
            <v>44.89</v>
          </cell>
          <cell r="G1494">
            <v>182.38</v>
          </cell>
        </row>
        <row r="1495">
          <cell r="A1495" t="str">
            <v>28.01.050</v>
          </cell>
          <cell r="B1495">
            <v>0</v>
          </cell>
          <cell r="C1495" t="str">
            <v>Ferragem completa com maçaneta tipo alavanca, para porta interna com 2 folhas</v>
          </cell>
          <cell r="D1495" t="str">
            <v>cj</v>
          </cell>
          <cell r="E1495">
            <v>339.9</v>
          </cell>
          <cell r="F1495">
            <v>59.84</v>
          </cell>
          <cell r="G1495">
            <v>399.74</v>
          </cell>
        </row>
        <row r="1496">
          <cell r="A1496" t="str">
            <v>28.01.070</v>
          </cell>
          <cell r="B1496">
            <v>0</v>
          </cell>
          <cell r="C1496" t="str">
            <v>Ferragem completa para porta de box de WC tipo livre/ocupado</v>
          </cell>
          <cell r="D1496" t="str">
            <v>cj</v>
          </cell>
          <cell r="E1496">
            <v>109.31</v>
          </cell>
          <cell r="F1496">
            <v>44.89</v>
          </cell>
          <cell r="G1496">
            <v>154.19999999999999</v>
          </cell>
        </row>
        <row r="1497">
          <cell r="A1497" t="str">
            <v>28.01.080</v>
          </cell>
          <cell r="B1497">
            <v>0</v>
          </cell>
          <cell r="C1497" t="str">
            <v>Ferragem adicional para porta vão simples em divisória</v>
          </cell>
          <cell r="D1497" t="str">
            <v>cj</v>
          </cell>
          <cell r="E1497">
            <v>161.04</v>
          </cell>
          <cell r="F1497">
            <v>0</v>
          </cell>
          <cell r="G1497">
            <v>161.04</v>
          </cell>
        </row>
        <row r="1498">
          <cell r="A1498" t="str">
            <v>28.01.090</v>
          </cell>
          <cell r="B1498">
            <v>0</v>
          </cell>
          <cell r="C1498" t="str">
            <v>Ferragem adicional para porta vão duplo em divisória</v>
          </cell>
          <cell r="D1498" t="str">
            <v>cj</v>
          </cell>
          <cell r="E1498">
            <v>260.14999999999998</v>
          </cell>
          <cell r="F1498">
            <v>0</v>
          </cell>
          <cell r="G1498">
            <v>260.14999999999998</v>
          </cell>
        </row>
        <row r="1499">
          <cell r="A1499" t="str">
            <v>28.01.146</v>
          </cell>
          <cell r="B1499">
            <v>0</v>
          </cell>
          <cell r="C1499" t="str">
            <v>Fechadura eletromagnética para capacidade de atraque de 150 kgf</v>
          </cell>
          <cell r="D1499" t="str">
            <v>un</v>
          </cell>
          <cell r="E1499">
            <v>224.42</v>
          </cell>
          <cell r="F1499">
            <v>49.78</v>
          </cell>
          <cell r="G1499">
            <v>274.2</v>
          </cell>
        </row>
        <row r="1500">
          <cell r="A1500" t="str">
            <v>28.01.150</v>
          </cell>
          <cell r="B1500">
            <v>0</v>
          </cell>
          <cell r="C1500" t="str">
            <v>Fechadura elétrica de sobrepor para porta ou portão com peso até 400 kg</v>
          </cell>
          <cell r="D1500" t="str">
            <v>cj</v>
          </cell>
          <cell r="E1500">
            <v>328.27</v>
          </cell>
          <cell r="F1500">
            <v>49.78</v>
          </cell>
          <cell r="G1500">
            <v>378.05</v>
          </cell>
        </row>
        <row r="1501">
          <cell r="A1501" t="str">
            <v>28.01.160</v>
          </cell>
          <cell r="B1501">
            <v>0</v>
          </cell>
          <cell r="C1501" t="str">
            <v>Mola aérea para porta, com esforço acima de 50 kg até 60 kg</v>
          </cell>
          <cell r="D1501" t="str">
            <v>un</v>
          </cell>
          <cell r="E1501">
            <v>186.96</v>
          </cell>
          <cell r="F1501">
            <v>14.03</v>
          </cell>
          <cell r="G1501">
            <v>200.99</v>
          </cell>
        </row>
        <row r="1502">
          <cell r="A1502" t="str">
            <v>28.01.171</v>
          </cell>
          <cell r="B1502">
            <v>0</v>
          </cell>
          <cell r="C1502" t="str">
            <v>Mola aérea para porta, com esforço acima de 60 kg até 80 kg</v>
          </cell>
          <cell r="D1502" t="str">
            <v>un</v>
          </cell>
          <cell r="E1502">
            <v>194.5</v>
          </cell>
          <cell r="F1502">
            <v>14.03</v>
          </cell>
          <cell r="G1502">
            <v>208.53</v>
          </cell>
        </row>
        <row r="1503">
          <cell r="A1503" t="str">
            <v>28.01.180</v>
          </cell>
          <cell r="B1503">
            <v>0</v>
          </cell>
          <cell r="C1503" t="str">
            <v>Mola aérea hidráulica, para porta com largura até 1,60 m</v>
          </cell>
          <cell r="D1503" t="str">
            <v>un</v>
          </cell>
          <cell r="E1503">
            <v>2297.2600000000002</v>
          </cell>
          <cell r="F1503">
            <v>35.08</v>
          </cell>
          <cell r="G1503">
            <v>2332.34</v>
          </cell>
        </row>
        <row r="1504">
          <cell r="A1504" t="str">
            <v>28.01.210</v>
          </cell>
          <cell r="B1504">
            <v>0</v>
          </cell>
          <cell r="C1504" t="str">
            <v>Fechadura tipo alavanca com chave para porta corta-fogo</v>
          </cell>
          <cell r="D1504" t="str">
            <v>un</v>
          </cell>
          <cell r="E1504">
            <v>415.19</v>
          </cell>
          <cell r="F1504">
            <v>26.32</v>
          </cell>
          <cell r="G1504">
            <v>441.51</v>
          </cell>
        </row>
        <row r="1505">
          <cell r="A1505" t="str">
            <v>28.01.250</v>
          </cell>
          <cell r="B1505">
            <v>0</v>
          </cell>
          <cell r="C1505" t="str">
            <v>Visor tipo olho mágico</v>
          </cell>
          <cell r="D1505" t="str">
            <v>un</v>
          </cell>
          <cell r="E1505">
            <v>18.34</v>
          </cell>
          <cell r="F1505">
            <v>8.98</v>
          </cell>
          <cell r="G1505">
            <v>27.32</v>
          </cell>
        </row>
        <row r="1506">
          <cell r="A1506" t="str">
            <v>28.01.270</v>
          </cell>
          <cell r="B1506">
            <v>0</v>
          </cell>
          <cell r="C1506" t="str">
            <v>Fechadura de segurança para cela tipo gorges, com clic e abertura de um lado</v>
          </cell>
          <cell r="D1506" t="str">
            <v>cj</v>
          </cell>
          <cell r="E1506">
            <v>578.91</v>
          </cell>
          <cell r="F1506">
            <v>4.32</v>
          </cell>
          <cell r="G1506">
            <v>583.23</v>
          </cell>
        </row>
        <row r="1507">
          <cell r="A1507" t="str">
            <v>28.01.280</v>
          </cell>
          <cell r="B1507">
            <v>0</v>
          </cell>
          <cell r="C1507" t="str">
            <v>Fechadura de segurança para cela tipo gorges, com clic e abertura de um lado, embutida em caixa</v>
          </cell>
          <cell r="D1507" t="str">
            <v>cj</v>
          </cell>
          <cell r="E1507">
            <v>879.88</v>
          </cell>
          <cell r="F1507">
            <v>4.32</v>
          </cell>
          <cell r="G1507">
            <v>884.2</v>
          </cell>
        </row>
        <row r="1508">
          <cell r="A1508" t="str">
            <v>28.01.290</v>
          </cell>
          <cell r="B1508">
            <v>0</v>
          </cell>
          <cell r="C1508" t="str">
            <v>Fechadura de segurança para corredor tipo gorges, com abertura de dois lados</v>
          </cell>
          <cell r="D1508" t="str">
            <v>cj</v>
          </cell>
          <cell r="E1508">
            <v>679</v>
          </cell>
          <cell r="F1508">
            <v>4.32</v>
          </cell>
          <cell r="G1508">
            <v>683.32</v>
          </cell>
        </row>
        <row r="1509">
          <cell r="A1509" t="str">
            <v>28.01.330</v>
          </cell>
          <cell r="B1509">
            <v>0</v>
          </cell>
          <cell r="C1509" t="str">
            <v>Mola hidráulica de piso, para porta com largura até 1,10 m e peso até 120 kg</v>
          </cell>
          <cell r="D1509" t="str">
            <v>un</v>
          </cell>
          <cell r="E1509">
            <v>779.02</v>
          </cell>
          <cell r="F1509">
            <v>35.08</v>
          </cell>
          <cell r="G1509">
            <v>814.1</v>
          </cell>
        </row>
        <row r="1510">
          <cell r="A1510" t="str">
            <v>28.01.400</v>
          </cell>
          <cell r="B1510">
            <v>0</v>
          </cell>
          <cell r="C1510" t="str">
            <v>Ferrolho de segurança de 1,20 m, para adaptação em portas de celas, embutido em caixa</v>
          </cell>
          <cell r="D1510" t="str">
            <v>un</v>
          </cell>
          <cell r="E1510">
            <v>671.43</v>
          </cell>
          <cell r="F1510">
            <v>70.16</v>
          </cell>
          <cell r="G1510">
            <v>741.59</v>
          </cell>
        </row>
        <row r="1511">
          <cell r="A1511" t="str">
            <v>28.01.550</v>
          </cell>
          <cell r="B1511">
            <v>0</v>
          </cell>
          <cell r="C1511" t="str">
            <v>Fechadura com maçaneta tipo alavanca em aço inoxidável, para porta externa</v>
          </cell>
          <cell r="D1511" t="str">
            <v>un</v>
          </cell>
          <cell r="E1511">
            <v>200.34</v>
          </cell>
          <cell r="F1511">
            <v>44.89</v>
          </cell>
          <cell r="G1511">
            <v>245.23</v>
          </cell>
        </row>
        <row r="1512">
          <cell r="A1512" t="str">
            <v>28.05</v>
          </cell>
          <cell r="B1512" t="str">
            <v>Cadeado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A1513" t="str">
            <v>28.05.020</v>
          </cell>
          <cell r="B1513">
            <v>0</v>
          </cell>
          <cell r="C1513" t="str">
            <v>Cadeado de latão com cilindro - trava dupla - 25/27mm</v>
          </cell>
          <cell r="D1513" t="str">
            <v>un</v>
          </cell>
          <cell r="E1513">
            <v>14.21</v>
          </cell>
          <cell r="F1513">
            <v>0</v>
          </cell>
          <cell r="G1513">
            <v>14.21</v>
          </cell>
        </row>
        <row r="1514">
          <cell r="A1514" t="str">
            <v>28.05.040</v>
          </cell>
          <cell r="B1514">
            <v>0</v>
          </cell>
          <cell r="C1514" t="str">
            <v>Cadeado de latão com cilindro - trava dupla - 35/36mm</v>
          </cell>
          <cell r="D1514" t="str">
            <v>un</v>
          </cell>
          <cell r="E1514">
            <v>20.97</v>
          </cell>
          <cell r="F1514">
            <v>0</v>
          </cell>
          <cell r="G1514">
            <v>20.97</v>
          </cell>
        </row>
        <row r="1515">
          <cell r="A1515" t="str">
            <v>28.05.060</v>
          </cell>
          <cell r="B1515">
            <v>0</v>
          </cell>
          <cell r="C1515" t="str">
            <v>Cadeado de latão com cilindro - trava dupla - 50mm</v>
          </cell>
          <cell r="D1515" t="str">
            <v>un</v>
          </cell>
          <cell r="E1515">
            <v>33.380000000000003</v>
          </cell>
          <cell r="F1515">
            <v>0</v>
          </cell>
          <cell r="G1515">
            <v>33.380000000000003</v>
          </cell>
        </row>
        <row r="1516">
          <cell r="A1516" t="str">
            <v>28.05.070</v>
          </cell>
          <cell r="B1516">
            <v>0</v>
          </cell>
          <cell r="C1516" t="str">
            <v>Cadeado de latão com cilindro de alta segurança, com 16 pinos e tetra-chave - 70mm</v>
          </cell>
          <cell r="D1516" t="str">
            <v>un</v>
          </cell>
          <cell r="E1516">
            <v>111.57</v>
          </cell>
          <cell r="F1516">
            <v>0</v>
          </cell>
          <cell r="G1516">
            <v>111.57</v>
          </cell>
        </row>
        <row r="1517">
          <cell r="A1517" t="str">
            <v>28.05.080</v>
          </cell>
          <cell r="B1517">
            <v>0</v>
          </cell>
          <cell r="C1517" t="str">
            <v>Cadeado de latão com cilindro - trava dupla - 60mm</v>
          </cell>
          <cell r="D1517" t="str">
            <v>un</v>
          </cell>
          <cell r="E1517">
            <v>54.71</v>
          </cell>
          <cell r="F1517">
            <v>0</v>
          </cell>
          <cell r="G1517">
            <v>54.71</v>
          </cell>
        </row>
        <row r="1518">
          <cell r="A1518" t="str">
            <v>28.20</v>
          </cell>
          <cell r="B1518" t="str">
            <v>Reparos, conservações e complementos - GRUPO 28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28.20.020</v>
          </cell>
          <cell r="B1519">
            <v>0</v>
          </cell>
          <cell r="C1519" t="str">
            <v>Recolocação de fechaduras de embutir</v>
          </cell>
          <cell r="D1519" t="str">
            <v>un</v>
          </cell>
          <cell r="E1519">
            <v>0</v>
          </cell>
          <cell r="F1519">
            <v>44.89</v>
          </cell>
          <cell r="G1519">
            <v>44.89</v>
          </cell>
        </row>
        <row r="1520">
          <cell r="A1520" t="str">
            <v>28.20.030</v>
          </cell>
          <cell r="B1520">
            <v>0</v>
          </cell>
          <cell r="C1520" t="str">
            <v>Barra antipânico de sobrepor para porta de 1 folha</v>
          </cell>
          <cell r="D1520" t="str">
            <v>un</v>
          </cell>
          <cell r="E1520">
            <v>572.80999999999995</v>
          </cell>
          <cell r="F1520">
            <v>35.08</v>
          </cell>
          <cell r="G1520">
            <v>607.89</v>
          </cell>
        </row>
        <row r="1521">
          <cell r="A1521" t="str">
            <v>28.20.040</v>
          </cell>
          <cell r="B1521">
            <v>0</v>
          </cell>
          <cell r="C1521" t="str">
            <v>Recolocação de fechaduras e fechos de sobrepor</v>
          </cell>
          <cell r="D1521" t="str">
            <v>un</v>
          </cell>
          <cell r="E1521">
            <v>0</v>
          </cell>
          <cell r="F1521">
            <v>38.6</v>
          </cell>
          <cell r="G1521">
            <v>38.6</v>
          </cell>
        </row>
        <row r="1522">
          <cell r="A1522" t="str">
            <v>28.20.050</v>
          </cell>
          <cell r="B1522">
            <v>0</v>
          </cell>
          <cell r="C1522" t="str">
            <v>Barra antipânico de sobrepor e maçaneta livre para porta de 1 folha</v>
          </cell>
          <cell r="D1522" t="str">
            <v>cj</v>
          </cell>
          <cell r="E1522">
            <v>1023.98</v>
          </cell>
          <cell r="F1522">
            <v>45.6</v>
          </cell>
          <cell r="G1522">
            <v>1069.58</v>
          </cell>
        </row>
        <row r="1523">
          <cell r="A1523" t="str">
            <v>28.20.060</v>
          </cell>
          <cell r="B1523">
            <v>0</v>
          </cell>
          <cell r="C1523" t="str">
            <v>Recolocação de dobradiças</v>
          </cell>
          <cell r="D1523" t="str">
            <v>un</v>
          </cell>
          <cell r="E1523">
            <v>0</v>
          </cell>
          <cell r="F1523">
            <v>5.09</v>
          </cell>
          <cell r="G1523">
            <v>5.09</v>
          </cell>
        </row>
        <row r="1524">
          <cell r="A1524" t="str">
            <v>28.20.070</v>
          </cell>
          <cell r="B1524">
            <v>0</v>
          </cell>
          <cell r="C1524" t="str">
            <v>Ferragem para portão de tapume</v>
          </cell>
          <cell r="D1524" t="str">
            <v>cj</v>
          </cell>
          <cell r="E1524">
            <v>253.12</v>
          </cell>
          <cell r="F1524">
            <v>89.76</v>
          </cell>
          <cell r="G1524">
            <v>342.88</v>
          </cell>
        </row>
        <row r="1525">
          <cell r="A1525" t="str">
            <v>28.20.090</v>
          </cell>
          <cell r="B1525">
            <v>0</v>
          </cell>
          <cell r="C1525" t="str">
            <v>Dobradiça tipo gonzo, diâmetro de 1 1/2´ com abas de 2´ x 3/8´</v>
          </cell>
          <cell r="D1525" t="str">
            <v>un</v>
          </cell>
          <cell r="E1525">
            <v>77.62</v>
          </cell>
          <cell r="F1525">
            <v>17</v>
          </cell>
          <cell r="G1525">
            <v>94.62</v>
          </cell>
        </row>
        <row r="1526">
          <cell r="A1526" t="str">
            <v>28.20.170</v>
          </cell>
          <cell r="B1526">
            <v>0</v>
          </cell>
          <cell r="C1526" t="str">
            <v>Brete para instalação superior em porta chapa/grade de segurança</v>
          </cell>
          <cell r="D1526" t="str">
            <v>cj</v>
          </cell>
          <cell r="E1526">
            <v>2475.44</v>
          </cell>
          <cell r="F1526">
            <v>105.24</v>
          </cell>
          <cell r="G1526">
            <v>2580.6799999999998</v>
          </cell>
        </row>
        <row r="1527">
          <cell r="A1527" t="str">
            <v>28.20.210</v>
          </cell>
          <cell r="B1527">
            <v>0</v>
          </cell>
          <cell r="C1527" t="str">
            <v>Ferrolho de segurança para adaptação em portas de celas</v>
          </cell>
          <cell r="D1527" t="str">
            <v>un</v>
          </cell>
          <cell r="E1527">
            <v>231.73</v>
          </cell>
          <cell r="F1527">
            <v>35.08</v>
          </cell>
          <cell r="G1527">
            <v>266.81</v>
          </cell>
        </row>
        <row r="1528">
          <cell r="A1528" t="str">
            <v>28.20.211</v>
          </cell>
          <cell r="B1528">
            <v>0</v>
          </cell>
          <cell r="C1528" t="str">
            <v>Maçaneta tipo alavanca, acionamento com chave, para porta corta-fogo</v>
          </cell>
          <cell r="D1528" t="str">
            <v>un</v>
          </cell>
          <cell r="E1528">
            <v>193.48</v>
          </cell>
          <cell r="F1528">
            <v>26.32</v>
          </cell>
          <cell r="G1528">
            <v>219.8</v>
          </cell>
        </row>
        <row r="1529">
          <cell r="A1529" t="str">
            <v>28.20.220</v>
          </cell>
          <cell r="B1529">
            <v>0</v>
          </cell>
          <cell r="C1529" t="str">
            <v>Dobradiça inferior para porta de vidro temperado</v>
          </cell>
          <cell r="D1529" t="str">
            <v>un</v>
          </cell>
          <cell r="E1529">
            <v>54.47</v>
          </cell>
          <cell r="F1529">
            <v>5.97</v>
          </cell>
          <cell r="G1529">
            <v>60.44</v>
          </cell>
        </row>
        <row r="1530">
          <cell r="A1530" t="str">
            <v>28.20.230</v>
          </cell>
          <cell r="B1530">
            <v>0</v>
          </cell>
          <cell r="C1530" t="str">
            <v>Dobradiça superior para porta de vidro temperado</v>
          </cell>
          <cell r="D1530" t="str">
            <v>un</v>
          </cell>
          <cell r="E1530">
            <v>65.930000000000007</v>
          </cell>
          <cell r="F1530">
            <v>5.97</v>
          </cell>
          <cell r="G1530">
            <v>71.900000000000006</v>
          </cell>
        </row>
        <row r="1531">
          <cell r="A1531" t="str">
            <v>28.20.360</v>
          </cell>
          <cell r="B1531">
            <v>0</v>
          </cell>
          <cell r="C1531" t="str">
            <v>Suporte duplo para vidro temperado fixado em alvenaria</v>
          </cell>
          <cell r="D1531" t="str">
            <v>un</v>
          </cell>
          <cell r="E1531">
            <v>141.47</v>
          </cell>
          <cell r="F1531">
            <v>5.97</v>
          </cell>
          <cell r="G1531">
            <v>147.44</v>
          </cell>
        </row>
        <row r="1532">
          <cell r="A1532" t="str">
            <v>28.20.411</v>
          </cell>
          <cell r="B1532">
            <v>0</v>
          </cell>
          <cell r="C1532" t="str">
            <v>Dobradiça em aço cromado de 3 1/2", para porta de até 21 kg</v>
          </cell>
          <cell r="D1532" t="str">
            <v>cj</v>
          </cell>
          <cell r="E1532">
            <v>16.649999999999999</v>
          </cell>
          <cell r="F1532">
            <v>5.09</v>
          </cell>
          <cell r="G1532">
            <v>21.74</v>
          </cell>
        </row>
        <row r="1533">
          <cell r="A1533" t="str">
            <v>28.20.412</v>
          </cell>
          <cell r="B1533">
            <v>0</v>
          </cell>
          <cell r="C1533" t="str">
            <v>Dobradiça em aço inoxidável de 3" x 2 1/2", para porta de até 25 kg</v>
          </cell>
          <cell r="D1533" t="str">
            <v>un</v>
          </cell>
          <cell r="E1533">
            <v>23.49</v>
          </cell>
          <cell r="F1533">
            <v>5.09</v>
          </cell>
          <cell r="G1533">
            <v>28.58</v>
          </cell>
        </row>
        <row r="1534">
          <cell r="A1534" t="str">
            <v>28.20.413</v>
          </cell>
          <cell r="B1534">
            <v>0</v>
          </cell>
          <cell r="C1534" t="str">
            <v>Dobradiça em latão cromado reforçada de 3 1/2" x 3", para porta de até 35 kg</v>
          </cell>
          <cell r="D1534" t="str">
            <v>un</v>
          </cell>
          <cell r="E1534">
            <v>32.24</v>
          </cell>
          <cell r="F1534">
            <v>5.09</v>
          </cell>
          <cell r="G1534">
            <v>37.33</v>
          </cell>
        </row>
        <row r="1535">
          <cell r="A1535" t="str">
            <v>28.20.430</v>
          </cell>
          <cell r="B1535">
            <v>0</v>
          </cell>
          <cell r="C1535" t="str">
            <v>Dobradiça em latão cromado, com mola tipo vai e vem, de 3"</v>
          </cell>
          <cell r="D1535" t="str">
            <v>cj</v>
          </cell>
          <cell r="E1535">
            <v>135.66999999999999</v>
          </cell>
          <cell r="F1535">
            <v>10.77</v>
          </cell>
          <cell r="G1535">
            <v>146.44</v>
          </cell>
        </row>
        <row r="1536">
          <cell r="A1536" t="str">
            <v>28.20.510</v>
          </cell>
          <cell r="B1536">
            <v>0</v>
          </cell>
          <cell r="C1536" t="str">
            <v>Pivô superior lateral para porta em vidro temperado</v>
          </cell>
          <cell r="D1536" t="str">
            <v>un</v>
          </cell>
          <cell r="E1536">
            <v>34.520000000000003</v>
          </cell>
          <cell r="F1536">
            <v>5.97</v>
          </cell>
          <cell r="G1536">
            <v>40.49</v>
          </cell>
        </row>
        <row r="1537">
          <cell r="A1537" t="str">
            <v>28.20.550</v>
          </cell>
          <cell r="B1537">
            <v>0</v>
          </cell>
          <cell r="C1537" t="str">
            <v>Mancal inferior com rolamento para porta em vidro temperado</v>
          </cell>
          <cell r="D1537" t="str">
            <v>un</v>
          </cell>
          <cell r="E1537">
            <v>69.3</v>
          </cell>
          <cell r="F1537">
            <v>5.97</v>
          </cell>
          <cell r="G1537">
            <v>75.27</v>
          </cell>
        </row>
        <row r="1538">
          <cell r="A1538" t="str">
            <v>28.20.590</v>
          </cell>
          <cell r="B1538">
            <v>0</v>
          </cell>
          <cell r="C1538" t="str">
            <v>Contra fechadura de centro para porta em vidro temperado</v>
          </cell>
          <cell r="D1538" t="str">
            <v>un</v>
          </cell>
          <cell r="E1538">
            <v>68.86</v>
          </cell>
          <cell r="F1538">
            <v>4.32</v>
          </cell>
          <cell r="G1538">
            <v>73.180000000000007</v>
          </cell>
        </row>
        <row r="1539">
          <cell r="A1539" t="str">
            <v>28.20.600</v>
          </cell>
          <cell r="B1539">
            <v>0</v>
          </cell>
          <cell r="C1539" t="str">
            <v>Fechadura de centro com cilindro para porta em vidro temperado</v>
          </cell>
          <cell r="D1539" t="str">
            <v>un</v>
          </cell>
          <cell r="E1539">
            <v>115.01</v>
          </cell>
          <cell r="F1539">
            <v>5.97</v>
          </cell>
          <cell r="G1539">
            <v>120.98</v>
          </cell>
        </row>
        <row r="1540">
          <cell r="A1540" t="str">
            <v>28.20.650</v>
          </cell>
          <cell r="B1540">
            <v>0</v>
          </cell>
          <cell r="C1540" t="str">
            <v>Puxador duplo em aço inoxidável, para porta de madeira, alumínio ou vidro, de 350 mm</v>
          </cell>
          <cell r="D1540" t="str">
            <v>un</v>
          </cell>
          <cell r="E1540">
            <v>653.14</v>
          </cell>
          <cell r="F1540">
            <v>52.62</v>
          </cell>
          <cell r="G1540">
            <v>705.76</v>
          </cell>
        </row>
        <row r="1541">
          <cell r="A1541" t="str">
            <v>28.20.750</v>
          </cell>
          <cell r="B1541">
            <v>0</v>
          </cell>
          <cell r="C1541" t="str">
            <v>Capa de proteção para fechadura / ferrolho</v>
          </cell>
          <cell r="D1541" t="str">
            <v>un</v>
          </cell>
          <cell r="E1541">
            <v>11.39</v>
          </cell>
          <cell r="F1541">
            <v>34.01</v>
          </cell>
          <cell r="G1541">
            <v>45.4</v>
          </cell>
        </row>
        <row r="1542">
          <cell r="A1542" t="str">
            <v>28.20.760</v>
          </cell>
          <cell r="B1542">
            <v>0</v>
          </cell>
          <cell r="C1542" t="str">
            <v>Espelho para trinco de piso para porta em vidro temperado</v>
          </cell>
          <cell r="D1542" t="str">
            <v>un</v>
          </cell>
          <cell r="E1542">
            <v>16.68</v>
          </cell>
          <cell r="F1542">
            <v>5.97</v>
          </cell>
          <cell r="G1542">
            <v>22.65</v>
          </cell>
        </row>
        <row r="1543">
          <cell r="A1543" t="str">
            <v>28.20.770</v>
          </cell>
          <cell r="B1543">
            <v>0</v>
          </cell>
          <cell r="C1543" t="str">
            <v>Trinco de piso para porta em vidro temperado</v>
          </cell>
          <cell r="D1543" t="str">
            <v>un</v>
          </cell>
          <cell r="E1543">
            <v>100.13</v>
          </cell>
          <cell r="F1543">
            <v>5.97</v>
          </cell>
          <cell r="G1543">
            <v>106.1</v>
          </cell>
        </row>
        <row r="1544">
          <cell r="A1544" t="str">
            <v>28.20.800</v>
          </cell>
          <cell r="B1544">
            <v>0</v>
          </cell>
          <cell r="C1544" t="str">
            <v>Equipamento automatizador de portas deslizantes para folha dupla</v>
          </cell>
          <cell r="D1544" t="str">
            <v>un</v>
          </cell>
          <cell r="E1544">
            <v>8801.06</v>
          </cell>
          <cell r="F1544">
            <v>0</v>
          </cell>
          <cell r="G1544">
            <v>8801.06</v>
          </cell>
        </row>
        <row r="1545">
          <cell r="A1545" t="str">
            <v>28.20.810</v>
          </cell>
          <cell r="B1545">
            <v>0</v>
          </cell>
          <cell r="C1545" t="str">
            <v>Equipamento automatizador telescópico unilateral de portas deslizantes para folha dupla</v>
          </cell>
          <cell r="D1545" t="str">
            <v>un</v>
          </cell>
          <cell r="E1545">
            <v>12234.86</v>
          </cell>
          <cell r="F1545">
            <v>0</v>
          </cell>
          <cell r="G1545">
            <v>12234.86</v>
          </cell>
        </row>
        <row r="1546">
          <cell r="A1546" t="str">
            <v>28.20.820</v>
          </cell>
          <cell r="B1546">
            <v>0</v>
          </cell>
          <cell r="C1546" t="str">
            <v>Barra antipânico de sobrepor com maçaneta e chave, para porta em vidro de 1 folha</v>
          </cell>
          <cell r="D1546" t="str">
            <v>cj</v>
          </cell>
          <cell r="E1546">
            <v>618.57000000000005</v>
          </cell>
          <cell r="F1546">
            <v>66.36</v>
          </cell>
          <cell r="G1546">
            <v>684.93</v>
          </cell>
        </row>
        <row r="1547">
          <cell r="A1547" t="str">
            <v>28.20.830</v>
          </cell>
          <cell r="B1547">
            <v>0</v>
          </cell>
          <cell r="C1547" t="str">
            <v>Barra antipânico de sobrepor com maçaneta e chave, para porta dupla em vidro</v>
          </cell>
          <cell r="D1547" t="str">
            <v>cj</v>
          </cell>
          <cell r="E1547">
            <v>1269.8499999999999</v>
          </cell>
          <cell r="F1547">
            <v>132.72</v>
          </cell>
          <cell r="G1547">
            <v>1402.57</v>
          </cell>
        </row>
        <row r="1548">
          <cell r="A1548" t="str">
            <v>28.20.840</v>
          </cell>
          <cell r="B1548">
            <v>0</v>
          </cell>
          <cell r="C1548" t="str">
            <v>Barra antipânico para porta dupla com travamentos horizontal e vertical completa, com maçaneta tipo alavanca e chave, para vãos de 1,40 a 1,60 m</v>
          </cell>
          <cell r="D1548" t="str">
            <v>cj</v>
          </cell>
          <cell r="E1548">
            <v>1206.1300000000001</v>
          </cell>
          <cell r="F1548">
            <v>140.32</v>
          </cell>
          <cell r="G1548">
            <v>1346.45</v>
          </cell>
        </row>
        <row r="1549">
          <cell r="A1549" t="str">
            <v>28.20.850</v>
          </cell>
          <cell r="B1549">
            <v>0</v>
          </cell>
          <cell r="C1549" t="str">
            <v>Barra antipânico para porta dupla com travamentos horizontal e vertical completa, com maçaneta tipo alavanca e chave, para vãos de 1,70 a 2,60 m</v>
          </cell>
          <cell r="D1549" t="str">
            <v>cj</v>
          </cell>
          <cell r="E1549">
            <v>1280.82</v>
          </cell>
          <cell r="F1549">
            <v>140.32</v>
          </cell>
          <cell r="G1549">
            <v>1421.14</v>
          </cell>
        </row>
        <row r="1550">
          <cell r="A1550" t="str">
            <v>28.20.860</v>
          </cell>
          <cell r="B1550">
            <v>0</v>
          </cell>
          <cell r="C1550" t="str">
            <v>Veda porta/veda fresta com escova em alumínio branco</v>
          </cell>
          <cell r="D1550" t="str">
            <v>m</v>
          </cell>
          <cell r="E1550">
            <v>51.95</v>
          </cell>
          <cell r="F1550">
            <v>8.2200000000000006</v>
          </cell>
          <cell r="G1550">
            <v>60.17</v>
          </cell>
        </row>
        <row r="1551">
          <cell r="A1551" t="str">
            <v>29</v>
          </cell>
          <cell r="B1551" t="str">
            <v>INSERTE METÁLICO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</row>
        <row r="1552">
          <cell r="A1552" t="str">
            <v>29.01</v>
          </cell>
          <cell r="B1552" t="str">
            <v>Cantoneira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</row>
        <row r="1553">
          <cell r="A1553" t="str">
            <v>29.01.020</v>
          </cell>
          <cell r="B1553">
            <v>0</v>
          </cell>
          <cell r="C1553" t="str">
            <v>Cantoneira em alumínio perfil sextavado</v>
          </cell>
          <cell r="D1553" t="str">
            <v>m</v>
          </cell>
          <cell r="E1553">
            <v>4.7</v>
          </cell>
          <cell r="F1553">
            <v>10.62</v>
          </cell>
          <cell r="G1553">
            <v>15.32</v>
          </cell>
        </row>
        <row r="1554">
          <cell r="A1554" t="str">
            <v>29.01.030</v>
          </cell>
          <cell r="B1554">
            <v>0</v>
          </cell>
          <cell r="C1554" t="str">
            <v>Perfil em alumínio natural</v>
          </cell>
          <cell r="D1554" t="str">
            <v>kg</v>
          </cell>
          <cell r="E1554">
            <v>23.63</v>
          </cell>
          <cell r="F1554">
            <v>47.5</v>
          </cell>
          <cell r="G1554">
            <v>71.13</v>
          </cell>
        </row>
        <row r="1555">
          <cell r="A1555" t="str">
            <v>29.01.040</v>
          </cell>
          <cell r="B1555">
            <v>0</v>
          </cell>
          <cell r="C1555" t="str">
            <v>Cantoneira em alumínio perfil ´Y´</v>
          </cell>
          <cell r="D1555" t="str">
            <v>m</v>
          </cell>
          <cell r="E1555">
            <v>5.71</v>
          </cell>
          <cell r="F1555">
            <v>10.62</v>
          </cell>
          <cell r="G1555">
            <v>16.329999999999998</v>
          </cell>
        </row>
        <row r="1556">
          <cell r="A1556" t="str">
            <v>29.01.210</v>
          </cell>
          <cell r="B1556">
            <v>0</v>
          </cell>
          <cell r="C1556" t="str">
            <v>Cantoneira em aço galvanizado</v>
          </cell>
          <cell r="D1556" t="str">
            <v>kg</v>
          </cell>
          <cell r="E1556">
            <v>7.88</v>
          </cell>
          <cell r="F1556">
            <v>10.62</v>
          </cell>
          <cell r="G1556">
            <v>18.5</v>
          </cell>
        </row>
        <row r="1557">
          <cell r="A1557" t="str">
            <v>29.01.230</v>
          </cell>
          <cell r="B1557">
            <v>0</v>
          </cell>
          <cell r="C1557" t="str">
            <v>Cantoneira e perfis em ferro</v>
          </cell>
          <cell r="D1557" t="str">
            <v>kg</v>
          </cell>
          <cell r="E1557">
            <v>5.04</v>
          </cell>
          <cell r="F1557">
            <v>10.62</v>
          </cell>
          <cell r="G1557">
            <v>15.66</v>
          </cell>
        </row>
        <row r="1558">
          <cell r="A1558" t="str">
            <v>29.03</v>
          </cell>
          <cell r="B1558" t="str">
            <v>Cabos e cordoalhas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29.03.010</v>
          </cell>
          <cell r="B1559">
            <v>0</v>
          </cell>
          <cell r="C1559" t="str">
            <v>Cabo em aço galvanizado com alma de aço, diâmetro de 3/16´ (4,76 mm)</v>
          </cell>
          <cell r="D1559" t="str">
            <v>m</v>
          </cell>
          <cell r="E1559">
            <v>5.0599999999999996</v>
          </cell>
          <cell r="F1559">
            <v>8.98</v>
          </cell>
          <cell r="G1559">
            <v>14.04</v>
          </cell>
        </row>
        <row r="1560">
          <cell r="A1560" t="str">
            <v>29.03.020</v>
          </cell>
          <cell r="B1560">
            <v>0</v>
          </cell>
          <cell r="C1560" t="str">
            <v>Cabo em aço galvanizado com alma de aço, diâmetro de 5/16´ (7,94 mm)</v>
          </cell>
          <cell r="D1560" t="str">
            <v>m</v>
          </cell>
          <cell r="E1560">
            <v>8.11</v>
          </cell>
          <cell r="F1560">
            <v>8.98</v>
          </cell>
          <cell r="G1560">
            <v>17.09</v>
          </cell>
        </row>
        <row r="1561">
          <cell r="A1561" t="str">
            <v>29.03.030</v>
          </cell>
          <cell r="B1561">
            <v>0</v>
          </cell>
          <cell r="C1561" t="str">
            <v>Cordoalha de aço galvanizado, diâmetro de 1/4´ (6,35 mm)</v>
          </cell>
          <cell r="D1561" t="str">
            <v>m</v>
          </cell>
          <cell r="E1561">
            <v>4.28</v>
          </cell>
          <cell r="F1561">
            <v>8.98</v>
          </cell>
          <cell r="G1561">
            <v>13.26</v>
          </cell>
        </row>
        <row r="1562">
          <cell r="A1562" t="str">
            <v>29.03.040</v>
          </cell>
          <cell r="B1562">
            <v>0</v>
          </cell>
          <cell r="C1562" t="str">
            <v>Cabo em aço galvanizado com alma de aço, diâmetro de 3/8´ (9,52 mm)</v>
          </cell>
          <cell r="D1562" t="str">
            <v>m</v>
          </cell>
          <cell r="E1562">
            <v>11.42</v>
          </cell>
          <cell r="F1562">
            <v>8.98</v>
          </cell>
          <cell r="G1562">
            <v>20.399999999999999</v>
          </cell>
        </row>
        <row r="1563">
          <cell r="A1563" t="str">
            <v>29.20</v>
          </cell>
          <cell r="B1563" t="str">
            <v>Reparos, conservações e complementos - GRUPO 29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</row>
        <row r="1564">
          <cell r="A1564" t="str">
            <v>29.20.030</v>
          </cell>
          <cell r="B1564">
            <v>0</v>
          </cell>
          <cell r="C1564" t="str">
            <v>Alumínio liso para complementos e reparos</v>
          </cell>
          <cell r="D1564" t="str">
            <v>kg</v>
          </cell>
          <cell r="E1564">
            <v>31.47</v>
          </cell>
          <cell r="F1564">
            <v>10.93</v>
          </cell>
          <cell r="G1564">
            <v>42.4</v>
          </cell>
        </row>
        <row r="1565">
          <cell r="A1565" t="str">
            <v>30</v>
          </cell>
          <cell r="B1565" t="str">
            <v>ACESSIBILIDADE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30.01</v>
          </cell>
          <cell r="B1566" t="str">
            <v>Barra de apoio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</row>
        <row r="1567">
          <cell r="A1567" t="str">
            <v>30.01.010</v>
          </cell>
          <cell r="B1567">
            <v>0</v>
          </cell>
          <cell r="C1567" t="str">
            <v>Barra de apoio reta, para pessoas com mobilidade reduzida, em tubo de aço inoxidável de 1 1/2´</v>
          </cell>
          <cell r="D1567" t="str">
            <v>m</v>
          </cell>
          <cell r="E1567">
            <v>161.02000000000001</v>
          </cell>
          <cell r="F1567">
            <v>9.8699999999999992</v>
          </cell>
          <cell r="G1567">
            <v>170.89</v>
          </cell>
        </row>
        <row r="1568">
          <cell r="A1568" t="str">
            <v>30.01.020</v>
          </cell>
          <cell r="B1568">
            <v>0</v>
          </cell>
          <cell r="C1568" t="str">
            <v>Barra de apoio reta, para pessoas com mobilidade reduzida, em tubo de aço inoxidável de 1 1/2´ x 500 mm</v>
          </cell>
          <cell r="D1568" t="str">
            <v>un</v>
          </cell>
          <cell r="E1568">
            <v>91</v>
          </cell>
          <cell r="F1568">
            <v>8.98</v>
          </cell>
          <cell r="G1568">
            <v>99.98</v>
          </cell>
        </row>
        <row r="1569">
          <cell r="A1569" t="str">
            <v>30.01.030</v>
          </cell>
          <cell r="B1569">
            <v>0</v>
          </cell>
          <cell r="C1569" t="str">
            <v>Barra de apoio reta, para pessoas com mobilidade reduzida, em tubo de aço inoxidável de 1 1/2´ x 800 mm</v>
          </cell>
          <cell r="D1569" t="str">
            <v>un</v>
          </cell>
          <cell r="E1569">
            <v>134.07</v>
          </cell>
          <cell r="F1569">
            <v>8.98</v>
          </cell>
          <cell r="G1569">
            <v>143.05000000000001</v>
          </cell>
        </row>
        <row r="1570">
          <cell r="A1570" t="str">
            <v>30.01.050</v>
          </cell>
          <cell r="B1570">
            <v>0</v>
          </cell>
          <cell r="C1570" t="str">
            <v>Barra de apoio em ângulo de 90°, para pessoas com mobilidade reduzida, em tubo de aço inoxidável de 1 1/2´ x 800 x 800 mm</v>
          </cell>
          <cell r="D1570" t="str">
            <v>un</v>
          </cell>
          <cell r="E1570">
            <v>347.95</v>
          </cell>
          <cell r="F1570">
            <v>8.98</v>
          </cell>
          <cell r="G1570">
            <v>356.93</v>
          </cell>
        </row>
        <row r="1571">
          <cell r="A1571" t="str">
            <v>30.01.061</v>
          </cell>
          <cell r="B1571">
            <v>0</v>
          </cell>
          <cell r="C1571" t="str">
            <v>Barra de apoio lateral para lavatório, para pessoas com mobilidade reduzida, em tubo de aço inoxidável de 1.1/4", comprimento 25 a 30 cm</v>
          </cell>
          <cell r="D1571" t="str">
            <v>un</v>
          </cell>
          <cell r="E1571">
            <v>142.74</v>
          </cell>
          <cell r="F1571">
            <v>8.98</v>
          </cell>
          <cell r="G1571">
            <v>151.72</v>
          </cell>
        </row>
        <row r="1572">
          <cell r="A1572" t="str">
            <v>30.01.080</v>
          </cell>
          <cell r="B1572">
            <v>0</v>
          </cell>
          <cell r="C1572" t="str">
            <v>Barra de apoio reta, para pessoas com mobilidade reduzida, em tubo de alumínio, comprimento de 800 mm, acabamento com pintura epóxi</v>
          </cell>
          <cell r="D1572" t="str">
            <v>un</v>
          </cell>
          <cell r="E1572">
            <v>124.07</v>
          </cell>
          <cell r="F1572">
            <v>8.98</v>
          </cell>
          <cell r="G1572">
            <v>133.05000000000001</v>
          </cell>
        </row>
        <row r="1573">
          <cell r="A1573" t="str">
            <v>30.01.090</v>
          </cell>
          <cell r="B1573">
            <v>0</v>
          </cell>
          <cell r="C1573" t="str">
            <v>Barra de apoio em ângulo de 90°, para pessoas com mobilidade reduzida, em tubo de alumínio de 800 x 800 mm, acabamento com pintura epóxi</v>
          </cell>
          <cell r="D1573" t="str">
            <v>un</v>
          </cell>
          <cell r="E1573">
            <v>289.01</v>
          </cell>
          <cell r="F1573">
            <v>8.98</v>
          </cell>
          <cell r="G1573">
            <v>297.99</v>
          </cell>
        </row>
        <row r="1574">
          <cell r="A1574" t="str">
            <v>30.01.110</v>
          </cell>
          <cell r="B1574">
            <v>0</v>
          </cell>
          <cell r="C1574" t="str">
            <v>Barra de proteção para sifão, para pessoas com mobilidade reduzida, em tubo de alumínio, acabamento com pintura epóxi</v>
          </cell>
          <cell r="D1574" t="str">
            <v>un</v>
          </cell>
          <cell r="E1574">
            <v>213.58</v>
          </cell>
          <cell r="F1574">
            <v>8.98</v>
          </cell>
          <cell r="G1574">
            <v>222.56</v>
          </cell>
        </row>
        <row r="1575">
          <cell r="A1575" t="str">
            <v>30.01.120</v>
          </cell>
          <cell r="B1575">
            <v>0</v>
          </cell>
          <cell r="C1575" t="str">
            <v>Barra de apoio reta, para pessoas com mobilidade reduzida, em tubo de aço inoxidável de 1 1/4´ x 400 mm</v>
          </cell>
          <cell r="D1575" t="str">
            <v>un</v>
          </cell>
          <cell r="E1575">
            <v>111.17</v>
          </cell>
          <cell r="F1575">
            <v>8.98</v>
          </cell>
          <cell r="G1575">
            <v>120.15</v>
          </cell>
        </row>
        <row r="1576">
          <cell r="A1576" t="str">
            <v>30.01.130</v>
          </cell>
          <cell r="B1576">
            <v>0</v>
          </cell>
          <cell r="C1576" t="str">
            <v>Barra de proteção para lavatório, para pessoas com mobilidade reduzida, em tubo de alumínio acabamento com pintura epóxi</v>
          </cell>
          <cell r="D1576" t="str">
            <v>un</v>
          </cell>
          <cell r="E1576">
            <v>333.54</v>
          </cell>
          <cell r="F1576">
            <v>14.97</v>
          </cell>
          <cell r="G1576">
            <v>348.51</v>
          </cell>
        </row>
        <row r="1577">
          <cell r="A1577" t="str">
            <v>30.03</v>
          </cell>
          <cell r="B1577" t="str">
            <v>Aparelhos elétricos, hidráulicos e a gás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30.03.030</v>
          </cell>
          <cell r="B1578">
            <v>0</v>
          </cell>
          <cell r="C1578" t="str">
            <v>Bebedouro elétrico de pressão em aço inoxidável, capacidade de refrigeração de 06 l/h</v>
          </cell>
          <cell r="D1578" t="str">
            <v>un</v>
          </cell>
          <cell r="E1578">
            <v>1840.32</v>
          </cell>
          <cell r="F1578">
            <v>46.68</v>
          </cell>
          <cell r="G1578">
            <v>1887</v>
          </cell>
        </row>
        <row r="1579">
          <cell r="A1579" t="str">
            <v>30.03.040</v>
          </cell>
          <cell r="B1579">
            <v>0</v>
          </cell>
          <cell r="C1579" t="str">
            <v>Bebedouro elétrico de pressão em aço inoxidável, capacidade de refrigeração de 16,6 l/h</v>
          </cell>
          <cell r="D1579" t="str">
            <v>un</v>
          </cell>
          <cell r="E1579">
            <v>2407.88</v>
          </cell>
          <cell r="F1579">
            <v>46.68</v>
          </cell>
          <cell r="G1579">
            <v>2454.56</v>
          </cell>
        </row>
        <row r="1580">
          <cell r="A1580" t="str">
            <v>30.04</v>
          </cell>
          <cell r="B1580" t="str">
            <v>Revestimento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30.04.010</v>
          </cell>
          <cell r="B1581">
            <v>0</v>
          </cell>
          <cell r="C1581" t="str">
            <v>Revestimento em borracha sintética colorida de 5 mm, para sinalização tátil de alerta / direcional - assentamento argamassado</v>
          </cell>
          <cell r="D1581" t="str">
            <v>m²</v>
          </cell>
          <cell r="E1581">
            <v>161.80000000000001</v>
          </cell>
          <cell r="F1581">
            <v>16.46</v>
          </cell>
          <cell r="G1581">
            <v>178.26</v>
          </cell>
        </row>
        <row r="1582">
          <cell r="A1582" t="str">
            <v>30.04.020</v>
          </cell>
          <cell r="B1582">
            <v>0</v>
          </cell>
          <cell r="C1582" t="str">
            <v>Revestimento em borracha sintética colorida de 5 mm, para sinalização tátil de alerta / direcional - colado</v>
          </cell>
          <cell r="D1582" t="str">
            <v>m²</v>
          </cell>
          <cell r="E1582">
            <v>134.55000000000001</v>
          </cell>
          <cell r="F1582">
            <v>6.88</v>
          </cell>
          <cell r="G1582">
            <v>141.43</v>
          </cell>
        </row>
        <row r="1583">
          <cell r="A1583" t="str">
            <v>30.04.030</v>
          </cell>
          <cell r="B1583">
            <v>0</v>
          </cell>
          <cell r="C1583" t="str">
            <v>Piso em ladrilho hidráulico podotátil várias cores (25x25x2,5cm), assentado com argamassa mista</v>
          </cell>
          <cell r="D1583" t="str">
            <v>m²</v>
          </cell>
          <cell r="E1583">
            <v>79</v>
          </cell>
          <cell r="F1583">
            <v>19.3</v>
          </cell>
          <cell r="G1583">
            <v>98.3</v>
          </cell>
        </row>
        <row r="1584">
          <cell r="A1584" t="str">
            <v>30.04.040</v>
          </cell>
          <cell r="B1584">
            <v>0</v>
          </cell>
          <cell r="C1584" t="str">
            <v>Faixa em policarbonato para sinalização visual fotoluminescente, para degraus, comprimento de 20 cm</v>
          </cell>
          <cell r="D1584" t="str">
            <v>un</v>
          </cell>
          <cell r="E1584">
            <v>4.26</v>
          </cell>
          <cell r="F1584">
            <v>1.04</v>
          </cell>
          <cell r="G1584">
            <v>5.3</v>
          </cell>
        </row>
        <row r="1585">
          <cell r="A1585" t="str">
            <v>30.04.060</v>
          </cell>
          <cell r="B1585">
            <v>0</v>
          </cell>
          <cell r="C1585" t="str">
            <v>Revestimento em chapa de aço inoxidável para proteção de portas, altura de 40 cm</v>
          </cell>
          <cell r="D1585" t="str">
            <v>m</v>
          </cell>
          <cell r="E1585">
            <v>315.07</v>
          </cell>
          <cell r="F1585">
            <v>0</v>
          </cell>
          <cell r="G1585">
            <v>315.07</v>
          </cell>
        </row>
        <row r="1586">
          <cell r="A1586" t="str">
            <v>30.04.070</v>
          </cell>
          <cell r="B1586">
            <v>0</v>
          </cell>
          <cell r="C1586" t="str">
            <v>Rejuntamento de piso em ladrilho hidráulico (25x25x2,5cm) com argamassa industrializada para rejunte, juntas de 2 mm</v>
          </cell>
          <cell r="D1586" t="str">
            <v>m²</v>
          </cell>
          <cell r="E1586">
            <v>3.19</v>
          </cell>
          <cell r="F1586">
            <v>6.8</v>
          </cell>
          <cell r="G1586">
            <v>9.99</v>
          </cell>
        </row>
        <row r="1587">
          <cell r="A1587" t="str">
            <v>30.04.090</v>
          </cell>
          <cell r="B1587">
            <v>0</v>
          </cell>
          <cell r="C1587" t="str">
            <v>Sinalização visual de degraus com pintura esmalte epóxi, comprimento de 20 cm</v>
          </cell>
          <cell r="D1587" t="str">
            <v>un</v>
          </cell>
          <cell r="E1587">
            <v>0.33</v>
          </cell>
          <cell r="F1587">
            <v>10.039999999999999</v>
          </cell>
          <cell r="G1587">
            <v>10.37</v>
          </cell>
        </row>
        <row r="1588">
          <cell r="A1588" t="str">
            <v>30.04.100</v>
          </cell>
          <cell r="B1588">
            <v>0</v>
          </cell>
          <cell r="C1588" t="str">
            <v>Piso tátil de concreto, alerta / direcional, intertravado, espessura de 6 cm, com rejunte em areia</v>
          </cell>
          <cell r="D1588" t="str">
            <v>m²</v>
          </cell>
          <cell r="E1588">
            <v>64.19</v>
          </cell>
          <cell r="F1588">
            <v>10.65</v>
          </cell>
          <cell r="G1588">
            <v>74.84</v>
          </cell>
        </row>
        <row r="1589">
          <cell r="A1589" t="str">
            <v>30.06</v>
          </cell>
          <cell r="B1589" t="str">
            <v>Comunicação visual e sonora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30.06.010</v>
          </cell>
          <cell r="B1590">
            <v>0</v>
          </cell>
          <cell r="C1590" t="str">
            <v>Placa para sinalização tátil (início ou final) em braile para corrimão</v>
          </cell>
          <cell r="D1590" t="str">
            <v>un</v>
          </cell>
          <cell r="E1590">
            <v>18.350000000000001</v>
          </cell>
          <cell r="F1590">
            <v>1.04</v>
          </cell>
          <cell r="G1590">
            <v>19.39</v>
          </cell>
        </row>
        <row r="1591">
          <cell r="A1591" t="str">
            <v>30.06.020</v>
          </cell>
          <cell r="B1591">
            <v>0</v>
          </cell>
          <cell r="C1591" t="str">
            <v>Placa para sinalização tátil (pavimento) em braile para corrimão</v>
          </cell>
          <cell r="D1591" t="str">
            <v>un</v>
          </cell>
          <cell r="E1591">
            <v>18.25</v>
          </cell>
          <cell r="F1591">
            <v>1.04</v>
          </cell>
          <cell r="G1591">
            <v>19.29</v>
          </cell>
        </row>
        <row r="1592">
          <cell r="A1592" t="str">
            <v>30.06.030</v>
          </cell>
          <cell r="B1592">
            <v>0</v>
          </cell>
          <cell r="C1592" t="str">
            <v>Anel de borracha para sinalização tátil para corrimão, diâmetro de 4,5 cm</v>
          </cell>
          <cell r="D1592" t="str">
            <v>un</v>
          </cell>
          <cell r="E1592">
            <v>23.71</v>
          </cell>
          <cell r="F1592">
            <v>1.04</v>
          </cell>
          <cell r="G1592">
            <v>24.75</v>
          </cell>
        </row>
        <row r="1593">
          <cell r="A1593" t="str">
            <v>30.06.050</v>
          </cell>
          <cell r="B1593">
            <v>0</v>
          </cell>
          <cell r="C1593" t="str">
            <v>Tinta acrílica para sinalização visual de piso, com acabamento microtexturizado e antiderrapante</v>
          </cell>
          <cell r="D1593" t="str">
            <v>m</v>
          </cell>
          <cell r="E1593">
            <v>27.08</v>
          </cell>
          <cell r="F1593">
            <v>15.22</v>
          </cell>
          <cell r="G1593">
            <v>42.3</v>
          </cell>
        </row>
        <row r="1594">
          <cell r="A1594" t="str">
            <v>30.06.061</v>
          </cell>
          <cell r="B1594">
            <v>0</v>
          </cell>
          <cell r="C1594" t="str">
            <v>Sistema de alarme PNE com indicador audiovisual, para pessoas com mobilidade reduzida ou cadeirante</v>
          </cell>
          <cell r="D1594" t="str">
            <v>cj</v>
          </cell>
          <cell r="E1594">
            <v>386.67</v>
          </cell>
          <cell r="F1594">
            <v>16.600000000000001</v>
          </cell>
          <cell r="G1594">
            <v>403.27</v>
          </cell>
        </row>
        <row r="1595">
          <cell r="A1595" t="str">
            <v>30.06.064</v>
          </cell>
          <cell r="B1595">
            <v>0</v>
          </cell>
          <cell r="C1595" t="str">
            <v>Sistema de alarme PNE com indicador audiovisual, sistema sem fio (Wireless), para pessoas com mobilidade reduzida ou cadeirante</v>
          </cell>
          <cell r="D1595" t="str">
            <v>cj</v>
          </cell>
          <cell r="E1595">
            <v>432.2</v>
          </cell>
          <cell r="F1595">
            <v>16.600000000000001</v>
          </cell>
          <cell r="G1595">
            <v>448.8</v>
          </cell>
        </row>
        <row r="1596">
          <cell r="A1596" t="str">
            <v>30.06.080</v>
          </cell>
          <cell r="B1596">
            <v>0</v>
          </cell>
          <cell r="C1596" t="str">
            <v>Placa de identificação em alumínio para WC, com desenho universal de acessibilidade</v>
          </cell>
          <cell r="D1596" t="str">
            <v>un</v>
          </cell>
          <cell r="E1596">
            <v>23.42</v>
          </cell>
          <cell r="F1596">
            <v>2.7</v>
          </cell>
          <cell r="G1596">
            <v>26.12</v>
          </cell>
        </row>
        <row r="1597">
          <cell r="A1597" t="str">
            <v>30.06.090</v>
          </cell>
          <cell r="B1597">
            <v>0</v>
          </cell>
          <cell r="C1597" t="str">
            <v>Placa de identificação para estacionamento, com desenho universal de acessibilidade, tipo pedestal</v>
          </cell>
          <cell r="D1597" t="str">
            <v>un</v>
          </cell>
          <cell r="E1597">
            <v>434.78</v>
          </cell>
          <cell r="F1597">
            <v>3.38</v>
          </cell>
          <cell r="G1597">
            <v>438.16</v>
          </cell>
        </row>
        <row r="1598">
          <cell r="A1598" t="str">
            <v>30.06.100</v>
          </cell>
          <cell r="B1598">
            <v>0</v>
          </cell>
          <cell r="C1598" t="str">
            <v>Sinalização com pictograma para vaga de estacionamento</v>
          </cell>
          <cell r="D1598" t="str">
            <v>un</v>
          </cell>
          <cell r="E1598">
            <v>124.61</v>
          </cell>
          <cell r="F1598">
            <v>53.26</v>
          </cell>
          <cell r="G1598">
            <v>177.87</v>
          </cell>
        </row>
        <row r="1599">
          <cell r="A1599" t="str">
            <v>30.06.110</v>
          </cell>
          <cell r="B1599">
            <v>0</v>
          </cell>
          <cell r="C1599" t="str">
            <v>Sinalização com pictograma para vaga de estacionamento, com faixas demarcatórias</v>
          </cell>
          <cell r="D1599" t="str">
            <v>un</v>
          </cell>
          <cell r="E1599">
            <v>220.93</v>
          </cell>
          <cell r="F1599">
            <v>121.72</v>
          </cell>
          <cell r="G1599">
            <v>342.65</v>
          </cell>
        </row>
        <row r="1600">
          <cell r="A1600" t="str">
            <v>30.06.124</v>
          </cell>
          <cell r="B1600">
            <v>0</v>
          </cell>
          <cell r="C1600" t="str">
            <v>Sinalização com pictograma autoadesivo em policarbonato para piso 80 cm x 120 cm - área de resgate</v>
          </cell>
          <cell r="D1600" t="str">
            <v>un</v>
          </cell>
          <cell r="E1600">
            <v>222.52</v>
          </cell>
          <cell r="F1600">
            <v>14.97</v>
          </cell>
          <cell r="G1600">
            <v>237.49</v>
          </cell>
        </row>
        <row r="1601">
          <cell r="A1601" t="str">
            <v>30.06.132</v>
          </cell>
          <cell r="B1601">
            <v>0</v>
          </cell>
          <cell r="C1601" t="str">
            <v>Placa de sinalização tátil em poliestireno com alto relevo em braile, para identificação de pavimentos</v>
          </cell>
          <cell r="D1601" t="str">
            <v>un</v>
          </cell>
          <cell r="E1601">
            <v>15.71</v>
          </cell>
          <cell r="F1601">
            <v>2.7</v>
          </cell>
          <cell r="G1601">
            <v>18.41</v>
          </cell>
        </row>
        <row r="1602">
          <cell r="A1602" t="str">
            <v>30.08</v>
          </cell>
          <cell r="B1602" t="str">
            <v>Aparelhos sanitários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A1603" t="str">
            <v>30.08.030</v>
          </cell>
          <cell r="B1603">
            <v>0</v>
          </cell>
          <cell r="C1603" t="str">
            <v>Assento articulado para banho, em alumínio com pintura epóxi de 700 x 450 mm</v>
          </cell>
          <cell r="D1603" t="str">
            <v>un</v>
          </cell>
          <cell r="E1603">
            <v>662.82</v>
          </cell>
          <cell r="F1603">
            <v>3.38</v>
          </cell>
          <cell r="G1603">
            <v>666.2</v>
          </cell>
        </row>
        <row r="1604">
          <cell r="A1604" t="str">
            <v>30.08.040</v>
          </cell>
          <cell r="B1604">
            <v>0</v>
          </cell>
          <cell r="C1604" t="str">
            <v>Lavatório de louça para canto sem coluna para pessoas com mobilidade reduzida</v>
          </cell>
          <cell r="D1604" t="str">
            <v>un</v>
          </cell>
          <cell r="E1604">
            <v>850.05</v>
          </cell>
          <cell r="F1604">
            <v>46.68</v>
          </cell>
          <cell r="G1604">
            <v>896.73</v>
          </cell>
        </row>
        <row r="1605">
          <cell r="A1605" t="str">
            <v>30.08.050</v>
          </cell>
          <cell r="B1605">
            <v>0</v>
          </cell>
          <cell r="C1605" t="str">
            <v>Trocador acessível em MDF com revestimento em laminado melamínico de 180x80cm</v>
          </cell>
          <cell r="D1605" t="str">
            <v>un</v>
          </cell>
          <cell r="E1605">
            <v>1698.46</v>
          </cell>
          <cell r="F1605">
            <v>243.37</v>
          </cell>
          <cell r="G1605">
            <v>1941.83</v>
          </cell>
        </row>
        <row r="1606">
          <cell r="A1606" t="str">
            <v>30.08.060</v>
          </cell>
          <cell r="B1606">
            <v>0</v>
          </cell>
          <cell r="C1606" t="str">
            <v>Bacia sifonada de louça para pessoas com mobilidade reduzida - capacidade de 6 litros</v>
          </cell>
          <cell r="D1606" t="str">
            <v>un</v>
          </cell>
          <cell r="E1606">
            <v>555.04999999999995</v>
          </cell>
          <cell r="F1606">
            <v>39.93</v>
          </cell>
          <cell r="G1606">
            <v>594.98</v>
          </cell>
        </row>
        <row r="1607">
          <cell r="A1607" t="str">
            <v>30.14</v>
          </cell>
          <cell r="B1607" t="str">
            <v>Elevador e plataforma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30.14.010</v>
          </cell>
          <cell r="B1608">
            <v>0</v>
          </cell>
          <cell r="C1608" t="str">
            <v>Elevador de uso restrito a pessoas com mobilidade reduzida com 02 paradas, capacidade de 225 kg - uso interno em alvenaria</v>
          </cell>
          <cell r="D1608" t="str">
            <v>cj</v>
          </cell>
          <cell r="E1608">
            <v>74879.56</v>
          </cell>
          <cell r="F1608">
            <v>0</v>
          </cell>
          <cell r="G1608">
            <v>74879.56</v>
          </cell>
        </row>
        <row r="1609">
          <cell r="A1609" t="str">
            <v>30.14.020</v>
          </cell>
          <cell r="B1609">
            <v>0</v>
          </cell>
          <cell r="C1609" t="str">
            <v>Elevador de uso restrito a pessoas com mobilidade reduzida com 03 paradas, capacidade de 225 kg - uso interno em alvenaria</v>
          </cell>
          <cell r="D1609" t="str">
            <v>cj</v>
          </cell>
          <cell r="E1609">
            <v>89550.34</v>
          </cell>
          <cell r="F1609">
            <v>0</v>
          </cell>
          <cell r="G1609">
            <v>89550.34</v>
          </cell>
        </row>
        <row r="1610">
          <cell r="A1610" t="str">
            <v>30.14.030</v>
          </cell>
          <cell r="B1610">
            <v>0</v>
          </cell>
          <cell r="C1610" t="str">
            <v>Plataforma para elevação até 2,00 m, nas dimensões de 900 x 1400 mm, capacidade de 250 kg- percurso até 1,00 m de altura</v>
          </cell>
          <cell r="D1610" t="str">
            <v>cj</v>
          </cell>
          <cell r="E1610">
            <v>33764.82</v>
          </cell>
          <cell r="F1610">
            <v>0</v>
          </cell>
          <cell r="G1610">
            <v>33764.82</v>
          </cell>
        </row>
        <row r="1611">
          <cell r="A1611" t="str">
            <v>30.14.040</v>
          </cell>
          <cell r="B1611">
            <v>0</v>
          </cell>
          <cell r="C1611" t="str">
            <v>Plataforma para elevação até 2,00 m, nas dimensões de 900 x 1400 mm, capacidade de 250 kg - percurso superior a 1,00 m de altura</v>
          </cell>
          <cell r="D1611" t="str">
            <v>cj</v>
          </cell>
          <cell r="E1611">
            <v>38052.769999999997</v>
          </cell>
          <cell r="F1611">
            <v>0</v>
          </cell>
          <cell r="G1611">
            <v>38052.769999999997</v>
          </cell>
        </row>
        <row r="1612">
          <cell r="A1612" t="str">
            <v>32</v>
          </cell>
          <cell r="B1612" t="str">
            <v>IMPERMEABILIZAÇÃO, PROTEÇÃO E JUNTA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>32.06</v>
          </cell>
          <cell r="B1613" t="str">
            <v>Isolamentos térmicos / acústicos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32.06.010</v>
          </cell>
          <cell r="B1614">
            <v>0</v>
          </cell>
          <cell r="C1614" t="str">
            <v>Lã de vidro e/ou lã de rocha com espessura de 1´</v>
          </cell>
          <cell r="D1614" t="str">
            <v>m²</v>
          </cell>
          <cell r="E1614">
            <v>13.33</v>
          </cell>
          <cell r="F1614">
            <v>2.7</v>
          </cell>
          <cell r="G1614">
            <v>16.03</v>
          </cell>
        </row>
        <row r="1615">
          <cell r="A1615" t="str">
            <v>32.06.030</v>
          </cell>
          <cell r="B1615">
            <v>0</v>
          </cell>
          <cell r="C1615" t="str">
            <v>Lã de vidro e/ou lã de rocha com espessura de 2´</v>
          </cell>
          <cell r="D1615" t="str">
            <v>m²</v>
          </cell>
          <cell r="E1615">
            <v>17.690000000000001</v>
          </cell>
          <cell r="F1615">
            <v>2.7</v>
          </cell>
          <cell r="G1615">
            <v>20.39</v>
          </cell>
        </row>
        <row r="1616">
          <cell r="A1616" t="str">
            <v>32.06.120</v>
          </cell>
          <cell r="B1616">
            <v>0</v>
          </cell>
          <cell r="C1616" t="str">
            <v>Argila expandida</v>
          </cell>
          <cell r="D1616" t="str">
            <v>m³</v>
          </cell>
          <cell r="E1616">
            <v>330.8</v>
          </cell>
          <cell r="F1616">
            <v>37.799999999999997</v>
          </cell>
          <cell r="G1616">
            <v>368.6</v>
          </cell>
        </row>
        <row r="1617">
          <cell r="A1617" t="str">
            <v>32.06.130</v>
          </cell>
          <cell r="B1617">
            <v>0</v>
          </cell>
          <cell r="C1617" t="str">
            <v>Espuma flexível de poliuretano poliéter/poliéster para absorção acústica, espessura de 50 mm</v>
          </cell>
          <cell r="D1617" t="str">
            <v>m²</v>
          </cell>
          <cell r="E1617">
            <v>75.94</v>
          </cell>
          <cell r="F1617">
            <v>4.97</v>
          </cell>
          <cell r="G1617">
            <v>80.91</v>
          </cell>
        </row>
        <row r="1618">
          <cell r="A1618" t="str">
            <v>32.06.151</v>
          </cell>
          <cell r="B1618">
            <v>0</v>
          </cell>
          <cell r="C1618" t="str">
            <v>Lâmina refletiva revestida com dupla face em alumínio, dupla malha de reforço e laminação entre camadas, para isolação térmica</v>
          </cell>
          <cell r="D1618" t="str">
            <v>m²</v>
          </cell>
          <cell r="E1618">
            <v>11.64</v>
          </cell>
          <cell r="F1618">
            <v>7.33</v>
          </cell>
          <cell r="G1618">
            <v>18.97</v>
          </cell>
        </row>
        <row r="1619">
          <cell r="A1619" t="str">
            <v>32.06.231</v>
          </cell>
          <cell r="B1619">
            <v>0</v>
          </cell>
          <cell r="C1619" t="str">
            <v>Película de controle solar refletiva na cor prata, para aplicação em vidros</v>
          </cell>
          <cell r="D1619" t="str">
            <v>m²</v>
          </cell>
          <cell r="E1619">
            <v>73.260000000000005</v>
          </cell>
          <cell r="F1619">
            <v>0</v>
          </cell>
          <cell r="G1619">
            <v>73.260000000000005</v>
          </cell>
        </row>
        <row r="1620">
          <cell r="A1620" t="str">
            <v>32.06.380</v>
          </cell>
          <cell r="B1620">
            <v>0</v>
          </cell>
          <cell r="C1620" t="str">
            <v>Isolamento acústico em placas de espuma semirrígida, com uma camada de manta HD, espessura de 50 mm</v>
          </cell>
          <cell r="D1620" t="str">
            <v>m²</v>
          </cell>
          <cell r="E1620">
            <v>582.89</v>
          </cell>
          <cell r="F1620">
            <v>0</v>
          </cell>
          <cell r="G1620">
            <v>582.89</v>
          </cell>
        </row>
        <row r="1621">
          <cell r="A1621" t="str">
            <v>32.06.396</v>
          </cell>
          <cell r="B1621">
            <v>0</v>
          </cell>
          <cell r="C1621" t="str">
            <v>Manta termoacústica em fibra cerâmica aluminizada, espessura de 38 mm</v>
          </cell>
          <cell r="D1621" t="str">
            <v>m²</v>
          </cell>
          <cell r="E1621">
            <v>64.8</v>
          </cell>
          <cell r="F1621">
            <v>19.91</v>
          </cell>
          <cell r="G1621">
            <v>84.71</v>
          </cell>
        </row>
        <row r="1622">
          <cell r="A1622" t="str">
            <v>32.06.400</v>
          </cell>
          <cell r="B1622">
            <v>0</v>
          </cell>
          <cell r="C1622" t="str">
            <v>Isolamento acústico em placas de espuma semirrígida incombustível, com superfície em cunhas anecóicas, espessura de 50 mm</v>
          </cell>
          <cell r="D1622" t="str">
            <v>m²</v>
          </cell>
          <cell r="E1622">
            <v>387.65</v>
          </cell>
          <cell r="F1622">
            <v>0</v>
          </cell>
          <cell r="G1622">
            <v>387.65</v>
          </cell>
        </row>
        <row r="1623">
          <cell r="A1623" t="str">
            <v>32.07</v>
          </cell>
          <cell r="B1623" t="str">
            <v>Junta de dilatação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32.07.040</v>
          </cell>
          <cell r="B1624">
            <v>0</v>
          </cell>
          <cell r="C1624" t="str">
            <v>Junta plástica de 3/4´ x 1/8´</v>
          </cell>
          <cell r="D1624" t="str">
            <v>m</v>
          </cell>
          <cell r="E1624">
            <v>1.18</v>
          </cell>
          <cell r="F1624">
            <v>4.92</v>
          </cell>
          <cell r="G1624">
            <v>6.1</v>
          </cell>
        </row>
        <row r="1625">
          <cell r="A1625" t="str">
            <v>32.07.060</v>
          </cell>
          <cell r="B1625">
            <v>0</v>
          </cell>
          <cell r="C1625" t="str">
            <v>Junta de latão bitola de 1/8´</v>
          </cell>
          <cell r="D1625" t="str">
            <v>m</v>
          </cell>
          <cell r="E1625">
            <v>40.21</v>
          </cell>
          <cell r="F1625">
            <v>4.92</v>
          </cell>
          <cell r="G1625">
            <v>45.13</v>
          </cell>
        </row>
        <row r="1626">
          <cell r="A1626" t="str">
            <v>32.07.090</v>
          </cell>
          <cell r="B1626">
            <v>0</v>
          </cell>
          <cell r="C1626" t="str">
            <v>Junta de dilatação ou vedação com mastique de silicone, 1,0 x 0,5 cm - inclusive guia de apoio em polietileno</v>
          </cell>
          <cell r="D1626" t="str">
            <v>m</v>
          </cell>
          <cell r="E1626">
            <v>3.98</v>
          </cell>
          <cell r="F1626">
            <v>2.06</v>
          </cell>
          <cell r="G1626">
            <v>6.04</v>
          </cell>
        </row>
        <row r="1627">
          <cell r="A1627" t="str">
            <v>32.07.110</v>
          </cell>
          <cell r="B1627">
            <v>0</v>
          </cell>
          <cell r="C1627" t="str">
            <v>Junta a base de asfalto oxidado a quente</v>
          </cell>
          <cell r="D1627" t="str">
            <v>cm³</v>
          </cell>
          <cell r="E1627">
            <v>0.09</v>
          </cell>
          <cell r="F1627">
            <v>0.04</v>
          </cell>
          <cell r="G1627">
            <v>0.13</v>
          </cell>
        </row>
        <row r="1628">
          <cell r="A1628" t="str">
            <v>32.07.120</v>
          </cell>
          <cell r="B1628">
            <v>0</v>
          </cell>
          <cell r="C1628" t="str">
            <v>Mangueira plástica flexível para junta de dilatação</v>
          </cell>
          <cell r="D1628" t="str">
            <v>m</v>
          </cell>
          <cell r="E1628">
            <v>3.65</v>
          </cell>
          <cell r="F1628">
            <v>3.28</v>
          </cell>
          <cell r="G1628">
            <v>6.93</v>
          </cell>
        </row>
        <row r="1629">
          <cell r="A1629" t="str">
            <v>32.07.160</v>
          </cell>
          <cell r="B1629">
            <v>0</v>
          </cell>
          <cell r="C1629" t="str">
            <v>Junta de dilatação elástica a base de poliuretano</v>
          </cell>
          <cell r="D1629" t="str">
            <v>cm³</v>
          </cell>
          <cell r="E1629">
            <v>0.11</v>
          </cell>
          <cell r="F1629">
            <v>0.08</v>
          </cell>
          <cell r="G1629">
            <v>0.19</v>
          </cell>
        </row>
        <row r="1630">
          <cell r="A1630" t="str">
            <v>32.07.230</v>
          </cell>
          <cell r="B1630">
            <v>0</v>
          </cell>
          <cell r="C1630" t="str">
            <v>Perfil de acabamento com borracha termoplástica vulcanizada contínua flexível, para junta de dilatação de embutir - piso-piso</v>
          </cell>
          <cell r="D1630" t="str">
            <v>m</v>
          </cell>
          <cell r="E1630">
            <v>219.08</v>
          </cell>
          <cell r="F1630">
            <v>3</v>
          </cell>
          <cell r="G1630">
            <v>222.08</v>
          </cell>
        </row>
        <row r="1631">
          <cell r="A1631" t="str">
            <v>32.07.240</v>
          </cell>
          <cell r="B1631">
            <v>0</v>
          </cell>
          <cell r="C1631" t="str">
            <v>Perfil de acabamento com borracha termoplástica vulcanizada contínua flexível, para junta de dilatação de embutir - piso-parede</v>
          </cell>
          <cell r="D1631" t="str">
            <v>m</v>
          </cell>
          <cell r="E1631">
            <v>104.58</v>
          </cell>
          <cell r="F1631">
            <v>3</v>
          </cell>
          <cell r="G1631">
            <v>107.58</v>
          </cell>
        </row>
        <row r="1632">
          <cell r="A1632" t="str">
            <v>32.07.250</v>
          </cell>
          <cell r="B1632">
            <v>0</v>
          </cell>
          <cell r="C1632" t="str">
            <v>Perfil de acabamento com borracha termoplástica vulcanizada contínua flexível, para junta de dilatação de embutir - parede-parede ou forro-forro</v>
          </cell>
          <cell r="D1632" t="str">
            <v>m</v>
          </cell>
          <cell r="E1632">
            <v>105.41</v>
          </cell>
          <cell r="F1632">
            <v>3</v>
          </cell>
          <cell r="G1632">
            <v>108.41</v>
          </cell>
        </row>
        <row r="1633">
          <cell r="A1633" t="str">
            <v>32.07.260</v>
          </cell>
          <cell r="B1633">
            <v>0</v>
          </cell>
          <cell r="C1633" t="str">
            <v>Perfil de acabamento com borracha termoplástica vulcanizada contínua flexível, para junta de dilatação de embutir - parede-parede ou forro-forro - canto</v>
          </cell>
          <cell r="D1633" t="str">
            <v>m</v>
          </cell>
          <cell r="E1633">
            <v>104.58</v>
          </cell>
          <cell r="F1633">
            <v>3</v>
          </cell>
          <cell r="G1633">
            <v>107.58</v>
          </cell>
        </row>
        <row r="1634">
          <cell r="A1634" t="str">
            <v>32.08</v>
          </cell>
          <cell r="B1634" t="str">
            <v>Junta de dilatação estrutural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>32.08.010</v>
          </cell>
          <cell r="B1635">
            <v>0</v>
          </cell>
          <cell r="C1635" t="str">
            <v>Junta estrutural com poliestireno expandido de alta densidade P-III, espessura de 10 mm</v>
          </cell>
          <cell r="D1635" t="str">
            <v>m²</v>
          </cell>
          <cell r="E1635">
            <v>6.87</v>
          </cell>
          <cell r="F1635">
            <v>2.02</v>
          </cell>
          <cell r="G1635">
            <v>8.89</v>
          </cell>
        </row>
        <row r="1636">
          <cell r="A1636" t="str">
            <v>32.08.030</v>
          </cell>
          <cell r="B1636">
            <v>0</v>
          </cell>
          <cell r="C1636" t="str">
            <v>Junta estrutural com poliestireno expandido de alta densidade P-III, espessura de 20 mm</v>
          </cell>
          <cell r="D1636" t="str">
            <v>m²</v>
          </cell>
          <cell r="E1636">
            <v>12.6</v>
          </cell>
          <cell r="F1636">
            <v>2.02</v>
          </cell>
          <cell r="G1636">
            <v>14.62</v>
          </cell>
        </row>
        <row r="1637">
          <cell r="A1637" t="str">
            <v>32.08.050</v>
          </cell>
          <cell r="B1637">
            <v>0</v>
          </cell>
          <cell r="C1637" t="str">
            <v>Junta estrutural com perfilado termoplástico em PVC, perfil O-12</v>
          </cell>
          <cell r="D1637" t="str">
            <v>m</v>
          </cell>
          <cell r="E1637">
            <v>44.23</v>
          </cell>
          <cell r="F1637">
            <v>13.9</v>
          </cell>
          <cell r="G1637">
            <v>58.13</v>
          </cell>
        </row>
        <row r="1638">
          <cell r="A1638" t="str">
            <v>32.08.060</v>
          </cell>
          <cell r="B1638">
            <v>0</v>
          </cell>
          <cell r="C1638" t="str">
            <v>Junta estrutural com perfilado termoplástico em PVC, perfil O-22</v>
          </cell>
          <cell r="D1638" t="str">
            <v>m</v>
          </cell>
          <cell r="E1638">
            <v>93</v>
          </cell>
          <cell r="F1638">
            <v>13.9</v>
          </cell>
          <cell r="G1638">
            <v>106.9</v>
          </cell>
        </row>
        <row r="1639">
          <cell r="A1639" t="str">
            <v>32.08.070</v>
          </cell>
          <cell r="B1639">
            <v>0</v>
          </cell>
          <cell r="C1639" t="str">
            <v>Junta estrutural com perfil elastomérico para fissuras, painéis e estruturas em geral, movimentação máxima 15 mm</v>
          </cell>
          <cell r="D1639" t="str">
            <v>m</v>
          </cell>
          <cell r="E1639">
            <v>129.78</v>
          </cell>
          <cell r="F1639">
            <v>0</v>
          </cell>
          <cell r="G1639">
            <v>129.78</v>
          </cell>
        </row>
        <row r="1640">
          <cell r="A1640" t="str">
            <v>32.08.090</v>
          </cell>
          <cell r="B1640">
            <v>0</v>
          </cell>
          <cell r="C1640" t="str">
            <v>Junta estrutural com perfil elastomérico para fissuras, painéis e estruturas em geral, movimentação máxima 30 mm</v>
          </cell>
          <cell r="D1640" t="str">
            <v>m</v>
          </cell>
          <cell r="E1640">
            <v>261.83</v>
          </cell>
          <cell r="F1640">
            <v>0</v>
          </cell>
          <cell r="G1640">
            <v>261.83</v>
          </cell>
        </row>
        <row r="1641">
          <cell r="A1641" t="str">
            <v>32.08.110</v>
          </cell>
          <cell r="B1641">
            <v>0</v>
          </cell>
          <cell r="C1641" t="str">
            <v>Junta estrutural com perfil elastomérico e lábios poliméricos para obras de arte, movimentação máxima 40 mm</v>
          </cell>
          <cell r="D1641" t="str">
            <v>m</v>
          </cell>
          <cell r="E1641">
            <v>617.77</v>
          </cell>
          <cell r="F1641">
            <v>6.75</v>
          </cell>
          <cell r="G1641">
            <v>624.52</v>
          </cell>
        </row>
        <row r="1642">
          <cell r="A1642" t="str">
            <v>32.08.130</v>
          </cell>
          <cell r="B1642">
            <v>0</v>
          </cell>
          <cell r="C1642" t="str">
            <v>Junta estrutural com perfil elastomérico e lábios poliméricos para obras de arte, movimentação máxima 55 mm</v>
          </cell>
          <cell r="D1642" t="str">
            <v>m</v>
          </cell>
          <cell r="E1642">
            <v>825.21</v>
          </cell>
          <cell r="F1642">
            <v>6.75</v>
          </cell>
          <cell r="G1642">
            <v>831.96</v>
          </cell>
        </row>
        <row r="1643">
          <cell r="A1643" t="str">
            <v>32.08.160</v>
          </cell>
          <cell r="B1643">
            <v>0</v>
          </cell>
          <cell r="C1643" t="str">
            <v>Junta elástica estrutural de neoprene</v>
          </cell>
          <cell r="D1643" t="str">
            <v>m</v>
          </cell>
          <cell r="E1643">
            <v>202</v>
          </cell>
          <cell r="F1643">
            <v>0</v>
          </cell>
          <cell r="G1643">
            <v>202</v>
          </cell>
        </row>
        <row r="1644">
          <cell r="A1644" t="str">
            <v>32.09</v>
          </cell>
          <cell r="B1644" t="str">
            <v>Apoios e afins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</row>
        <row r="1645">
          <cell r="A1645" t="str">
            <v>32.09.020</v>
          </cell>
          <cell r="B1645">
            <v>0</v>
          </cell>
          <cell r="C1645" t="str">
            <v>Chapa de aço em bitolas medias</v>
          </cell>
          <cell r="D1645" t="str">
            <v>kg</v>
          </cell>
          <cell r="E1645">
            <v>4.68</v>
          </cell>
          <cell r="F1645">
            <v>8.98</v>
          </cell>
          <cell r="G1645">
            <v>13.66</v>
          </cell>
        </row>
        <row r="1646">
          <cell r="A1646" t="str">
            <v>32.09.040</v>
          </cell>
          <cell r="B1646">
            <v>0</v>
          </cell>
          <cell r="C1646" t="str">
            <v>Apoio em placa de neoprene fretado</v>
          </cell>
          <cell r="D1646" t="str">
            <v>dm³</v>
          </cell>
          <cell r="E1646">
            <v>119.39</v>
          </cell>
          <cell r="F1646">
            <v>5.98</v>
          </cell>
          <cell r="G1646">
            <v>125.37</v>
          </cell>
        </row>
        <row r="1647">
          <cell r="A1647" t="str">
            <v>32.10</v>
          </cell>
          <cell r="B1647" t="str">
            <v>Envelope de concreto e proteção de tubos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</row>
        <row r="1648">
          <cell r="A1648" t="str">
            <v>32.10.050</v>
          </cell>
          <cell r="B1648">
            <v>0</v>
          </cell>
          <cell r="C1648" t="str">
            <v>Proteção anticorrosiva, a base de resina epóxi com alcatrão, para ramais sob a terra, com DN até 1´</v>
          </cell>
          <cell r="D1648" t="str">
            <v>m</v>
          </cell>
          <cell r="E1648">
            <v>2.36</v>
          </cell>
          <cell r="F1648">
            <v>1.83</v>
          </cell>
          <cell r="G1648">
            <v>4.1900000000000004</v>
          </cell>
        </row>
        <row r="1649">
          <cell r="A1649" t="str">
            <v>32.10.060</v>
          </cell>
          <cell r="B1649">
            <v>0</v>
          </cell>
          <cell r="C1649" t="str">
            <v>Proteção anticorrosiva, a base de resina epóxi com alcatrão, para ramais sob a terra, com DN acima de 1´ até 2´</v>
          </cell>
          <cell r="D1649" t="str">
            <v>m</v>
          </cell>
          <cell r="E1649">
            <v>4.72</v>
          </cell>
          <cell r="F1649">
            <v>3.64</v>
          </cell>
          <cell r="G1649">
            <v>8.36</v>
          </cell>
        </row>
        <row r="1650">
          <cell r="A1650" t="str">
            <v>32.10.070</v>
          </cell>
          <cell r="B1650">
            <v>0</v>
          </cell>
          <cell r="C1650" t="str">
            <v>Proteção anticorrosiva, a base de resina epóxi com alcatrão, para ramais sob a terra, com DN acima de 2´ até 3´</v>
          </cell>
          <cell r="D1650" t="str">
            <v>m</v>
          </cell>
          <cell r="E1650">
            <v>7.08</v>
          </cell>
          <cell r="F1650">
            <v>5.47</v>
          </cell>
          <cell r="G1650">
            <v>12.55</v>
          </cell>
        </row>
        <row r="1651">
          <cell r="A1651" t="str">
            <v>32.10.080</v>
          </cell>
          <cell r="B1651">
            <v>0</v>
          </cell>
          <cell r="C1651" t="str">
            <v>Proteção anticorrosiva, a base de resina epóxi com alcatrão, para ramais sob a terra, com DN acima de 3´ até 4´</v>
          </cell>
          <cell r="D1651" t="str">
            <v>m</v>
          </cell>
          <cell r="E1651">
            <v>9.44</v>
          </cell>
          <cell r="F1651">
            <v>7.3</v>
          </cell>
          <cell r="G1651">
            <v>16.739999999999998</v>
          </cell>
        </row>
        <row r="1652">
          <cell r="A1652" t="str">
            <v>32.10.082</v>
          </cell>
          <cell r="B1652">
            <v>0</v>
          </cell>
          <cell r="C1652" t="str">
            <v>Proteção anticorrosiva, a base de resina epóxi com alcatrão, para ramais sob a terra, com DN acima de 5´ até 6´</v>
          </cell>
          <cell r="D1652" t="str">
            <v>m</v>
          </cell>
          <cell r="E1652">
            <v>14.17</v>
          </cell>
          <cell r="F1652">
            <v>10.95</v>
          </cell>
          <cell r="G1652">
            <v>25.12</v>
          </cell>
        </row>
        <row r="1653">
          <cell r="A1653" t="str">
            <v>32.10.090</v>
          </cell>
          <cell r="B1653">
            <v>0</v>
          </cell>
          <cell r="C1653" t="str">
            <v>Proteção anticorrosiva, com fita adesiva, para ramais sob a terra, com DN até 1´</v>
          </cell>
          <cell r="D1653" t="str">
            <v>m</v>
          </cell>
          <cell r="E1653">
            <v>16.63</v>
          </cell>
          <cell r="F1653">
            <v>1.1200000000000001</v>
          </cell>
          <cell r="G1653">
            <v>17.75</v>
          </cell>
        </row>
        <row r="1654">
          <cell r="A1654" t="str">
            <v>32.10.100</v>
          </cell>
          <cell r="B1654">
            <v>0</v>
          </cell>
          <cell r="C1654" t="str">
            <v>Proteção anticorrosiva, com fita adesiva, para ramais sob a terra, com DN acima de 1´ até 2´</v>
          </cell>
          <cell r="D1654" t="str">
            <v>m</v>
          </cell>
          <cell r="E1654">
            <v>30</v>
          </cell>
          <cell r="F1654">
            <v>1.57</v>
          </cell>
          <cell r="G1654">
            <v>31.57</v>
          </cell>
        </row>
        <row r="1655">
          <cell r="A1655" t="str">
            <v>32.10.110</v>
          </cell>
          <cell r="B1655">
            <v>0</v>
          </cell>
          <cell r="C1655" t="str">
            <v>Proteção anticorrosiva, com fita adesiva, para ramais sob a terra, com DN acima de 2´ até 3´</v>
          </cell>
          <cell r="D1655" t="str">
            <v>m</v>
          </cell>
          <cell r="E1655">
            <v>52.55</v>
          </cell>
          <cell r="F1655">
            <v>2.02</v>
          </cell>
          <cell r="G1655">
            <v>54.57</v>
          </cell>
        </row>
        <row r="1656">
          <cell r="A1656" t="str">
            <v>32.11</v>
          </cell>
          <cell r="B1656" t="str">
            <v>Isolante térmico para tubos e dutos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A1657" t="str">
            <v>32.11.150</v>
          </cell>
          <cell r="B1657">
            <v>0</v>
          </cell>
          <cell r="C1657" t="str">
            <v>Proteção para isolamento térmico em alumínio</v>
          </cell>
          <cell r="D1657" t="str">
            <v>m²</v>
          </cell>
          <cell r="E1657">
            <v>19.3</v>
          </cell>
          <cell r="F1657">
            <v>7.63</v>
          </cell>
          <cell r="G1657">
            <v>26.93</v>
          </cell>
        </row>
        <row r="1658">
          <cell r="A1658" t="str">
            <v>32.11.200</v>
          </cell>
          <cell r="B1658">
            <v>0</v>
          </cell>
          <cell r="C1658" t="str">
            <v>Isolamento térmico em polietileno expandido, espessura de 5 mm, para tubulação de 1/2´ (15 mm)</v>
          </cell>
          <cell r="D1658" t="str">
            <v>m</v>
          </cell>
          <cell r="E1658">
            <v>0.73</v>
          </cell>
          <cell r="F1658">
            <v>7.63</v>
          </cell>
          <cell r="G1658">
            <v>8.36</v>
          </cell>
        </row>
        <row r="1659">
          <cell r="A1659" t="str">
            <v>32.11.210</v>
          </cell>
          <cell r="B1659">
            <v>0</v>
          </cell>
          <cell r="C1659" t="str">
            <v>Isolamento térmico em polietileno expandido, espessura de 5 mm, para tubulação de 3/4´ (22 mm)</v>
          </cell>
          <cell r="D1659" t="str">
            <v>m</v>
          </cell>
          <cell r="E1659">
            <v>0.94</v>
          </cell>
          <cell r="F1659">
            <v>7.63</v>
          </cell>
          <cell r="G1659">
            <v>8.57</v>
          </cell>
        </row>
        <row r="1660">
          <cell r="A1660" t="str">
            <v>32.11.220</v>
          </cell>
          <cell r="B1660">
            <v>0</v>
          </cell>
          <cell r="C1660" t="str">
            <v>Isolamento térmico em polietileno expandido, espessura de 5 mm, para tubulação de 1´ (28 mm)</v>
          </cell>
          <cell r="D1660" t="str">
            <v>m</v>
          </cell>
          <cell r="E1660">
            <v>1.26</v>
          </cell>
          <cell r="F1660">
            <v>7.63</v>
          </cell>
          <cell r="G1660">
            <v>8.89</v>
          </cell>
        </row>
        <row r="1661">
          <cell r="A1661" t="str">
            <v>32.11.230</v>
          </cell>
          <cell r="B1661">
            <v>0</v>
          </cell>
          <cell r="C1661" t="str">
            <v>Isolamento térmico em polietileno expandido, espessura de 10 mm, para tubulação de 1 1/4´ (35 mm)</v>
          </cell>
          <cell r="D1661" t="str">
            <v>m</v>
          </cell>
          <cell r="E1661">
            <v>1.41</v>
          </cell>
          <cell r="F1661">
            <v>7.63</v>
          </cell>
          <cell r="G1661">
            <v>9.0399999999999991</v>
          </cell>
        </row>
        <row r="1662">
          <cell r="A1662" t="str">
            <v>32.11.240</v>
          </cell>
          <cell r="B1662">
            <v>0</v>
          </cell>
          <cell r="C1662" t="str">
            <v>Isolamento térmico em polietileno expandido, espessura de 10 mm, para tubulação de 1 1/2´ (42 mm)</v>
          </cell>
          <cell r="D1662" t="str">
            <v>m</v>
          </cell>
          <cell r="E1662">
            <v>2.95</v>
          </cell>
          <cell r="F1662">
            <v>7.63</v>
          </cell>
          <cell r="G1662">
            <v>10.58</v>
          </cell>
        </row>
        <row r="1663">
          <cell r="A1663" t="str">
            <v>32.11.250</v>
          </cell>
          <cell r="B1663">
            <v>0</v>
          </cell>
          <cell r="C1663" t="str">
            <v>Isolamento térmico em polietileno expandido, espessura de 10 mm, para tubulação de 2´ (54 mm)</v>
          </cell>
          <cell r="D1663" t="str">
            <v>m</v>
          </cell>
          <cell r="E1663">
            <v>4.38</v>
          </cell>
          <cell r="F1663">
            <v>7.63</v>
          </cell>
          <cell r="G1663">
            <v>12.01</v>
          </cell>
        </row>
        <row r="1664">
          <cell r="A1664" t="str">
            <v>32.11.270</v>
          </cell>
          <cell r="B1664">
            <v>0</v>
          </cell>
          <cell r="C1664" t="str">
            <v>Isolamento térmico em espuma elastomérica, espessura de 9 a 12 mm, para tubulação de 1/4´ (cobre)</v>
          </cell>
          <cell r="D1664" t="str">
            <v>m</v>
          </cell>
          <cell r="E1664">
            <v>3.98</v>
          </cell>
          <cell r="F1664">
            <v>7.63</v>
          </cell>
          <cell r="G1664">
            <v>11.61</v>
          </cell>
        </row>
        <row r="1665">
          <cell r="A1665" t="str">
            <v>32.11.280</v>
          </cell>
          <cell r="B1665">
            <v>0</v>
          </cell>
          <cell r="C1665" t="str">
            <v>Isolamento térmico em espuma elastomérica, espessura de 9 a 12 mm, para tubulação de 1/2´ (cobre)</v>
          </cell>
          <cell r="D1665" t="str">
            <v>m</v>
          </cell>
          <cell r="E1665">
            <v>4.28</v>
          </cell>
          <cell r="F1665">
            <v>7.63</v>
          </cell>
          <cell r="G1665">
            <v>11.91</v>
          </cell>
        </row>
        <row r="1666">
          <cell r="A1666" t="str">
            <v>32.11.290</v>
          </cell>
          <cell r="B1666">
            <v>0</v>
          </cell>
          <cell r="C1666" t="str">
            <v>Isolamento térmico em espuma elastomérica, espessura de 9 a 12 mm, para tubulação de 5/8´ (cobre) ou 1/4´ (ferro)</v>
          </cell>
          <cell r="D1666" t="str">
            <v>m</v>
          </cell>
          <cell r="E1666">
            <v>4.79</v>
          </cell>
          <cell r="F1666">
            <v>7.63</v>
          </cell>
          <cell r="G1666">
            <v>12.42</v>
          </cell>
        </row>
        <row r="1667">
          <cell r="A1667" t="str">
            <v>32.11.300</v>
          </cell>
          <cell r="B1667">
            <v>0</v>
          </cell>
          <cell r="C1667" t="str">
            <v>Isolamento térmico em espuma elastomérica, espessura de 9 a 12 mm, para tubulação de 1´ (cobre)</v>
          </cell>
          <cell r="D1667" t="str">
            <v>m</v>
          </cell>
          <cell r="E1667">
            <v>5.61</v>
          </cell>
          <cell r="F1667">
            <v>7.63</v>
          </cell>
          <cell r="G1667">
            <v>13.24</v>
          </cell>
        </row>
        <row r="1668">
          <cell r="A1668" t="str">
            <v>32.11.310</v>
          </cell>
          <cell r="B1668">
            <v>0</v>
          </cell>
          <cell r="C1668" t="str">
            <v>Isolamento térmico em espuma elastomérica, espessura de 19 a 26 mm, para tubulação de 7/8´ (cobre) ou 1/2´ (ferro)</v>
          </cell>
          <cell r="D1668" t="str">
            <v>m</v>
          </cell>
          <cell r="E1668">
            <v>11.72</v>
          </cell>
          <cell r="F1668">
            <v>7.63</v>
          </cell>
          <cell r="G1668">
            <v>19.350000000000001</v>
          </cell>
        </row>
        <row r="1669">
          <cell r="A1669" t="str">
            <v>32.11.320</v>
          </cell>
          <cell r="B1669">
            <v>0</v>
          </cell>
          <cell r="C1669" t="str">
            <v>Isolamento térmico em espuma elastomérica, espessura de 19 a 26 mm, para tubulação de 1 1/8´ (cobre) ou 3/4´ (ferro)</v>
          </cell>
          <cell r="D1669" t="str">
            <v>m</v>
          </cell>
          <cell r="E1669">
            <v>14.02</v>
          </cell>
          <cell r="F1669">
            <v>7.63</v>
          </cell>
          <cell r="G1669">
            <v>21.65</v>
          </cell>
        </row>
        <row r="1670">
          <cell r="A1670" t="str">
            <v>32.11.330</v>
          </cell>
          <cell r="B1670">
            <v>0</v>
          </cell>
          <cell r="C1670" t="str">
            <v>Isolamento térmico em espuma elastomérica, espessura de 19 a 26 mm, para tubulação de 1 3/8´ (cobre) ou 1´ (ferro)</v>
          </cell>
          <cell r="D1670" t="str">
            <v>m</v>
          </cell>
          <cell r="E1670">
            <v>16.77</v>
          </cell>
          <cell r="F1670">
            <v>7.63</v>
          </cell>
          <cell r="G1670">
            <v>24.4</v>
          </cell>
        </row>
        <row r="1671">
          <cell r="A1671" t="str">
            <v>32.11.340</v>
          </cell>
          <cell r="B1671">
            <v>0</v>
          </cell>
          <cell r="C1671" t="str">
            <v>Isolamento térmico em espuma elastomérica, espessura de 19 a 26 mm, para tubulação de 1 5/8´ (cobre) ou 1 1/4´ (ferro)</v>
          </cell>
          <cell r="D1671" t="str">
            <v>m</v>
          </cell>
          <cell r="E1671">
            <v>18.97</v>
          </cell>
          <cell r="F1671">
            <v>7.63</v>
          </cell>
          <cell r="G1671">
            <v>26.6</v>
          </cell>
        </row>
        <row r="1672">
          <cell r="A1672" t="str">
            <v>32.11.350</v>
          </cell>
          <cell r="B1672">
            <v>0</v>
          </cell>
          <cell r="C1672" t="str">
            <v>Isolamento térmico em espuma elastomérica, espessura de 19 a 26 mm, para tubulação de 1 1/2´ (ferro)</v>
          </cell>
          <cell r="D1672" t="str">
            <v>m</v>
          </cell>
          <cell r="E1672">
            <v>22.98</v>
          </cell>
          <cell r="F1672">
            <v>7.63</v>
          </cell>
          <cell r="G1672">
            <v>30.61</v>
          </cell>
        </row>
        <row r="1673">
          <cell r="A1673" t="str">
            <v>32.11.360</v>
          </cell>
          <cell r="B1673">
            <v>0</v>
          </cell>
          <cell r="C1673" t="str">
            <v>Isolamento térmico em espuma elastomérica, espessura de 19 a 26 mm, para tubulação de 2´ (ferro)</v>
          </cell>
          <cell r="D1673" t="str">
            <v>m</v>
          </cell>
          <cell r="E1673">
            <v>25.22</v>
          </cell>
          <cell r="F1673">
            <v>7.63</v>
          </cell>
          <cell r="G1673">
            <v>32.85</v>
          </cell>
        </row>
        <row r="1674">
          <cell r="A1674" t="str">
            <v>32.11.370</v>
          </cell>
          <cell r="B1674">
            <v>0</v>
          </cell>
          <cell r="C1674" t="str">
            <v>Isolamento térmico em espuma elastomérica, espessura de 19 a 26 mm, para tubulação de 2 1/2´ (ferro)</v>
          </cell>
          <cell r="D1674" t="str">
            <v>m</v>
          </cell>
          <cell r="E1674">
            <v>30.54</v>
          </cell>
          <cell r="F1674">
            <v>7.63</v>
          </cell>
          <cell r="G1674">
            <v>38.17</v>
          </cell>
        </row>
        <row r="1675">
          <cell r="A1675" t="str">
            <v>32.11.380</v>
          </cell>
          <cell r="B1675">
            <v>0</v>
          </cell>
          <cell r="C1675" t="str">
            <v>Isolamento térmico em espuma elastomérica, espessura de 19 a 26 mm, para tubulação de 3 1/2´ (cobre) ou 3´ (ferro)</v>
          </cell>
          <cell r="D1675" t="str">
            <v>m</v>
          </cell>
          <cell r="E1675">
            <v>33.590000000000003</v>
          </cell>
          <cell r="F1675">
            <v>7.63</v>
          </cell>
          <cell r="G1675">
            <v>41.22</v>
          </cell>
        </row>
        <row r="1676">
          <cell r="A1676" t="str">
            <v>32.11.390</v>
          </cell>
          <cell r="B1676">
            <v>0</v>
          </cell>
          <cell r="C1676" t="str">
            <v>Isolamento térmico em espuma elastomérica, espessura de 19 a 26 mm, para tubulação de 4´ (ferro)</v>
          </cell>
          <cell r="D1676" t="str">
            <v>m</v>
          </cell>
          <cell r="E1676">
            <v>49.89</v>
          </cell>
          <cell r="F1676">
            <v>7.63</v>
          </cell>
          <cell r="G1676">
            <v>57.52</v>
          </cell>
        </row>
        <row r="1677">
          <cell r="A1677" t="str">
            <v>32.11.400</v>
          </cell>
          <cell r="B1677">
            <v>0</v>
          </cell>
          <cell r="C1677" t="str">
            <v>Isolamento térmico em espuma elastomérica, espessura de 19 a 26 mm, para tubulação de 5´ (ferro)</v>
          </cell>
          <cell r="D1677" t="str">
            <v>m</v>
          </cell>
          <cell r="E1677">
            <v>58.95</v>
          </cell>
          <cell r="F1677">
            <v>7.63</v>
          </cell>
          <cell r="G1677">
            <v>66.58</v>
          </cell>
        </row>
        <row r="1678">
          <cell r="A1678" t="str">
            <v>32.11.410</v>
          </cell>
          <cell r="B1678">
            <v>0</v>
          </cell>
          <cell r="C1678" t="str">
            <v>Isolamento térmico em espuma elastomérica, espessura de 19 a 26 mm, para tubulação de 6´ (ferro)</v>
          </cell>
          <cell r="D1678" t="str">
            <v>m</v>
          </cell>
          <cell r="E1678">
            <v>81.760000000000005</v>
          </cell>
          <cell r="F1678">
            <v>7.63</v>
          </cell>
          <cell r="G1678">
            <v>89.39</v>
          </cell>
        </row>
        <row r="1679">
          <cell r="A1679" t="str">
            <v>32.11.420</v>
          </cell>
          <cell r="B1679">
            <v>0</v>
          </cell>
          <cell r="C1679" t="str">
            <v>Manta em espuma elastomérica, espessura de 19 a 26 mm, para isolamento térmico de tubulação acima de 6´</v>
          </cell>
          <cell r="D1679" t="str">
            <v>m²</v>
          </cell>
          <cell r="E1679">
            <v>112.15</v>
          </cell>
          <cell r="F1679">
            <v>14.01</v>
          </cell>
          <cell r="G1679">
            <v>126.16</v>
          </cell>
        </row>
        <row r="1680">
          <cell r="A1680" t="str">
            <v>32.11.430</v>
          </cell>
          <cell r="B1680">
            <v>0</v>
          </cell>
          <cell r="C1680" t="str">
            <v>Isolamento térmico em espuma elastomérica, espessura de 19 a 26 mm, para tubulação de 3/8" (cobre) ou 1/8" (ferro)</v>
          </cell>
          <cell r="D1680" t="str">
            <v>m</v>
          </cell>
          <cell r="E1680">
            <v>8.44</v>
          </cell>
          <cell r="F1680">
            <v>7.63</v>
          </cell>
          <cell r="G1680">
            <v>16.07</v>
          </cell>
        </row>
        <row r="1681">
          <cell r="A1681" t="str">
            <v>32.11.440</v>
          </cell>
          <cell r="B1681">
            <v>0</v>
          </cell>
          <cell r="C1681" t="str">
            <v>Isolamento térmico em espuma elastomérica, espessura de 19 a 26 mm, para tubulação de 3/4" (cobre) ou 3/8" (ferro)</v>
          </cell>
          <cell r="D1681" t="str">
            <v>m</v>
          </cell>
          <cell r="E1681">
            <v>10.3</v>
          </cell>
          <cell r="F1681">
            <v>7.63</v>
          </cell>
          <cell r="G1681">
            <v>17.93</v>
          </cell>
        </row>
        <row r="1682">
          <cell r="A1682" t="str">
            <v>32.15</v>
          </cell>
          <cell r="B1682" t="str">
            <v>Impermeabilização flexível com manta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</row>
        <row r="1683">
          <cell r="A1683" t="str">
            <v>32.15.030</v>
          </cell>
          <cell r="B1683">
            <v>0</v>
          </cell>
          <cell r="C1683" t="str">
            <v>Impermeabilização em manta asfáltica com armadura, tipo III-B, espessura de 3 mm</v>
          </cell>
          <cell r="D1683" t="str">
            <v>m²</v>
          </cell>
          <cell r="E1683">
            <v>42.52</v>
          </cell>
          <cell r="F1683">
            <v>13.03</v>
          </cell>
          <cell r="G1683">
            <v>55.55</v>
          </cell>
        </row>
        <row r="1684">
          <cell r="A1684" t="str">
            <v>32.15.040</v>
          </cell>
          <cell r="B1684">
            <v>0</v>
          </cell>
          <cell r="C1684" t="str">
            <v>Impermeabilização em manta asfáltica com armadura, tipo III-B, espessura de 4 mm</v>
          </cell>
          <cell r="D1684" t="str">
            <v>m²</v>
          </cell>
          <cell r="E1684">
            <v>42.08</v>
          </cell>
          <cell r="F1684">
            <v>13.03</v>
          </cell>
          <cell r="G1684">
            <v>55.11</v>
          </cell>
        </row>
        <row r="1685">
          <cell r="A1685" t="str">
            <v>32.15.080</v>
          </cell>
          <cell r="B1685">
            <v>0</v>
          </cell>
          <cell r="C1685" t="str">
            <v>Impermeabilização em manta asfáltica tipo III-B, espessura de 3 mm, face exposta em geotêxtil, com membrana acrílica</v>
          </cell>
          <cell r="D1685" t="str">
            <v>m²</v>
          </cell>
          <cell r="E1685">
            <v>91.65</v>
          </cell>
          <cell r="F1685">
            <v>16.41</v>
          </cell>
          <cell r="G1685">
            <v>108.06</v>
          </cell>
        </row>
        <row r="1686">
          <cell r="A1686" t="str">
            <v>32.15.100</v>
          </cell>
          <cell r="B1686">
            <v>0</v>
          </cell>
          <cell r="C1686" t="str">
            <v>Impermeabilização em manta asfáltica plastomérica com armadura, tipo III, espessura de 4 mm, face exposta em geotêxtil com membrana acrílica</v>
          </cell>
          <cell r="D1686" t="str">
            <v>m²</v>
          </cell>
          <cell r="E1686">
            <v>97.85</v>
          </cell>
          <cell r="F1686">
            <v>16.41</v>
          </cell>
          <cell r="G1686">
            <v>114.26</v>
          </cell>
        </row>
        <row r="1687">
          <cell r="A1687" t="str">
            <v>32.15.240</v>
          </cell>
          <cell r="B1687">
            <v>0</v>
          </cell>
          <cell r="C1687" t="str">
            <v>Impermeabilização com manta asfáltica tipo III, anti raiz, espessura de 4 mm</v>
          </cell>
          <cell r="D1687" t="str">
            <v>m²</v>
          </cell>
          <cell r="E1687">
            <v>102.55</v>
          </cell>
          <cell r="F1687">
            <v>0</v>
          </cell>
          <cell r="G1687">
            <v>102.55</v>
          </cell>
        </row>
        <row r="1688">
          <cell r="A1688" t="str">
            <v>32.16</v>
          </cell>
          <cell r="B1688" t="str">
            <v>Impermeabilização flexível com membranas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32.16.010</v>
          </cell>
          <cell r="B1689">
            <v>0</v>
          </cell>
          <cell r="C1689" t="str">
            <v>Impermeabilização em pintura de asfalto oxidado com solventes orgânicos, sobre massa</v>
          </cell>
          <cell r="D1689" t="str">
            <v>m²</v>
          </cell>
          <cell r="E1689">
            <v>6.17</v>
          </cell>
          <cell r="F1689">
            <v>5.4</v>
          </cell>
          <cell r="G1689">
            <v>11.57</v>
          </cell>
        </row>
        <row r="1690">
          <cell r="A1690" t="str">
            <v>32.16.020</v>
          </cell>
          <cell r="B1690">
            <v>0</v>
          </cell>
          <cell r="C1690" t="str">
            <v>Impermeabilização em pintura de asfalto oxidado com solventes orgânicos, sobre metal</v>
          </cell>
          <cell r="D1690" t="str">
            <v>m²</v>
          </cell>
          <cell r="E1690">
            <v>4.32</v>
          </cell>
          <cell r="F1690">
            <v>5.4</v>
          </cell>
          <cell r="G1690">
            <v>9.7200000000000006</v>
          </cell>
        </row>
        <row r="1691">
          <cell r="A1691" t="str">
            <v>32.16.030</v>
          </cell>
          <cell r="B1691">
            <v>0</v>
          </cell>
          <cell r="C1691" t="str">
            <v>Impermeabilização em membrana de asfalto modificado com elastômeros, na cor preta</v>
          </cell>
          <cell r="D1691" t="str">
            <v>m²</v>
          </cell>
          <cell r="E1691">
            <v>26.05</v>
          </cell>
          <cell r="F1691">
            <v>5.4</v>
          </cell>
          <cell r="G1691">
            <v>31.45</v>
          </cell>
        </row>
        <row r="1692">
          <cell r="A1692" t="str">
            <v>32.16.040</v>
          </cell>
          <cell r="B1692">
            <v>0</v>
          </cell>
          <cell r="C1692" t="str">
            <v>Impermeabilização em membrana de asfalto modificado com elastômeros, na cor preta e reforço em tela poliéster</v>
          </cell>
          <cell r="D1692" t="str">
            <v>m²</v>
          </cell>
          <cell r="E1692">
            <v>38.619999999999997</v>
          </cell>
          <cell r="F1692">
            <v>14.97</v>
          </cell>
          <cell r="G1692">
            <v>53.59</v>
          </cell>
        </row>
        <row r="1693">
          <cell r="A1693" t="str">
            <v>32.16.050</v>
          </cell>
          <cell r="B1693">
            <v>0</v>
          </cell>
          <cell r="C1693" t="str">
            <v>Impermeabilização em membrana à base de polímeros acrílicos, na cor branca</v>
          </cell>
          <cell r="D1693" t="str">
            <v>m²</v>
          </cell>
          <cell r="E1693">
            <v>33.229999999999997</v>
          </cell>
          <cell r="F1693">
            <v>5.4</v>
          </cell>
          <cell r="G1693">
            <v>38.630000000000003</v>
          </cell>
        </row>
        <row r="1694">
          <cell r="A1694" t="str">
            <v>32.16.060</v>
          </cell>
          <cell r="B1694">
            <v>0</v>
          </cell>
          <cell r="C1694" t="str">
            <v>Impermeabilização em membrana à base de polímeros acrílicos, na cor branca e reforço em tela poliéster</v>
          </cell>
          <cell r="D1694" t="str">
            <v>m²</v>
          </cell>
          <cell r="E1694">
            <v>48.67</v>
          </cell>
          <cell r="F1694">
            <v>14.97</v>
          </cell>
          <cell r="G1694">
            <v>63.64</v>
          </cell>
        </row>
        <row r="1695">
          <cell r="A1695" t="str">
            <v>32.16.070</v>
          </cell>
          <cell r="B1695">
            <v>0</v>
          </cell>
          <cell r="C1695" t="str">
            <v>Impermeabilização em membrana à base de resina termoplástica e cimentos aditivados com reforço em tela poliéster</v>
          </cell>
          <cell r="D1695" t="str">
            <v>m²</v>
          </cell>
          <cell r="E1695">
            <v>26.49</v>
          </cell>
          <cell r="F1695">
            <v>17.670000000000002</v>
          </cell>
          <cell r="G1695">
            <v>44.16</v>
          </cell>
        </row>
        <row r="1696">
          <cell r="A1696" t="str">
            <v>32.17</v>
          </cell>
          <cell r="B1696" t="str">
            <v>Impermeabilização rígida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A1697" t="str">
            <v>32.17.010</v>
          </cell>
          <cell r="B1697">
            <v>0</v>
          </cell>
          <cell r="C1697" t="str">
            <v>Impermeabilização em argamassa impermeável com aditivo hidrófugo</v>
          </cell>
          <cell r="D1697" t="str">
            <v>m³</v>
          </cell>
          <cell r="E1697">
            <v>300.67</v>
          </cell>
          <cell r="F1697">
            <v>233.52</v>
          </cell>
          <cell r="G1697">
            <v>534.19000000000005</v>
          </cell>
        </row>
        <row r="1698">
          <cell r="A1698" t="str">
            <v>32.17.012</v>
          </cell>
          <cell r="B1698">
            <v>0</v>
          </cell>
          <cell r="C1698" t="str">
            <v>Impermeabilização em argamassa de concreto não estrutural com aditivo hidrófugo</v>
          </cell>
          <cell r="D1698" t="str">
            <v>m³</v>
          </cell>
          <cell r="E1698">
            <v>388.33</v>
          </cell>
          <cell r="F1698">
            <v>0</v>
          </cell>
          <cell r="G1698">
            <v>388.33</v>
          </cell>
        </row>
        <row r="1699">
          <cell r="A1699" t="str">
            <v>32.17.030</v>
          </cell>
          <cell r="B1699">
            <v>0</v>
          </cell>
          <cell r="C1699" t="str">
            <v>Impermeabilização em argamassa polimérica para umidade e água de percolação</v>
          </cell>
          <cell r="D1699" t="str">
            <v>m²</v>
          </cell>
          <cell r="E1699">
            <v>4.24</v>
          </cell>
          <cell r="F1699">
            <v>5.7</v>
          </cell>
          <cell r="G1699">
            <v>9.94</v>
          </cell>
        </row>
        <row r="1700">
          <cell r="A1700" t="str">
            <v>32.17.040</v>
          </cell>
          <cell r="B1700">
            <v>0</v>
          </cell>
          <cell r="C1700" t="str">
            <v>Impermeabilização em argamassa polimérica com reforço em tela poliéster para pressão hidrostática positiva</v>
          </cell>
          <cell r="D1700" t="str">
            <v>m²</v>
          </cell>
          <cell r="E1700">
            <v>10.63</v>
          </cell>
          <cell r="F1700">
            <v>11.38</v>
          </cell>
          <cell r="G1700">
            <v>22.01</v>
          </cell>
        </row>
        <row r="1701">
          <cell r="A1701" t="str">
            <v>32.17.070</v>
          </cell>
          <cell r="B1701">
            <v>0</v>
          </cell>
          <cell r="C1701" t="str">
            <v>Impermeabilização anticorrosiva em membrana epoxídica com alcatrão de hulha, sobre massa</v>
          </cell>
          <cell r="D1701" t="str">
            <v>m²</v>
          </cell>
          <cell r="E1701">
            <v>27.51</v>
          </cell>
          <cell r="F1701">
            <v>5.7</v>
          </cell>
          <cell r="G1701">
            <v>33.21</v>
          </cell>
        </row>
        <row r="1702">
          <cell r="A1702" t="str">
            <v>32.20</v>
          </cell>
          <cell r="B1702" t="str">
            <v>Reparos, conservações e complementos - GRUPO 32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</row>
        <row r="1703">
          <cell r="A1703" t="str">
            <v>32.20.010</v>
          </cell>
          <cell r="B1703">
            <v>0</v>
          </cell>
          <cell r="C1703" t="str">
            <v>Recolocação de argila expandida</v>
          </cell>
          <cell r="D1703" t="str">
            <v>m³</v>
          </cell>
          <cell r="E1703">
            <v>0</v>
          </cell>
          <cell r="F1703">
            <v>54</v>
          </cell>
          <cell r="G1703">
            <v>54</v>
          </cell>
        </row>
        <row r="1704">
          <cell r="A1704" t="str">
            <v>32.20.020</v>
          </cell>
          <cell r="B1704">
            <v>0</v>
          </cell>
          <cell r="C1704" t="str">
            <v>Aplicação de papel Kraft</v>
          </cell>
          <cell r="D1704" t="str">
            <v>m²</v>
          </cell>
          <cell r="E1704">
            <v>2.71</v>
          </cell>
          <cell r="F1704">
            <v>2.7</v>
          </cell>
          <cell r="G1704">
            <v>5.41</v>
          </cell>
        </row>
        <row r="1705">
          <cell r="A1705" t="str">
            <v>32.20.050</v>
          </cell>
          <cell r="B1705">
            <v>0</v>
          </cell>
          <cell r="C1705" t="str">
            <v>Tela em polietileno, malha hexagonal de 1/2´, para armadura de argamassa</v>
          </cell>
          <cell r="D1705" t="str">
            <v>m²</v>
          </cell>
          <cell r="E1705">
            <v>1.71</v>
          </cell>
          <cell r="F1705">
            <v>2.7</v>
          </cell>
          <cell r="G1705">
            <v>4.41</v>
          </cell>
        </row>
        <row r="1706">
          <cell r="A1706" t="str">
            <v>32.20.060</v>
          </cell>
          <cell r="B1706">
            <v>0</v>
          </cell>
          <cell r="C1706" t="str">
            <v>Tela galvanizada fio 24 BWG, malha hexagonal de 1/2´, para armadura de argamassa</v>
          </cell>
          <cell r="D1706" t="str">
            <v>m²</v>
          </cell>
          <cell r="E1706">
            <v>7.57</v>
          </cell>
          <cell r="F1706">
            <v>2.7</v>
          </cell>
          <cell r="G1706">
            <v>10.27</v>
          </cell>
        </row>
        <row r="1707">
          <cell r="A1707" t="str">
            <v>33</v>
          </cell>
          <cell r="B1707" t="str">
            <v>PINTURA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</row>
        <row r="1708">
          <cell r="A1708" t="str">
            <v>33.01</v>
          </cell>
          <cell r="B1708" t="str">
            <v>Preparo de base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</row>
        <row r="1709">
          <cell r="A1709" t="str">
            <v>33.01.040</v>
          </cell>
          <cell r="B1709">
            <v>0</v>
          </cell>
          <cell r="C1709" t="str">
            <v>Estucamento e lixamento de concreto deteriorado</v>
          </cell>
          <cell r="D1709" t="str">
            <v>m²</v>
          </cell>
          <cell r="E1709">
            <v>5.77</v>
          </cell>
          <cell r="F1709">
            <v>23.17</v>
          </cell>
          <cell r="G1709">
            <v>28.94</v>
          </cell>
        </row>
        <row r="1710">
          <cell r="A1710" t="str">
            <v>33.01.050</v>
          </cell>
          <cell r="B1710">
            <v>0</v>
          </cell>
          <cell r="C1710" t="str">
            <v>Estucamento e lixamento de concreto</v>
          </cell>
          <cell r="D1710" t="str">
            <v>m²</v>
          </cell>
          <cell r="E1710">
            <v>3.34</v>
          </cell>
          <cell r="F1710">
            <v>23.17</v>
          </cell>
          <cell r="G1710">
            <v>26.51</v>
          </cell>
        </row>
        <row r="1711">
          <cell r="A1711" t="str">
            <v>33.01.060</v>
          </cell>
          <cell r="B1711">
            <v>0</v>
          </cell>
          <cell r="C1711" t="str">
            <v>Imunizante para madeira</v>
          </cell>
          <cell r="D1711" t="str">
            <v>m²</v>
          </cell>
          <cell r="E1711">
            <v>4.3</v>
          </cell>
          <cell r="F1711">
            <v>5.08</v>
          </cell>
          <cell r="G1711">
            <v>9.3800000000000008</v>
          </cell>
        </row>
        <row r="1712">
          <cell r="A1712" t="str">
            <v>33.01.280</v>
          </cell>
          <cell r="B1712">
            <v>0</v>
          </cell>
          <cell r="C1712" t="str">
            <v>Reparo de trincas rasas até 5 mm de largura, na massa</v>
          </cell>
          <cell r="D1712" t="str">
            <v>m</v>
          </cell>
          <cell r="E1712">
            <v>16.66</v>
          </cell>
          <cell r="F1712">
            <v>15.22</v>
          </cell>
          <cell r="G1712">
            <v>31.88</v>
          </cell>
        </row>
        <row r="1713">
          <cell r="A1713" t="str">
            <v>33.01.350</v>
          </cell>
          <cell r="B1713">
            <v>0</v>
          </cell>
          <cell r="C1713" t="str">
            <v>Preparo de base para superfície metálica com fundo antioxidante</v>
          </cell>
          <cell r="D1713" t="str">
            <v>m²</v>
          </cell>
          <cell r="E1713">
            <v>5.49</v>
          </cell>
          <cell r="F1713">
            <v>5.68</v>
          </cell>
          <cell r="G1713">
            <v>11.17</v>
          </cell>
        </row>
        <row r="1714">
          <cell r="A1714" t="str">
            <v>33.02</v>
          </cell>
          <cell r="B1714" t="str">
            <v>Massa corrida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33.02.060</v>
          </cell>
          <cell r="B1715">
            <v>0</v>
          </cell>
          <cell r="C1715" t="str">
            <v>Massa corrida a base de PVA</v>
          </cell>
          <cell r="D1715" t="str">
            <v>m²</v>
          </cell>
          <cell r="E1715">
            <v>1.93</v>
          </cell>
          <cell r="F1715">
            <v>7.44</v>
          </cell>
          <cell r="G1715">
            <v>9.3699999999999992</v>
          </cell>
        </row>
        <row r="1716">
          <cell r="A1716" t="str">
            <v>33.02.080</v>
          </cell>
          <cell r="B1716">
            <v>0</v>
          </cell>
          <cell r="C1716" t="str">
            <v>Massa corrida à base de resina acrílica</v>
          </cell>
          <cell r="D1716" t="str">
            <v>m²</v>
          </cell>
          <cell r="E1716">
            <v>3.09</v>
          </cell>
          <cell r="F1716">
            <v>7.44</v>
          </cell>
          <cell r="G1716">
            <v>10.53</v>
          </cell>
        </row>
        <row r="1717">
          <cell r="A1717" t="str">
            <v>33.02.120</v>
          </cell>
          <cell r="B1717">
            <v>0</v>
          </cell>
          <cell r="C1717" t="str">
            <v>Massa corrida a óleo em superfície rebocada</v>
          </cell>
          <cell r="D1717" t="str">
            <v>m²</v>
          </cell>
          <cell r="E1717">
            <v>10.16</v>
          </cell>
          <cell r="F1717">
            <v>7.44</v>
          </cell>
          <cell r="G1717">
            <v>17.600000000000001</v>
          </cell>
        </row>
        <row r="1718">
          <cell r="A1718" t="str">
            <v>33.03</v>
          </cell>
          <cell r="B1718" t="str">
            <v>Pintura em superfícies de concreto / massa / gesso / pedras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</row>
        <row r="1719">
          <cell r="A1719" t="str">
            <v>33.03.220</v>
          </cell>
          <cell r="B1719">
            <v>0</v>
          </cell>
          <cell r="C1719" t="str">
            <v>Tinta látex em elemento vazado</v>
          </cell>
          <cell r="D1719" t="str">
            <v>m²</v>
          </cell>
          <cell r="E1719">
            <v>3.73</v>
          </cell>
          <cell r="F1719">
            <v>16.07</v>
          </cell>
          <cell r="G1719">
            <v>19.8</v>
          </cell>
        </row>
        <row r="1720">
          <cell r="A1720" t="str">
            <v>33.03.350</v>
          </cell>
          <cell r="B1720">
            <v>0</v>
          </cell>
          <cell r="C1720" t="str">
            <v>Pintura especial em esmalte para lousa cor verde</v>
          </cell>
          <cell r="D1720" t="str">
            <v>m²</v>
          </cell>
          <cell r="E1720">
            <v>5.18</v>
          </cell>
          <cell r="F1720">
            <v>13.7</v>
          </cell>
          <cell r="G1720">
            <v>18.88</v>
          </cell>
        </row>
        <row r="1721">
          <cell r="A1721" t="str">
            <v>33.03.740</v>
          </cell>
          <cell r="B1721">
            <v>0</v>
          </cell>
          <cell r="C1721" t="str">
            <v>Resina acrílica plastificante</v>
          </cell>
          <cell r="D1721" t="str">
            <v>m²</v>
          </cell>
          <cell r="E1721">
            <v>10.130000000000001</v>
          </cell>
          <cell r="F1721">
            <v>7.62</v>
          </cell>
          <cell r="G1721">
            <v>17.75</v>
          </cell>
        </row>
        <row r="1722">
          <cell r="A1722" t="str">
            <v>33.03.750</v>
          </cell>
          <cell r="B1722">
            <v>0</v>
          </cell>
          <cell r="C1722" t="str">
            <v>Verniz acrílico</v>
          </cell>
          <cell r="D1722" t="str">
            <v>m²</v>
          </cell>
          <cell r="E1722">
            <v>10.220000000000001</v>
          </cell>
          <cell r="F1722">
            <v>13.02</v>
          </cell>
          <cell r="G1722">
            <v>23.24</v>
          </cell>
        </row>
        <row r="1723">
          <cell r="A1723" t="str">
            <v>33.03.760</v>
          </cell>
          <cell r="B1723">
            <v>0</v>
          </cell>
          <cell r="C1723" t="str">
            <v>Hidrorepelente incolor para fachada à base de silano-siloxano oligomérico disperso em água</v>
          </cell>
          <cell r="D1723" t="str">
            <v>m²</v>
          </cell>
          <cell r="E1723">
            <v>6.34</v>
          </cell>
          <cell r="F1723">
            <v>9.4700000000000006</v>
          </cell>
          <cell r="G1723">
            <v>15.81</v>
          </cell>
        </row>
        <row r="1724">
          <cell r="A1724" t="str">
            <v>33.03.770</v>
          </cell>
          <cell r="B1724">
            <v>0</v>
          </cell>
          <cell r="C1724" t="str">
            <v>Hidrorepelente incolor para fachada à base de silano-siloxano oligomérico disperso em solvente</v>
          </cell>
          <cell r="D1724" t="str">
            <v>m²</v>
          </cell>
          <cell r="E1724">
            <v>20.5</v>
          </cell>
          <cell r="F1724">
            <v>9.4700000000000006</v>
          </cell>
          <cell r="G1724">
            <v>29.97</v>
          </cell>
        </row>
        <row r="1725">
          <cell r="A1725" t="str">
            <v>33.03.780</v>
          </cell>
          <cell r="B1725">
            <v>0</v>
          </cell>
          <cell r="C1725" t="str">
            <v>Verniz de proteção antipichação</v>
          </cell>
          <cell r="D1725" t="str">
            <v>m²</v>
          </cell>
          <cell r="E1725">
            <v>15.55</v>
          </cell>
          <cell r="F1725">
            <v>13.02</v>
          </cell>
          <cell r="G1725">
            <v>28.57</v>
          </cell>
        </row>
        <row r="1726">
          <cell r="A1726" t="str">
            <v>33.05</v>
          </cell>
          <cell r="B1726" t="str">
            <v>Pintura em superfícies de madeira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33.05.010</v>
          </cell>
          <cell r="B1727">
            <v>0</v>
          </cell>
          <cell r="C1727" t="str">
            <v>Verniz fungicida para madeira</v>
          </cell>
          <cell r="D1727" t="str">
            <v>m²</v>
          </cell>
          <cell r="E1727">
            <v>5.24</v>
          </cell>
          <cell r="F1727">
            <v>9.4700000000000006</v>
          </cell>
          <cell r="G1727">
            <v>14.71</v>
          </cell>
        </row>
        <row r="1728">
          <cell r="A1728" t="str">
            <v>33.05.120</v>
          </cell>
          <cell r="B1728">
            <v>0</v>
          </cell>
          <cell r="C1728" t="str">
            <v>Esmalte em rodapés, baguetes ou molduras de madeira</v>
          </cell>
          <cell r="D1728" t="str">
            <v>m</v>
          </cell>
          <cell r="E1728">
            <v>1.9</v>
          </cell>
          <cell r="F1728">
            <v>1.69</v>
          </cell>
          <cell r="G1728">
            <v>3.59</v>
          </cell>
        </row>
        <row r="1729">
          <cell r="A1729" t="str">
            <v>33.05.330</v>
          </cell>
          <cell r="B1729">
            <v>0</v>
          </cell>
          <cell r="C1729" t="str">
            <v>Verniz em superfície de madeira</v>
          </cell>
          <cell r="D1729" t="str">
            <v>m²</v>
          </cell>
          <cell r="E1729">
            <v>5.81</v>
          </cell>
          <cell r="F1729">
            <v>10.82</v>
          </cell>
          <cell r="G1729">
            <v>16.63</v>
          </cell>
        </row>
        <row r="1730">
          <cell r="A1730" t="str">
            <v>33.05.360</v>
          </cell>
          <cell r="B1730">
            <v>0</v>
          </cell>
          <cell r="C1730" t="str">
            <v>Verniz em rodapés, baguetes ou molduras de madeira</v>
          </cell>
          <cell r="D1730" t="str">
            <v>m</v>
          </cell>
          <cell r="E1730">
            <v>1.53</v>
          </cell>
          <cell r="F1730">
            <v>1.35</v>
          </cell>
          <cell r="G1730">
            <v>2.88</v>
          </cell>
        </row>
        <row r="1731">
          <cell r="A1731" t="str">
            <v>33.06</v>
          </cell>
          <cell r="B1731" t="str">
            <v>Pintura em pisos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33.06.020</v>
          </cell>
          <cell r="B1732">
            <v>0</v>
          </cell>
          <cell r="C1732" t="str">
            <v>Acrílico para quadras e pisos cimentados</v>
          </cell>
          <cell r="D1732" t="str">
            <v>m²</v>
          </cell>
          <cell r="E1732">
            <v>2.7</v>
          </cell>
          <cell r="F1732">
            <v>13.02</v>
          </cell>
          <cell r="G1732">
            <v>15.72</v>
          </cell>
        </row>
        <row r="1733">
          <cell r="A1733" t="str">
            <v>33.07</v>
          </cell>
          <cell r="B1733" t="str">
            <v>Pintura em estruturas metálicas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A1734" t="str">
            <v>33.07.102</v>
          </cell>
          <cell r="B1734">
            <v>0</v>
          </cell>
          <cell r="C1734" t="str">
            <v>Esmalte a base de água em estrutura metálica</v>
          </cell>
          <cell r="D1734" t="str">
            <v>m²</v>
          </cell>
          <cell r="E1734">
            <v>6.99</v>
          </cell>
          <cell r="F1734">
            <v>24.34</v>
          </cell>
          <cell r="G1734">
            <v>31.33</v>
          </cell>
        </row>
        <row r="1735">
          <cell r="A1735" t="str">
            <v>33.07.130</v>
          </cell>
          <cell r="B1735">
            <v>0</v>
          </cell>
          <cell r="C1735" t="str">
            <v>Pintura epóxi bicomponente em estruturas metálicas</v>
          </cell>
          <cell r="D1735" t="str">
            <v>kg</v>
          </cell>
          <cell r="E1735">
            <v>4.28</v>
          </cell>
          <cell r="F1735">
            <v>0</v>
          </cell>
          <cell r="G1735">
            <v>4.28</v>
          </cell>
        </row>
        <row r="1736">
          <cell r="A1736" t="str">
            <v>33.07.140</v>
          </cell>
          <cell r="B1736">
            <v>0</v>
          </cell>
          <cell r="C1736" t="str">
            <v>Pintura com esmalte alquídico em estrutura metálica</v>
          </cell>
          <cell r="D1736" t="str">
            <v>kg</v>
          </cell>
          <cell r="E1736">
            <v>2.78</v>
          </cell>
          <cell r="F1736">
            <v>0</v>
          </cell>
          <cell r="G1736">
            <v>2.78</v>
          </cell>
        </row>
        <row r="1737">
          <cell r="A1737" t="str">
            <v>33.07.303</v>
          </cell>
          <cell r="B1737">
            <v>0</v>
          </cell>
          <cell r="C1737" t="str">
            <v>Proteção passiva contra incêndio com tinta intumescente, com tempo requerido de resistência ao fogo TRRF = 60 min - aplicação em estrutura metálica</v>
          </cell>
          <cell r="D1737" t="str">
            <v>m²</v>
          </cell>
          <cell r="E1737">
            <v>62.41</v>
          </cell>
          <cell r="F1737">
            <v>124.91</v>
          </cell>
          <cell r="G1737">
            <v>187.32</v>
          </cell>
        </row>
        <row r="1738">
          <cell r="A1738" t="str">
            <v>33.07.304</v>
          </cell>
          <cell r="B1738">
            <v>0</v>
          </cell>
          <cell r="C1738" t="str">
            <v>Proteção passiva contra incêndio com tinta intumescente, com tempo requerido de resistência ao fogo TRRF = 120 min - aplicação em estrutura metálica</v>
          </cell>
          <cell r="D1738" t="str">
            <v>m²</v>
          </cell>
          <cell r="E1738">
            <v>285.66000000000003</v>
          </cell>
          <cell r="F1738">
            <v>144.68</v>
          </cell>
          <cell r="G1738">
            <v>430.34</v>
          </cell>
        </row>
        <row r="1739">
          <cell r="A1739" t="str">
            <v>33.09</v>
          </cell>
          <cell r="B1739" t="str">
            <v>Pintura de sinalização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</row>
        <row r="1740">
          <cell r="A1740" t="str">
            <v>33.09.020</v>
          </cell>
          <cell r="B1740">
            <v>0</v>
          </cell>
          <cell r="C1740" t="str">
            <v>Borracha clorada para faixas demarcatórias</v>
          </cell>
          <cell r="D1740" t="str">
            <v>m</v>
          </cell>
          <cell r="E1740">
            <v>1.19</v>
          </cell>
          <cell r="F1740">
            <v>0.98</v>
          </cell>
          <cell r="G1740">
            <v>2.17</v>
          </cell>
        </row>
        <row r="1741">
          <cell r="A1741" t="str">
            <v>33.09.021</v>
          </cell>
          <cell r="B1741">
            <v>0</v>
          </cell>
          <cell r="C1741" t="str">
            <v>Tinta acrílica para faixas demarcatórias</v>
          </cell>
          <cell r="D1741" t="str">
            <v>m</v>
          </cell>
          <cell r="E1741">
            <v>0.66</v>
          </cell>
          <cell r="F1741">
            <v>1.95</v>
          </cell>
          <cell r="G1741">
            <v>2.61</v>
          </cell>
        </row>
        <row r="1742">
          <cell r="A1742" t="str">
            <v>33.10</v>
          </cell>
          <cell r="B1742" t="str">
            <v>Pintura em superfície de concreto/massa/gesso/pedras, inclusive preparo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</row>
        <row r="1743">
          <cell r="A1743" t="str">
            <v>33.10.010</v>
          </cell>
          <cell r="B1743">
            <v>0</v>
          </cell>
          <cell r="C1743" t="str">
            <v>Tinta látex antimofo em massa, inclusive preparo</v>
          </cell>
          <cell r="D1743" t="str">
            <v>m²</v>
          </cell>
          <cell r="E1743">
            <v>4.46</v>
          </cell>
          <cell r="F1743">
            <v>13.02</v>
          </cell>
          <cell r="G1743">
            <v>17.48</v>
          </cell>
        </row>
        <row r="1744">
          <cell r="A1744" t="str">
            <v>33.10.020</v>
          </cell>
          <cell r="B1744">
            <v>0</v>
          </cell>
          <cell r="C1744" t="str">
            <v>Tinta látex em massa, inclusive preparo</v>
          </cell>
          <cell r="D1744" t="str">
            <v>m²</v>
          </cell>
          <cell r="E1744">
            <v>5.64</v>
          </cell>
          <cell r="F1744">
            <v>13.02</v>
          </cell>
          <cell r="G1744">
            <v>18.66</v>
          </cell>
        </row>
        <row r="1745">
          <cell r="A1745" t="str">
            <v>33.10.030</v>
          </cell>
          <cell r="B1745">
            <v>0</v>
          </cell>
          <cell r="C1745" t="str">
            <v>Tinta acrílica antimofo em massa, inclusive preparo</v>
          </cell>
          <cell r="D1745" t="str">
            <v>m²</v>
          </cell>
          <cell r="E1745">
            <v>6.86</v>
          </cell>
          <cell r="F1745">
            <v>13.02</v>
          </cell>
          <cell r="G1745">
            <v>19.88</v>
          </cell>
        </row>
        <row r="1746">
          <cell r="A1746" t="str">
            <v>33.10.041</v>
          </cell>
          <cell r="B1746">
            <v>0</v>
          </cell>
          <cell r="C1746" t="str">
            <v>Esmalte à base de água em massa, inclusive preparo</v>
          </cell>
          <cell r="D1746" t="str">
            <v>m²</v>
          </cell>
          <cell r="E1746">
            <v>8.44</v>
          </cell>
          <cell r="F1746">
            <v>13.02</v>
          </cell>
          <cell r="G1746">
            <v>21.46</v>
          </cell>
        </row>
        <row r="1747">
          <cell r="A1747" t="str">
            <v>33.10.050</v>
          </cell>
          <cell r="B1747">
            <v>0</v>
          </cell>
          <cell r="C1747" t="str">
            <v>Tinta acrílica em massa, inclusive preparo</v>
          </cell>
          <cell r="D1747" t="str">
            <v>m²</v>
          </cell>
          <cell r="E1747">
            <v>6.47</v>
          </cell>
          <cell r="F1747">
            <v>13.02</v>
          </cell>
          <cell r="G1747">
            <v>19.489999999999998</v>
          </cell>
        </row>
        <row r="1748">
          <cell r="A1748" t="str">
            <v>33.10.060</v>
          </cell>
          <cell r="B1748">
            <v>0</v>
          </cell>
          <cell r="C1748" t="str">
            <v>Epóxi em massa, inclusive preparo</v>
          </cell>
          <cell r="D1748" t="str">
            <v>m²</v>
          </cell>
          <cell r="E1748">
            <v>42.58</v>
          </cell>
          <cell r="F1748">
            <v>27.39</v>
          </cell>
          <cell r="G1748">
            <v>69.97</v>
          </cell>
        </row>
        <row r="1749">
          <cell r="A1749" t="str">
            <v>33.10.070</v>
          </cell>
          <cell r="B1749">
            <v>0</v>
          </cell>
          <cell r="C1749" t="str">
            <v>Borracha clorada em massa, inclusive preparo</v>
          </cell>
          <cell r="D1749" t="str">
            <v>m²</v>
          </cell>
          <cell r="E1749">
            <v>13.59</v>
          </cell>
          <cell r="F1749">
            <v>13.02</v>
          </cell>
          <cell r="G1749">
            <v>26.61</v>
          </cell>
        </row>
        <row r="1750">
          <cell r="A1750" t="str">
            <v>33.10.100</v>
          </cell>
          <cell r="B1750">
            <v>0</v>
          </cell>
          <cell r="C1750" t="str">
            <v>Textura acrílica para uso interno / externo, inclusive preparo</v>
          </cell>
          <cell r="D1750" t="str">
            <v>m²</v>
          </cell>
          <cell r="E1750">
            <v>9.9700000000000006</v>
          </cell>
          <cell r="F1750">
            <v>18.260000000000002</v>
          </cell>
          <cell r="G1750">
            <v>28.23</v>
          </cell>
        </row>
        <row r="1751">
          <cell r="A1751" t="str">
            <v>33.10.120</v>
          </cell>
          <cell r="B1751">
            <v>0</v>
          </cell>
          <cell r="C1751" t="str">
            <v>Proteção passiva contra incêndio com tinta intumescente, tempo requerido de resistência ao fogo TRRF = 60 minutos - aplicação em painéis de gesso acartonado</v>
          </cell>
          <cell r="D1751" t="str">
            <v>m²</v>
          </cell>
          <cell r="E1751">
            <v>203</v>
          </cell>
          <cell r="F1751">
            <v>0</v>
          </cell>
          <cell r="G1751">
            <v>203</v>
          </cell>
        </row>
        <row r="1752">
          <cell r="A1752" t="str">
            <v>33.10.130</v>
          </cell>
          <cell r="B1752">
            <v>0</v>
          </cell>
          <cell r="C1752" t="str">
            <v>Proteção passiva contra incêndio com tinta intumescente, tempo requerido de resistência ao fogo TRRF = 120 minutos - aplicação em painéis de gesso acartonado</v>
          </cell>
          <cell r="D1752" t="str">
            <v>m²</v>
          </cell>
          <cell r="E1752">
            <v>402.5</v>
          </cell>
          <cell r="F1752">
            <v>0</v>
          </cell>
          <cell r="G1752">
            <v>402.5</v>
          </cell>
        </row>
        <row r="1753">
          <cell r="A1753" t="str">
            <v>33.11</v>
          </cell>
          <cell r="B1753" t="str">
            <v>Pintura em superfície metálica, inclusive preparo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</row>
        <row r="1754">
          <cell r="A1754" t="str">
            <v>33.11.050</v>
          </cell>
          <cell r="B1754">
            <v>0</v>
          </cell>
          <cell r="C1754" t="str">
            <v>Esmalte à base água em superfície metálica, inclusive preparo</v>
          </cell>
          <cell r="D1754" t="str">
            <v>m²</v>
          </cell>
          <cell r="E1754">
            <v>10.64</v>
          </cell>
          <cell r="F1754">
            <v>18.260000000000002</v>
          </cell>
          <cell r="G1754">
            <v>28.9</v>
          </cell>
        </row>
        <row r="1755">
          <cell r="A1755" t="str">
            <v>33.12</v>
          </cell>
          <cell r="B1755" t="str">
            <v>Pintura em superfície de madeira, inclusive preparo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</row>
        <row r="1756">
          <cell r="A1756" t="str">
            <v>33.12.011</v>
          </cell>
          <cell r="B1756">
            <v>0</v>
          </cell>
          <cell r="C1756" t="str">
            <v>Esmalte à base de água em madeira, inclusive preparo</v>
          </cell>
          <cell r="D1756" t="str">
            <v>m²</v>
          </cell>
          <cell r="E1756">
            <v>10.9</v>
          </cell>
          <cell r="F1756">
            <v>18.260000000000002</v>
          </cell>
          <cell r="G1756">
            <v>29.16</v>
          </cell>
        </row>
        <row r="1757">
          <cell r="A1757" t="str">
            <v>34</v>
          </cell>
          <cell r="B1757" t="str">
            <v>PAISAGISMO E FECHAMENTOS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34.01</v>
          </cell>
          <cell r="B1758" t="str">
            <v>Preparação de solo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34.01.010</v>
          </cell>
          <cell r="B1759">
            <v>0</v>
          </cell>
          <cell r="C1759" t="str">
            <v>Terra vegetal orgânica comum</v>
          </cell>
          <cell r="D1759" t="str">
            <v>m³</v>
          </cell>
          <cell r="E1759">
            <v>94.8</v>
          </cell>
          <cell r="F1759">
            <v>33.75</v>
          </cell>
          <cell r="G1759">
            <v>128.55000000000001</v>
          </cell>
        </row>
        <row r="1760">
          <cell r="A1760" t="str">
            <v>34.01.020</v>
          </cell>
          <cell r="B1760">
            <v>0</v>
          </cell>
          <cell r="C1760" t="str">
            <v>Limpeza e regularização de áreas para ajardinamento (jardins e canteiros)</v>
          </cell>
          <cell r="D1760" t="str">
            <v>m²</v>
          </cell>
          <cell r="E1760">
            <v>0</v>
          </cell>
          <cell r="F1760">
            <v>1.35</v>
          </cell>
          <cell r="G1760">
            <v>1.35</v>
          </cell>
        </row>
        <row r="1761">
          <cell r="A1761" t="str">
            <v>34.02</v>
          </cell>
          <cell r="B1761" t="str">
            <v>Vegetação rasteira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A1762" t="str">
            <v>34.02.020</v>
          </cell>
          <cell r="B1762">
            <v>0</v>
          </cell>
          <cell r="C1762" t="str">
            <v>Plantio de grama batatais em placas (praças e áreas abertas)</v>
          </cell>
          <cell r="D1762" t="str">
            <v>m²</v>
          </cell>
          <cell r="E1762">
            <v>6.11</v>
          </cell>
          <cell r="F1762">
            <v>2.27</v>
          </cell>
          <cell r="G1762">
            <v>8.3800000000000008</v>
          </cell>
        </row>
        <row r="1763">
          <cell r="A1763" t="str">
            <v>34.02.040</v>
          </cell>
          <cell r="B1763">
            <v>0</v>
          </cell>
          <cell r="C1763" t="str">
            <v>Plantio de grama batatais em placas (jardins e canteiros)</v>
          </cell>
          <cell r="D1763" t="str">
            <v>m²</v>
          </cell>
          <cell r="E1763">
            <v>5.66</v>
          </cell>
          <cell r="F1763">
            <v>3.41</v>
          </cell>
          <cell r="G1763">
            <v>9.07</v>
          </cell>
        </row>
        <row r="1764">
          <cell r="A1764" t="str">
            <v>34.02.070</v>
          </cell>
          <cell r="B1764">
            <v>0</v>
          </cell>
          <cell r="C1764" t="str">
            <v>Forração com Lírio Amarelo, mínimo 18 mudas / m² - h= 0,50 m</v>
          </cell>
          <cell r="D1764" t="str">
            <v>m²</v>
          </cell>
          <cell r="E1764">
            <v>45.17</v>
          </cell>
          <cell r="F1764">
            <v>4.3499999999999996</v>
          </cell>
          <cell r="G1764">
            <v>49.52</v>
          </cell>
        </row>
        <row r="1765">
          <cell r="A1765" t="str">
            <v>34.02.080</v>
          </cell>
          <cell r="B1765">
            <v>0</v>
          </cell>
          <cell r="C1765" t="str">
            <v>Plantio de grama São Carlos em placas (jardins e canteiros)</v>
          </cell>
          <cell r="D1765" t="str">
            <v>m²</v>
          </cell>
          <cell r="E1765">
            <v>7.74</v>
          </cell>
          <cell r="F1765">
            <v>3.41</v>
          </cell>
          <cell r="G1765">
            <v>11.15</v>
          </cell>
        </row>
        <row r="1766">
          <cell r="A1766" t="str">
            <v>34.02.090</v>
          </cell>
          <cell r="B1766">
            <v>0</v>
          </cell>
          <cell r="C1766" t="str">
            <v>Forração com Hera Inglesa, mínimo 18 mudas / m² - h= 0,15 m</v>
          </cell>
          <cell r="D1766" t="str">
            <v>m²</v>
          </cell>
          <cell r="E1766">
            <v>28.61</v>
          </cell>
          <cell r="F1766">
            <v>4.3499999999999996</v>
          </cell>
          <cell r="G1766">
            <v>32.96</v>
          </cell>
        </row>
        <row r="1767">
          <cell r="A1767" t="str">
            <v>34.02.100</v>
          </cell>
          <cell r="B1767">
            <v>0</v>
          </cell>
          <cell r="C1767" t="str">
            <v>Plantio de grama esmeralda em placas (jardins e canteiros)</v>
          </cell>
          <cell r="D1767" t="str">
            <v>m²</v>
          </cell>
          <cell r="E1767">
            <v>5.23</v>
          </cell>
          <cell r="F1767">
            <v>3.41</v>
          </cell>
          <cell r="G1767">
            <v>8.64</v>
          </cell>
        </row>
        <row r="1768">
          <cell r="A1768" t="str">
            <v>34.02.110</v>
          </cell>
          <cell r="B1768">
            <v>0</v>
          </cell>
          <cell r="C1768" t="str">
            <v>Forração com clorofito, mínimo de 20 mudas / m² - h= 0,15 m</v>
          </cell>
          <cell r="D1768" t="str">
            <v>m²</v>
          </cell>
          <cell r="E1768">
            <v>30.85</v>
          </cell>
          <cell r="F1768">
            <v>4.3499999999999996</v>
          </cell>
          <cell r="G1768">
            <v>35.200000000000003</v>
          </cell>
        </row>
        <row r="1769">
          <cell r="A1769" t="str">
            <v>34.02.400</v>
          </cell>
          <cell r="B1769">
            <v>0</v>
          </cell>
          <cell r="C1769" t="str">
            <v>Plantio de grama pelo processo hidrossemeadura</v>
          </cell>
          <cell r="D1769" t="str">
            <v>m²</v>
          </cell>
          <cell r="E1769">
            <v>5.69</v>
          </cell>
          <cell r="F1769">
            <v>0</v>
          </cell>
          <cell r="G1769">
            <v>5.69</v>
          </cell>
        </row>
        <row r="1770">
          <cell r="A1770" t="str">
            <v>34.03</v>
          </cell>
          <cell r="B1770" t="str">
            <v>Vegetação arbustiva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A1771" t="str">
            <v>34.03.020</v>
          </cell>
          <cell r="B1771">
            <v>0</v>
          </cell>
          <cell r="C1771" t="str">
            <v>Arbusto Azaléa - h= 0,60 a 0,80 m</v>
          </cell>
          <cell r="D1771" t="str">
            <v>un</v>
          </cell>
          <cell r="E1771">
            <v>28.94</v>
          </cell>
          <cell r="F1771">
            <v>2.5</v>
          </cell>
          <cell r="G1771">
            <v>31.44</v>
          </cell>
        </row>
        <row r="1772">
          <cell r="A1772" t="str">
            <v>34.03.120</v>
          </cell>
          <cell r="B1772">
            <v>0</v>
          </cell>
          <cell r="C1772" t="str">
            <v>Arbusto Moréia - h= 0,50 m</v>
          </cell>
          <cell r="D1772" t="str">
            <v>un</v>
          </cell>
          <cell r="E1772">
            <v>22.36</v>
          </cell>
          <cell r="F1772">
            <v>2.5</v>
          </cell>
          <cell r="G1772">
            <v>24.86</v>
          </cell>
        </row>
        <row r="1773">
          <cell r="A1773" t="str">
            <v>34.03.130</v>
          </cell>
          <cell r="B1773">
            <v>0</v>
          </cell>
          <cell r="C1773" t="str">
            <v>Arbusto Alamanda - h= 0,60 a 0,80 m</v>
          </cell>
          <cell r="D1773" t="str">
            <v>un</v>
          </cell>
          <cell r="E1773">
            <v>21.81</v>
          </cell>
          <cell r="F1773">
            <v>2.5</v>
          </cell>
          <cell r="G1773">
            <v>24.31</v>
          </cell>
        </row>
        <row r="1774">
          <cell r="A1774" t="str">
            <v>34.03.150</v>
          </cell>
          <cell r="B1774">
            <v>0</v>
          </cell>
          <cell r="C1774" t="str">
            <v>Arbusto Curcúligo - h= 0,60 a 0,80 m</v>
          </cell>
          <cell r="D1774" t="str">
            <v>un</v>
          </cell>
          <cell r="E1774">
            <v>25.43</v>
          </cell>
          <cell r="F1774">
            <v>2.5</v>
          </cell>
          <cell r="G1774">
            <v>27.93</v>
          </cell>
        </row>
        <row r="1775">
          <cell r="A1775" t="str">
            <v>34.04</v>
          </cell>
          <cell r="B1775" t="str">
            <v>Árvores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A1776" t="str">
            <v>34.04.050</v>
          </cell>
          <cell r="B1776">
            <v>0</v>
          </cell>
          <cell r="C1776" t="str">
            <v>Árvore ornamental tipo Pata de Vaca - h= 2,00 m</v>
          </cell>
          <cell r="D1776" t="str">
            <v>un</v>
          </cell>
          <cell r="E1776">
            <v>59.49</v>
          </cell>
          <cell r="F1776">
            <v>21.72</v>
          </cell>
          <cell r="G1776">
            <v>81.209999999999994</v>
          </cell>
        </row>
        <row r="1777">
          <cell r="A1777" t="str">
            <v>34.04.130</v>
          </cell>
          <cell r="B1777">
            <v>0</v>
          </cell>
          <cell r="C1777" t="str">
            <v>Árvore ornamental tipo Ipê Amarelo - h= 2,00 m</v>
          </cell>
          <cell r="D1777" t="str">
            <v>un</v>
          </cell>
          <cell r="E1777">
            <v>53.5</v>
          </cell>
          <cell r="F1777">
            <v>21.72</v>
          </cell>
          <cell r="G1777">
            <v>75.22</v>
          </cell>
        </row>
        <row r="1778">
          <cell r="A1778" t="str">
            <v>34.04.160</v>
          </cell>
          <cell r="B1778">
            <v>0</v>
          </cell>
          <cell r="C1778" t="str">
            <v>Árvore ornamental tipo Areca Bambu - h= 2,00 m</v>
          </cell>
          <cell r="D1778" t="str">
            <v>un</v>
          </cell>
          <cell r="E1778">
            <v>66.38</v>
          </cell>
          <cell r="F1778">
            <v>21.72</v>
          </cell>
          <cell r="G1778">
            <v>88.1</v>
          </cell>
        </row>
        <row r="1779">
          <cell r="A1779" t="str">
            <v>34.04.164</v>
          </cell>
          <cell r="B1779">
            <v>0</v>
          </cell>
          <cell r="C1779" t="str">
            <v>Árvore ornamental tipo Falso barbatimão - h = 2,00 m</v>
          </cell>
          <cell r="D1779" t="str">
            <v>un</v>
          </cell>
          <cell r="E1779">
            <v>128.81</v>
          </cell>
          <cell r="F1779">
            <v>2.4500000000000002</v>
          </cell>
          <cell r="G1779">
            <v>131.26</v>
          </cell>
        </row>
        <row r="1780">
          <cell r="A1780" t="str">
            <v>34.04.166</v>
          </cell>
          <cell r="B1780">
            <v>0</v>
          </cell>
          <cell r="C1780" t="str">
            <v>Árvore ornamental tipo Aroeira salsa - h= 2,00 m</v>
          </cell>
          <cell r="D1780" t="str">
            <v>un</v>
          </cell>
          <cell r="E1780">
            <v>60.18</v>
          </cell>
          <cell r="F1780">
            <v>2.4500000000000002</v>
          </cell>
          <cell r="G1780">
            <v>62.63</v>
          </cell>
        </row>
        <row r="1781">
          <cell r="A1781" t="str">
            <v>34.04.280</v>
          </cell>
          <cell r="B1781">
            <v>0</v>
          </cell>
          <cell r="C1781" t="str">
            <v>Árvore ornamental tipo Manacá-da-serra</v>
          </cell>
          <cell r="D1781" t="str">
            <v>un</v>
          </cell>
          <cell r="E1781">
            <v>80.12</v>
          </cell>
          <cell r="F1781">
            <v>21.72</v>
          </cell>
          <cell r="G1781">
            <v>101.84</v>
          </cell>
        </row>
        <row r="1782">
          <cell r="A1782" t="str">
            <v>34.04.360</v>
          </cell>
          <cell r="B1782">
            <v>0</v>
          </cell>
          <cell r="C1782" t="str">
            <v>Árvore ornamental tipo coqueiro Jerivá - h= 4,00 m</v>
          </cell>
          <cell r="D1782" t="str">
            <v>un</v>
          </cell>
          <cell r="E1782">
            <v>185.32</v>
          </cell>
          <cell r="F1782">
            <v>21.72</v>
          </cell>
          <cell r="G1782">
            <v>207.04</v>
          </cell>
        </row>
        <row r="1783">
          <cell r="A1783" t="str">
            <v>34.04.370</v>
          </cell>
          <cell r="B1783">
            <v>0</v>
          </cell>
          <cell r="C1783" t="str">
            <v>Árvore ornamental tipo Quaresmeira (Tibouchina granulosa) - h= 1,50 / 2,00 m</v>
          </cell>
          <cell r="D1783" t="str">
            <v>un</v>
          </cell>
          <cell r="E1783">
            <v>39.130000000000003</v>
          </cell>
          <cell r="F1783">
            <v>21.72</v>
          </cell>
          <cell r="G1783">
            <v>60.85</v>
          </cell>
        </row>
        <row r="1784">
          <cell r="A1784" t="str">
            <v>34.05</v>
          </cell>
          <cell r="B1784" t="str">
            <v>Cercas e fechamentos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34.05.020</v>
          </cell>
          <cell r="B1785">
            <v>0</v>
          </cell>
          <cell r="C1785" t="str">
            <v>Cerca em arame farpado com mourões de concreto</v>
          </cell>
          <cell r="D1785" t="str">
            <v>m</v>
          </cell>
          <cell r="E1785">
            <v>17.38</v>
          </cell>
          <cell r="F1785">
            <v>21.72</v>
          </cell>
          <cell r="G1785">
            <v>39.1</v>
          </cell>
        </row>
        <row r="1786">
          <cell r="A1786" t="str">
            <v>34.05.030</v>
          </cell>
          <cell r="B1786">
            <v>0</v>
          </cell>
          <cell r="C1786" t="str">
            <v>Cerca em arame farpado com mourões de concreto, com ponta inclinada</v>
          </cell>
          <cell r="D1786" t="str">
            <v>m</v>
          </cell>
          <cell r="E1786">
            <v>24.21</v>
          </cell>
          <cell r="F1786">
            <v>21.72</v>
          </cell>
          <cell r="G1786">
            <v>45.93</v>
          </cell>
        </row>
        <row r="1787">
          <cell r="A1787" t="str">
            <v>34.05.032</v>
          </cell>
          <cell r="B1787">
            <v>0</v>
          </cell>
          <cell r="C1787" t="str">
            <v>Cerca em arame farpado com mourões de concreto, com ponta inclinada - 12 fiadas</v>
          </cell>
          <cell r="D1787" t="str">
            <v>m</v>
          </cell>
          <cell r="E1787">
            <v>25.24</v>
          </cell>
          <cell r="F1787">
            <v>21.72</v>
          </cell>
          <cell r="G1787">
            <v>46.96</v>
          </cell>
        </row>
        <row r="1788">
          <cell r="A1788" t="str">
            <v>34.05.050</v>
          </cell>
          <cell r="B1788">
            <v>0</v>
          </cell>
          <cell r="C1788" t="str">
            <v>Cerca em tela de aço galvanizado de 2´, montantes em mourões de concreto com ponta inclinada e arame farpado</v>
          </cell>
          <cell r="D1788" t="str">
            <v>m</v>
          </cell>
          <cell r="E1788">
            <v>92.56</v>
          </cell>
          <cell r="F1788">
            <v>34.840000000000003</v>
          </cell>
          <cell r="G1788">
            <v>127.4</v>
          </cell>
        </row>
        <row r="1789">
          <cell r="A1789" t="str">
            <v>34.05.080</v>
          </cell>
          <cell r="B1789">
            <v>0</v>
          </cell>
          <cell r="C1789" t="str">
            <v>Alambrado em tela de aço galvanizado de 2´, montantes metálicos e arame farpado, até 4,00 m de altura</v>
          </cell>
          <cell r="D1789" t="str">
            <v>m²</v>
          </cell>
          <cell r="E1789">
            <v>161.72999999999999</v>
          </cell>
          <cell r="F1789">
            <v>0</v>
          </cell>
          <cell r="G1789">
            <v>161.72999999999999</v>
          </cell>
        </row>
        <row r="1790">
          <cell r="A1790" t="str">
            <v>34.05.110</v>
          </cell>
          <cell r="B1790">
            <v>0</v>
          </cell>
          <cell r="C1790" t="str">
            <v>Alambrado em tela de aço galvanizado de 2´, montantes metálicos e arame farpado, acima de 4,00 m de altura</v>
          </cell>
          <cell r="D1790" t="str">
            <v>m²</v>
          </cell>
          <cell r="E1790">
            <v>141.72</v>
          </cell>
          <cell r="F1790">
            <v>0</v>
          </cell>
          <cell r="G1790">
            <v>141.72</v>
          </cell>
        </row>
        <row r="1791">
          <cell r="A1791" t="str">
            <v>34.05.120</v>
          </cell>
          <cell r="B1791">
            <v>0</v>
          </cell>
          <cell r="C1791" t="str">
            <v>Alambrado em tela de aço galvanizado de 1´, montantes metálicos e arame farpado</v>
          </cell>
          <cell r="D1791" t="str">
            <v>m²</v>
          </cell>
          <cell r="E1791">
            <v>134.25</v>
          </cell>
          <cell r="F1791">
            <v>0</v>
          </cell>
          <cell r="G1791">
            <v>134.25</v>
          </cell>
        </row>
        <row r="1792">
          <cell r="A1792" t="str">
            <v>34.05.170</v>
          </cell>
          <cell r="B1792">
            <v>0</v>
          </cell>
          <cell r="C1792" t="str">
            <v>Barreira de proteção perimetral em aço inoxidável AISI 430, dupla</v>
          </cell>
          <cell r="D1792" t="str">
            <v>m</v>
          </cell>
          <cell r="E1792">
            <v>30.04</v>
          </cell>
          <cell r="F1792">
            <v>0</v>
          </cell>
          <cell r="G1792">
            <v>30.04</v>
          </cell>
        </row>
        <row r="1793">
          <cell r="A1793" t="str">
            <v>34.05.210</v>
          </cell>
          <cell r="B1793">
            <v>0</v>
          </cell>
          <cell r="C1793" t="str">
            <v>Alambrado em tela de aço galvanizado de 2´, montantes metálicos com extremo superior duplo e arame farpado, acima de 4,00 m de altura</v>
          </cell>
          <cell r="D1793" t="str">
            <v>m²</v>
          </cell>
          <cell r="E1793">
            <v>140.59</v>
          </cell>
          <cell r="F1793">
            <v>0</v>
          </cell>
          <cell r="G1793">
            <v>140.59</v>
          </cell>
        </row>
        <row r="1794">
          <cell r="A1794" t="str">
            <v>34.05.260</v>
          </cell>
          <cell r="B1794">
            <v>0</v>
          </cell>
          <cell r="C1794" t="str">
            <v>Gradil em aço galvanizado eletrofundido, malha 65 x 132 mm e pintura eletrostática</v>
          </cell>
          <cell r="D1794" t="str">
            <v>m²</v>
          </cell>
          <cell r="E1794">
            <v>271.42</v>
          </cell>
          <cell r="F1794">
            <v>44.8</v>
          </cell>
          <cell r="G1794">
            <v>316.22000000000003</v>
          </cell>
        </row>
        <row r="1795">
          <cell r="A1795" t="str">
            <v>34.05.270</v>
          </cell>
          <cell r="B1795">
            <v>0</v>
          </cell>
          <cell r="C1795" t="str">
            <v>Alambrado em tela de aço galvanizado de 2´, montantes metálicos retos</v>
          </cell>
          <cell r="D1795" t="str">
            <v>m²</v>
          </cell>
          <cell r="E1795">
            <v>130.61000000000001</v>
          </cell>
          <cell r="F1795">
            <v>0</v>
          </cell>
          <cell r="G1795">
            <v>130.61000000000001</v>
          </cell>
        </row>
        <row r="1796">
          <cell r="A1796" t="str">
            <v>34.05.290</v>
          </cell>
          <cell r="B1796">
            <v>0</v>
          </cell>
          <cell r="C1796" t="str">
            <v>Portão de abrir em grade de aço galvanizado eletrofundida, malha 65 x 132 mm, e pintura eletrostática</v>
          </cell>
          <cell r="D1796" t="str">
            <v>m²</v>
          </cell>
          <cell r="E1796">
            <v>1324.22</v>
          </cell>
          <cell r="F1796">
            <v>66.900000000000006</v>
          </cell>
          <cell r="G1796">
            <v>1391.12</v>
          </cell>
        </row>
        <row r="1797">
          <cell r="A1797" t="str">
            <v>34.05.300</v>
          </cell>
          <cell r="B1797">
            <v>0</v>
          </cell>
          <cell r="C1797" t="str">
            <v>Portão de correr em grade de aço galvanizado eletrofundida, malha 65 x 132 mm, e pintura eletrostática</v>
          </cell>
          <cell r="D1797" t="str">
            <v>m²</v>
          </cell>
          <cell r="E1797">
            <v>858.04</v>
          </cell>
          <cell r="F1797">
            <v>66.900000000000006</v>
          </cell>
          <cell r="G1797">
            <v>924.94</v>
          </cell>
        </row>
        <row r="1798">
          <cell r="A1798" t="str">
            <v>34.05.310</v>
          </cell>
          <cell r="B1798">
            <v>0</v>
          </cell>
          <cell r="C1798" t="str">
            <v>Gradil de ferro perfilado, tipo parque</v>
          </cell>
          <cell r="D1798" t="str">
            <v>m²</v>
          </cell>
          <cell r="E1798">
            <v>311.7</v>
          </cell>
          <cell r="F1798">
            <v>26.27</v>
          </cell>
          <cell r="G1798">
            <v>337.97</v>
          </cell>
        </row>
        <row r="1799">
          <cell r="A1799" t="str">
            <v>34.05.320</v>
          </cell>
          <cell r="B1799">
            <v>0</v>
          </cell>
          <cell r="C1799" t="str">
            <v>Portão de ferro perfilado, tipo parque</v>
          </cell>
          <cell r="D1799" t="str">
            <v>m²</v>
          </cell>
          <cell r="E1799">
            <v>440.97</v>
          </cell>
          <cell r="F1799">
            <v>22.8</v>
          </cell>
          <cell r="G1799">
            <v>463.77</v>
          </cell>
        </row>
        <row r="1800">
          <cell r="A1800" t="str">
            <v>34.05.350</v>
          </cell>
          <cell r="B1800">
            <v>0</v>
          </cell>
          <cell r="C1800" t="str">
            <v>Portão de abrir em gradil eletrofundido, malha 5 x 15 cm</v>
          </cell>
          <cell r="D1800" t="str">
            <v>m²</v>
          </cell>
          <cell r="E1800">
            <v>1170.74</v>
          </cell>
          <cell r="F1800">
            <v>52.48</v>
          </cell>
          <cell r="G1800">
            <v>1223.22</v>
          </cell>
        </row>
        <row r="1801">
          <cell r="A1801" t="str">
            <v>34.05.360</v>
          </cell>
          <cell r="B1801">
            <v>0</v>
          </cell>
          <cell r="C1801" t="str">
            <v>Gradil tela eletrosoldado, malha de 5 x 15cm, galvanizado</v>
          </cell>
          <cell r="D1801" t="str">
            <v>m²</v>
          </cell>
          <cell r="E1801">
            <v>66.89</v>
          </cell>
          <cell r="F1801">
            <v>65.61</v>
          </cell>
          <cell r="G1801">
            <v>132.5</v>
          </cell>
        </row>
        <row r="1802">
          <cell r="A1802" t="str">
            <v>34.05.370</v>
          </cell>
          <cell r="B1802">
            <v>0</v>
          </cell>
          <cell r="C1802" t="str">
            <v>Fechamento de divisa - mourão com placas pré moldadas</v>
          </cell>
          <cell r="D1802" t="str">
            <v>m</v>
          </cell>
          <cell r="E1802">
            <v>100.25</v>
          </cell>
          <cell r="F1802">
            <v>35.07</v>
          </cell>
          <cell r="G1802">
            <v>135.32</v>
          </cell>
        </row>
        <row r="1803">
          <cell r="A1803" t="str">
            <v>34.13</v>
          </cell>
          <cell r="B1803" t="str">
            <v>Corte, recorte e remoção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A1804" t="str">
            <v>34.13.011</v>
          </cell>
          <cell r="B1804">
            <v>0</v>
          </cell>
          <cell r="C1804" t="str">
            <v>Corte, recorte e remoção de árvore  inclusive as raízes - diâmetro (DAP)&gt;5cm&lt;15cm</v>
          </cell>
          <cell r="D1804" t="str">
            <v>un</v>
          </cell>
          <cell r="E1804">
            <v>111.75</v>
          </cell>
          <cell r="F1804">
            <v>105.36</v>
          </cell>
          <cell r="G1804">
            <v>217.11</v>
          </cell>
        </row>
        <row r="1805">
          <cell r="A1805" t="str">
            <v>34.13.021</v>
          </cell>
          <cell r="B1805">
            <v>0</v>
          </cell>
          <cell r="C1805" t="str">
            <v>Corte, recorte e remoção de árvore inclusive as raízes - diâmetro (DAP)&gt;15cm&lt;30cm</v>
          </cell>
          <cell r="D1805" t="str">
            <v>un</v>
          </cell>
          <cell r="E1805">
            <v>455.55</v>
          </cell>
          <cell r="F1805">
            <v>129.72</v>
          </cell>
          <cell r="G1805">
            <v>585.27</v>
          </cell>
        </row>
        <row r="1806">
          <cell r="A1806" t="str">
            <v>34.13.031</v>
          </cell>
          <cell r="B1806">
            <v>0</v>
          </cell>
          <cell r="C1806" t="str">
            <v>Corte, recorte e remoção de árvore inclusive as raízes - diâmetro (DAP)&gt;30cm&lt;45cm</v>
          </cell>
          <cell r="D1806" t="str">
            <v>un</v>
          </cell>
          <cell r="E1806">
            <v>1291.8599999999999</v>
          </cell>
          <cell r="F1806">
            <v>235.08</v>
          </cell>
          <cell r="G1806">
            <v>1526.94</v>
          </cell>
        </row>
        <row r="1807">
          <cell r="A1807" t="str">
            <v>34.13.041</v>
          </cell>
          <cell r="B1807">
            <v>0</v>
          </cell>
          <cell r="C1807" t="str">
            <v>Corte, recorte e remoção de árvore inclusive as raízes - diâmetro (DAP)&gt;45cm&lt;60cm</v>
          </cell>
          <cell r="D1807" t="str">
            <v>un</v>
          </cell>
          <cell r="E1807">
            <v>1580.97</v>
          </cell>
          <cell r="F1807">
            <v>637.44000000000005</v>
          </cell>
          <cell r="G1807">
            <v>2218.41</v>
          </cell>
        </row>
        <row r="1808">
          <cell r="A1808" t="str">
            <v>34.13.051</v>
          </cell>
          <cell r="B1808">
            <v>0</v>
          </cell>
          <cell r="C1808" t="str">
            <v>Corte, recorte e remoção de árvore inclusive as raízes - diâmetro (DAP)&gt;60cm&lt;100cm</v>
          </cell>
          <cell r="D1808" t="str">
            <v>un</v>
          </cell>
          <cell r="E1808">
            <v>3118.84</v>
          </cell>
          <cell r="F1808">
            <v>1274.8800000000001</v>
          </cell>
          <cell r="G1808">
            <v>4393.72</v>
          </cell>
        </row>
        <row r="1809">
          <cell r="A1809" t="str">
            <v>34.13.060</v>
          </cell>
          <cell r="B1809">
            <v>0</v>
          </cell>
          <cell r="C1809" t="str">
            <v>Corte, recorte e remoção de árvore inclusive as raízes - diâmetro (DAP) acima de 100 cm</v>
          </cell>
          <cell r="D1809" t="str">
            <v>un</v>
          </cell>
          <cell r="E1809">
            <v>4572.3900000000003</v>
          </cell>
          <cell r="F1809">
            <v>1480.32</v>
          </cell>
          <cell r="G1809">
            <v>6052.71</v>
          </cell>
        </row>
        <row r="1810">
          <cell r="A1810" t="str">
            <v>34.20</v>
          </cell>
          <cell r="B1810" t="str">
            <v>Reparos, conservações e complementos - GRUPO 34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</row>
        <row r="1811">
          <cell r="A1811" t="str">
            <v>34.20.050</v>
          </cell>
          <cell r="B1811">
            <v>0</v>
          </cell>
          <cell r="C1811" t="str">
            <v>Tela de arame galvanizado fio nº 22 BWG, malha de 2´, tipo galinheiro</v>
          </cell>
          <cell r="D1811" t="str">
            <v>m²</v>
          </cell>
          <cell r="E1811">
            <v>4.3499999999999996</v>
          </cell>
          <cell r="F1811">
            <v>5.26</v>
          </cell>
          <cell r="G1811">
            <v>9.61</v>
          </cell>
        </row>
        <row r="1812">
          <cell r="A1812" t="str">
            <v>34.20.080</v>
          </cell>
          <cell r="B1812">
            <v>0</v>
          </cell>
          <cell r="C1812" t="str">
            <v>Tela de aço galvanizado fio nº 10 BWG, malha de 2´, tipo alambrado de segurança</v>
          </cell>
          <cell r="D1812" t="str">
            <v>m²</v>
          </cell>
          <cell r="E1812">
            <v>39.549999999999997</v>
          </cell>
          <cell r="F1812">
            <v>7.29</v>
          </cell>
          <cell r="G1812">
            <v>46.84</v>
          </cell>
        </row>
        <row r="1813">
          <cell r="A1813" t="str">
            <v>34.20.110</v>
          </cell>
          <cell r="B1813">
            <v>0</v>
          </cell>
          <cell r="C1813" t="str">
            <v>Recolocação de barreira de proteção perimetral, simples ou dupla</v>
          </cell>
          <cell r="D1813" t="str">
            <v>m</v>
          </cell>
          <cell r="E1813">
            <v>10.47</v>
          </cell>
          <cell r="F1813">
            <v>0</v>
          </cell>
          <cell r="G1813">
            <v>10.47</v>
          </cell>
        </row>
        <row r="1814">
          <cell r="A1814" t="str">
            <v>34.20.160</v>
          </cell>
          <cell r="B1814">
            <v>0</v>
          </cell>
          <cell r="C1814" t="str">
            <v>Recolocação de alambrado, com altura até 4,50 m</v>
          </cell>
          <cell r="D1814" t="str">
            <v>m²</v>
          </cell>
          <cell r="E1814">
            <v>1.06</v>
          </cell>
          <cell r="F1814">
            <v>11.04</v>
          </cell>
          <cell r="G1814">
            <v>12.1</v>
          </cell>
        </row>
        <row r="1815">
          <cell r="A1815" t="str">
            <v>34.20.170</v>
          </cell>
          <cell r="B1815">
            <v>0</v>
          </cell>
          <cell r="C1815" t="str">
            <v>Recolocação de alambrado, com altura acima de 4,50 m</v>
          </cell>
          <cell r="D1815" t="str">
            <v>m²</v>
          </cell>
          <cell r="E1815">
            <v>1.1000000000000001</v>
          </cell>
          <cell r="F1815">
            <v>14.77</v>
          </cell>
          <cell r="G1815">
            <v>15.87</v>
          </cell>
        </row>
        <row r="1816">
          <cell r="A1816" t="str">
            <v>34.20.380</v>
          </cell>
          <cell r="B1816">
            <v>0</v>
          </cell>
          <cell r="C1816" t="str">
            <v>Suporte para apoio de bicicletas em tubo de aço galvanizado, diâmetro de 2 1/2´</v>
          </cell>
          <cell r="D1816" t="str">
            <v>un</v>
          </cell>
          <cell r="E1816">
            <v>219.07</v>
          </cell>
          <cell r="F1816">
            <v>120.21</v>
          </cell>
          <cell r="G1816">
            <v>339.28</v>
          </cell>
        </row>
        <row r="1817">
          <cell r="A1817" t="str">
            <v>34.20.390</v>
          </cell>
          <cell r="B1817">
            <v>0</v>
          </cell>
          <cell r="C1817" t="str">
            <v>Grelha arvoreira em ferro fundido</v>
          </cell>
          <cell r="D1817" t="str">
            <v>m²</v>
          </cell>
          <cell r="E1817">
            <v>489.85</v>
          </cell>
          <cell r="F1817">
            <v>14.97</v>
          </cell>
          <cell r="G1817">
            <v>504.82</v>
          </cell>
        </row>
        <row r="1818">
          <cell r="A1818" t="str">
            <v>35</v>
          </cell>
          <cell r="B1818" t="str">
            <v>PLAYGROUND E EQUIPAMENTO RECREATIVO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</row>
        <row r="1819">
          <cell r="A1819" t="str">
            <v>35.01</v>
          </cell>
          <cell r="B1819" t="str">
            <v>Quadra e equipamento de esportes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</row>
        <row r="1820">
          <cell r="A1820" t="str">
            <v>35.01.070</v>
          </cell>
          <cell r="B1820">
            <v>0</v>
          </cell>
          <cell r="C1820" t="str">
            <v>Tela de arame galvanizado fio nº 12 BWG, malha de 2´</v>
          </cell>
          <cell r="D1820" t="str">
            <v>m²</v>
          </cell>
          <cell r="E1820">
            <v>26.49</v>
          </cell>
          <cell r="F1820">
            <v>4.49</v>
          </cell>
          <cell r="G1820">
            <v>30.98</v>
          </cell>
        </row>
        <row r="1821">
          <cell r="A1821" t="str">
            <v>35.01.150</v>
          </cell>
          <cell r="B1821">
            <v>0</v>
          </cell>
          <cell r="C1821" t="str">
            <v>Trave oficial completa com rede para futebol de salão</v>
          </cell>
          <cell r="D1821" t="str">
            <v>cj</v>
          </cell>
          <cell r="E1821">
            <v>1014.64</v>
          </cell>
          <cell r="F1821">
            <v>107.71</v>
          </cell>
          <cell r="G1821">
            <v>1122.3499999999999</v>
          </cell>
        </row>
        <row r="1822">
          <cell r="A1822" t="str">
            <v>35.01.160</v>
          </cell>
          <cell r="B1822">
            <v>0</v>
          </cell>
          <cell r="C1822" t="str">
            <v>Tabela completa com suporte e rede para basquete</v>
          </cell>
          <cell r="D1822" t="str">
            <v>un</v>
          </cell>
          <cell r="E1822">
            <v>1177.05</v>
          </cell>
          <cell r="F1822">
            <v>1352.74</v>
          </cell>
          <cell r="G1822">
            <v>2529.79</v>
          </cell>
        </row>
        <row r="1823">
          <cell r="A1823" t="str">
            <v>35.01.170</v>
          </cell>
          <cell r="B1823">
            <v>0</v>
          </cell>
          <cell r="C1823" t="str">
            <v>Poste oficial completo com rede para voleibol</v>
          </cell>
          <cell r="D1823" t="str">
            <v>cj</v>
          </cell>
          <cell r="E1823">
            <v>753.7</v>
          </cell>
          <cell r="F1823">
            <v>107.71</v>
          </cell>
          <cell r="G1823">
            <v>861.41</v>
          </cell>
        </row>
        <row r="1824">
          <cell r="A1824" t="str">
            <v>35.01.550</v>
          </cell>
          <cell r="B1824">
            <v>0</v>
          </cell>
          <cell r="C1824" t="str">
            <v>Piso em fibra de polipropileno corrugado para quadra de esportes, inclusive pintura</v>
          </cell>
          <cell r="D1824" t="str">
            <v>m²</v>
          </cell>
          <cell r="E1824">
            <v>101.26</v>
          </cell>
          <cell r="F1824">
            <v>20.83</v>
          </cell>
          <cell r="G1824">
            <v>122.09</v>
          </cell>
        </row>
        <row r="1825">
          <cell r="A1825" t="str">
            <v>35.03</v>
          </cell>
          <cell r="B1825" t="str">
            <v>Abrigo, guarita e quiosque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</row>
        <row r="1826">
          <cell r="A1826" t="str">
            <v>35.03.030</v>
          </cell>
          <cell r="B1826">
            <v>0</v>
          </cell>
          <cell r="C1826" t="str">
            <v>Cancela automática metálica com barreira de alumínio até 3,50 m</v>
          </cell>
          <cell r="D1826" t="str">
            <v>un</v>
          </cell>
          <cell r="E1826">
            <v>2765.75</v>
          </cell>
          <cell r="F1826">
            <v>0</v>
          </cell>
          <cell r="G1826">
            <v>2765.75</v>
          </cell>
        </row>
        <row r="1827">
          <cell r="A1827" t="str">
            <v>35.04</v>
          </cell>
          <cell r="B1827" t="str">
            <v>Bancos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35.04.020</v>
          </cell>
          <cell r="B1828">
            <v>0</v>
          </cell>
          <cell r="C1828" t="str">
            <v>Banco contínuo em concreto vazado</v>
          </cell>
          <cell r="D1828" t="str">
            <v>m</v>
          </cell>
          <cell r="E1828">
            <v>68.67</v>
          </cell>
          <cell r="F1828">
            <v>64.95</v>
          </cell>
          <cell r="G1828">
            <v>133.62</v>
          </cell>
        </row>
        <row r="1829">
          <cell r="A1829" t="str">
            <v>35.04.120</v>
          </cell>
          <cell r="B1829">
            <v>0</v>
          </cell>
          <cell r="C1829" t="str">
            <v>Banco em concreto pré-moldado, comprimento 150 cm</v>
          </cell>
          <cell r="D1829" t="str">
            <v>un</v>
          </cell>
          <cell r="E1829">
            <v>311.20999999999998</v>
          </cell>
          <cell r="F1829">
            <v>14.46</v>
          </cell>
          <cell r="G1829">
            <v>325.67</v>
          </cell>
        </row>
        <row r="1830">
          <cell r="A1830" t="str">
            <v>35.04.130</v>
          </cell>
          <cell r="B1830">
            <v>0</v>
          </cell>
          <cell r="C1830" t="str">
            <v>Banco de madeira sobre alvenaria</v>
          </cell>
          <cell r="D1830" t="str">
            <v>m²</v>
          </cell>
          <cell r="E1830">
            <v>102.87</v>
          </cell>
          <cell r="F1830">
            <v>39.39</v>
          </cell>
          <cell r="G1830">
            <v>142.26</v>
          </cell>
        </row>
        <row r="1831">
          <cell r="A1831" t="str">
            <v>35.04.140</v>
          </cell>
          <cell r="B1831">
            <v>0</v>
          </cell>
          <cell r="C1831" t="str">
            <v>Banco em concreto pré-moldado com pés vazados, comprimento 200 cm</v>
          </cell>
          <cell r="D1831" t="str">
            <v>un</v>
          </cell>
          <cell r="E1831">
            <v>340.06</v>
          </cell>
          <cell r="F1831">
            <v>20.34</v>
          </cell>
          <cell r="G1831">
            <v>360.4</v>
          </cell>
        </row>
        <row r="1832">
          <cell r="A1832" t="str">
            <v>35.04.150</v>
          </cell>
          <cell r="B1832">
            <v>0</v>
          </cell>
          <cell r="C1832" t="str">
            <v>Banco em concreto pré-moldado com 3 pés, comprimento 300 cm</v>
          </cell>
          <cell r="D1832" t="str">
            <v>un</v>
          </cell>
          <cell r="E1832">
            <v>621.16</v>
          </cell>
          <cell r="F1832">
            <v>30.5</v>
          </cell>
          <cell r="G1832">
            <v>651.66</v>
          </cell>
        </row>
        <row r="1833">
          <cell r="A1833" t="str">
            <v>35.05</v>
          </cell>
          <cell r="B1833" t="str">
            <v>Equipamento recreativo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35.05.200</v>
          </cell>
          <cell r="B1834">
            <v>0</v>
          </cell>
          <cell r="C1834" t="str">
            <v>Centro de atividades em madeira rústica</v>
          </cell>
          <cell r="D1834" t="str">
            <v>cj</v>
          </cell>
          <cell r="E1834">
            <v>3158.38</v>
          </cell>
          <cell r="F1834">
            <v>143.62</v>
          </cell>
          <cell r="G1834">
            <v>3302</v>
          </cell>
        </row>
        <row r="1835">
          <cell r="A1835" t="str">
            <v>35.05.210</v>
          </cell>
          <cell r="B1835">
            <v>0</v>
          </cell>
          <cell r="C1835" t="str">
            <v>Balanço duplo em madeira rústica</v>
          </cell>
          <cell r="D1835" t="str">
            <v>cj</v>
          </cell>
          <cell r="E1835">
            <v>1367.21</v>
          </cell>
          <cell r="F1835">
            <v>143.62</v>
          </cell>
          <cell r="G1835">
            <v>1510.83</v>
          </cell>
        </row>
        <row r="1836">
          <cell r="A1836" t="str">
            <v>35.05.220</v>
          </cell>
          <cell r="B1836">
            <v>0</v>
          </cell>
          <cell r="C1836" t="str">
            <v>Gangorra dupla em madeira rústica</v>
          </cell>
          <cell r="D1836" t="str">
            <v>cj</v>
          </cell>
          <cell r="E1836">
            <v>795.59</v>
          </cell>
          <cell r="F1836">
            <v>143.62</v>
          </cell>
          <cell r="G1836">
            <v>939.21</v>
          </cell>
        </row>
        <row r="1837">
          <cell r="A1837" t="str">
            <v>35.05.240</v>
          </cell>
          <cell r="B1837">
            <v>0</v>
          </cell>
          <cell r="C1837" t="str">
            <v>Gira-gira em ferro com assento de madeira (8 lugares)</v>
          </cell>
          <cell r="D1837" t="str">
            <v>cj</v>
          </cell>
          <cell r="E1837">
            <v>1181.5899999999999</v>
          </cell>
          <cell r="F1837">
            <v>143.62</v>
          </cell>
          <cell r="G1837">
            <v>1325.21</v>
          </cell>
        </row>
        <row r="1838">
          <cell r="A1838" t="str">
            <v>35.07</v>
          </cell>
          <cell r="B1838" t="str">
            <v>Mastro para bandeiras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>35.07.020</v>
          </cell>
          <cell r="B1839">
            <v>0</v>
          </cell>
          <cell r="C1839" t="str">
            <v>Plataforma com 3 mastros galvanizados, h= 7,00 m</v>
          </cell>
          <cell r="D1839" t="str">
            <v>cj</v>
          </cell>
          <cell r="E1839">
            <v>3175.23</v>
          </cell>
          <cell r="F1839">
            <v>228.32</v>
          </cell>
          <cell r="G1839">
            <v>3403.55</v>
          </cell>
        </row>
        <row r="1840">
          <cell r="A1840" t="str">
            <v>35.07.030</v>
          </cell>
          <cell r="B1840">
            <v>0</v>
          </cell>
          <cell r="C1840" t="str">
            <v>Plataforma com 3 mastros galvanizados, h= 9,00 m</v>
          </cell>
          <cell r="D1840" t="str">
            <v>cj</v>
          </cell>
          <cell r="E1840">
            <v>4438.96</v>
          </cell>
          <cell r="F1840">
            <v>228.32</v>
          </cell>
          <cell r="G1840">
            <v>4667.28</v>
          </cell>
        </row>
        <row r="1841">
          <cell r="A1841" t="str">
            <v>35.07.060</v>
          </cell>
          <cell r="B1841">
            <v>0</v>
          </cell>
          <cell r="C1841" t="str">
            <v>Mastro para bandeira galvanizado, h= 9,00 m</v>
          </cell>
          <cell r="D1841" t="str">
            <v>un</v>
          </cell>
          <cell r="E1841">
            <v>1470.93</v>
          </cell>
          <cell r="F1841">
            <v>33.72</v>
          </cell>
          <cell r="G1841">
            <v>1504.65</v>
          </cell>
        </row>
        <row r="1842">
          <cell r="A1842" t="str">
            <v>35.07.070</v>
          </cell>
          <cell r="B1842">
            <v>0</v>
          </cell>
          <cell r="C1842" t="str">
            <v>Mastro para bandeira galvanizado, h= 7,00 m</v>
          </cell>
          <cell r="D1842" t="str">
            <v>un</v>
          </cell>
          <cell r="E1842">
            <v>1049.71</v>
          </cell>
          <cell r="F1842">
            <v>33.72</v>
          </cell>
          <cell r="G1842">
            <v>1083.43</v>
          </cell>
        </row>
        <row r="1843">
          <cell r="A1843" t="str">
            <v>35.20</v>
          </cell>
          <cell r="B1843" t="str">
            <v>Reparos, conservações e complementos - GRUPO 35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35.20.010</v>
          </cell>
          <cell r="B1844">
            <v>0</v>
          </cell>
          <cell r="C1844" t="str">
            <v>Tela em poliamida (nylon), malha 10 x 10 cm, fio 2 mm</v>
          </cell>
          <cell r="D1844" t="str">
            <v>m²</v>
          </cell>
          <cell r="E1844">
            <v>10.54</v>
          </cell>
          <cell r="F1844">
            <v>0</v>
          </cell>
          <cell r="G1844">
            <v>10.54</v>
          </cell>
        </row>
        <row r="1845">
          <cell r="A1845" t="str">
            <v>35.20.050</v>
          </cell>
          <cell r="B1845">
            <v>0</v>
          </cell>
          <cell r="C1845" t="str">
            <v>Conjunto de 4 lixeiras para coleta seletiva, com tampa basculante, capacidade 50 litros</v>
          </cell>
          <cell r="D1845" t="str">
            <v>un</v>
          </cell>
          <cell r="E1845">
            <v>498.24</v>
          </cell>
          <cell r="F1845">
            <v>22.45</v>
          </cell>
          <cell r="G1845">
            <v>520.69000000000005</v>
          </cell>
        </row>
        <row r="1846">
          <cell r="A1846" t="str">
            <v>36</v>
          </cell>
          <cell r="B1846" t="str">
            <v>ENTRADA DE ENERGIA ELÉTRICA E TELEFONIA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36.01</v>
          </cell>
          <cell r="B1847" t="str">
            <v>Entrada de energia - componentes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36.01.242</v>
          </cell>
          <cell r="B1848">
            <v>0</v>
          </cell>
          <cell r="C1848" t="str">
            <v>Cubículo de média tensão, para uso ao tempo, classe 24 kV</v>
          </cell>
          <cell r="D1848" t="str">
            <v>cj</v>
          </cell>
          <cell r="E1848">
            <v>89894.33</v>
          </cell>
          <cell r="F1848">
            <v>175.96</v>
          </cell>
          <cell r="G1848">
            <v>90070.29</v>
          </cell>
        </row>
        <row r="1849">
          <cell r="A1849" t="str">
            <v>36.01.252</v>
          </cell>
          <cell r="B1849">
            <v>0</v>
          </cell>
          <cell r="C1849" t="str">
            <v>Cubículo de média tensão, para uso ao tempo, classe 17,5 kV</v>
          </cell>
          <cell r="D1849" t="str">
            <v>cj</v>
          </cell>
          <cell r="E1849">
            <v>71823.16</v>
          </cell>
          <cell r="F1849">
            <v>175.96</v>
          </cell>
          <cell r="G1849">
            <v>71999.12</v>
          </cell>
        </row>
        <row r="1850">
          <cell r="A1850" t="str">
            <v>36.01.260</v>
          </cell>
          <cell r="B1850">
            <v>0</v>
          </cell>
          <cell r="C1850" t="str">
            <v>Cubículo de entrada e medição para uso abrigado, classe 15 kV</v>
          </cell>
          <cell r="D1850" t="str">
            <v>cj</v>
          </cell>
          <cell r="E1850">
            <v>84471.23</v>
          </cell>
          <cell r="F1850">
            <v>351.92</v>
          </cell>
          <cell r="G1850">
            <v>84823.15</v>
          </cell>
        </row>
        <row r="1851">
          <cell r="A1851" t="str">
            <v>36.03</v>
          </cell>
          <cell r="B1851" t="str">
            <v>Caixas de entrada / medição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36.03.010</v>
          </cell>
          <cell r="B1852">
            <v>0</v>
          </cell>
          <cell r="C1852" t="str">
            <v>Caixa de medição tipo II (300 x 560 x 200) mm, padrão concessionárias</v>
          </cell>
          <cell r="D1852" t="str">
            <v>un</v>
          </cell>
          <cell r="E1852">
            <v>107.12</v>
          </cell>
          <cell r="F1852">
            <v>114.98</v>
          </cell>
          <cell r="G1852">
            <v>222.1</v>
          </cell>
        </row>
        <row r="1853">
          <cell r="A1853" t="str">
            <v>36.03.020</v>
          </cell>
          <cell r="B1853">
            <v>0</v>
          </cell>
          <cell r="C1853" t="str">
            <v>Caixa de medição polifásica (500 x 600 x 200) mm, padrão concessionárias</v>
          </cell>
          <cell r="D1853" t="str">
            <v>un</v>
          </cell>
          <cell r="E1853">
            <v>168.39</v>
          </cell>
          <cell r="F1853">
            <v>114.98</v>
          </cell>
          <cell r="G1853">
            <v>283.37</v>
          </cell>
        </row>
        <row r="1854">
          <cell r="A1854" t="str">
            <v>36.03.030</v>
          </cell>
          <cell r="B1854">
            <v>0</v>
          </cell>
          <cell r="C1854" t="str">
            <v>Caixa de medição externa tipo ´L´ (900 x 600 x 270) mm, padrão Concessionárias</v>
          </cell>
          <cell r="D1854" t="str">
            <v>un</v>
          </cell>
          <cell r="E1854">
            <v>438.22</v>
          </cell>
          <cell r="F1854">
            <v>132.72</v>
          </cell>
          <cell r="G1854">
            <v>570.94000000000005</v>
          </cell>
        </row>
        <row r="1855">
          <cell r="A1855" t="str">
            <v>36.03.050</v>
          </cell>
          <cell r="B1855">
            <v>0</v>
          </cell>
          <cell r="C1855" t="str">
            <v>Caixa de medição externa tipo ´N´ (1300 x 1200 x 270) mm, padrão Concessionárias</v>
          </cell>
          <cell r="D1855" t="str">
            <v>un</v>
          </cell>
          <cell r="E1855">
            <v>1553.49</v>
          </cell>
          <cell r="F1855">
            <v>132.72</v>
          </cell>
          <cell r="G1855">
            <v>1686.21</v>
          </cell>
        </row>
        <row r="1856">
          <cell r="A1856" t="str">
            <v>36.03.060</v>
          </cell>
          <cell r="B1856">
            <v>0</v>
          </cell>
          <cell r="C1856" t="str">
            <v>Caixa de medição externa tipo ´M´ (900 x 1200 x 270) mm, padrão Concessionárias</v>
          </cell>
          <cell r="D1856" t="str">
            <v>un</v>
          </cell>
          <cell r="E1856">
            <v>1036.97</v>
          </cell>
          <cell r="F1856">
            <v>132.72</v>
          </cell>
          <cell r="G1856">
            <v>1169.69</v>
          </cell>
        </row>
        <row r="1857">
          <cell r="A1857" t="str">
            <v>36.03.080</v>
          </cell>
          <cell r="B1857">
            <v>0</v>
          </cell>
          <cell r="C1857" t="str">
            <v>Caixa para seccionadora tipo ´T´ (900 x 600 x 250) mm, padrão Concessionárias</v>
          </cell>
          <cell r="D1857" t="str">
            <v>un</v>
          </cell>
          <cell r="E1857">
            <v>368.66</v>
          </cell>
          <cell r="F1857">
            <v>99.54</v>
          </cell>
          <cell r="G1857">
            <v>468.2</v>
          </cell>
        </row>
        <row r="1858">
          <cell r="A1858" t="str">
            <v>36.03.090</v>
          </cell>
          <cell r="B1858">
            <v>0</v>
          </cell>
          <cell r="C1858" t="str">
            <v>Caixa de medição interna tipo ´A1´ (1000 x 1000 x 300) mm, padrão Concessionárias</v>
          </cell>
          <cell r="D1858" t="str">
            <v>un</v>
          </cell>
          <cell r="E1858">
            <v>1804.56</v>
          </cell>
          <cell r="F1858">
            <v>138.33000000000001</v>
          </cell>
          <cell r="G1858">
            <v>1942.89</v>
          </cell>
        </row>
        <row r="1859">
          <cell r="A1859" t="str">
            <v>36.03.120</v>
          </cell>
          <cell r="B1859">
            <v>0</v>
          </cell>
          <cell r="C1859" t="str">
            <v>Caixa de proteção para transformador de corrente, (1000 x 750 x 300) mm, padrão Concessionárias</v>
          </cell>
          <cell r="D1859" t="str">
            <v>un</v>
          </cell>
          <cell r="E1859">
            <v>552.48</v>
          </cell>
          <cell r="F1859">
            <v>132.72</v>
          </cell>
          <cell r="G1859">
            <v>685.2</v>
          </cell>
        </row>
        <row r="1860">
          <cell r="A1860" t="str">
            <v>36.03.130</v>
          </cell>
          <cell r="B1860">
            <v>0</v>
          </cell>
          <cell r="C1860" t="str">
            <v>Caixa de proteção dos bornes do medidor, (300 x 250 x 90) mm, padrão Concessionárias</v>
          </cell>
          <cell r="D1860" t="str">
            <v>un</v>
          </cell>
          <cell r="E1860">
            <v>73.31</v>
          </cell>
          <cell r="F1860">
            <v>66.36</v>
          </cell>
          <cell r="G1860">
            <v>139.66999999999999</v>
          </cell>
        </row>
        <row r="1861">
          <cell r="A1861" t="str">
            <v>36.03.150</v>
          </cell>
          <cell r="B1861">
            <v>0</v>
          </cell>
          <cell r="C1861" t="str">
            <v>Caixa de entrada tipo ´E´ (560 x 350 x 210) mm - padrão Concessionárias</v>
          </cell>
          <cell r="D1861" t="str">
            <v>un</v>
          </cell>
          <cell r="E1861">
            <v>116.95</v>
          </cell>
          <cell r="F1861">
            <v>114.98</v>
          </cell>
          <cell r="G1861">
            <v>231.93</v>
          </cell>
        </row>
        <row r="1862">
          <cell r="A1862" t="str">
            <v>36.03.160</v>
          </cell>
          <cell r="B1862">
            <v>0</v>
          </cell>
          <cell r="C1862" t="str">
            <v>Caixa base lateral tipo ´N´ (1300 x 400 x 250) mm</v>
          </cell>
          <cell r="D1862" t="str">
            <v>un</v>
          </cell>
          <cell r="E1862">
            <v>328.55</v>
          </cell>
          <cell r="F1862">
            <v>132.72</v>
          </cell>
          <cell r="G1862">
            <v>461.27</v>
          </cell>
        </row>
        <row r="1863">
          <cell r="A1863" t="str">
            <v>36.04</v>
          </cell>
          <cell r="B1863" t="str">
            <v>Suporte (Braquet)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36.04.010</v>
          </cell>
          <cell r="B1864">
            <v>0</v>
          </cell>
          <cell r="C1864" t="str">
            <v>Suporte para 1 isolador de baixa tensão</v>
          </cell>
          <cell r="D1864" t="str">
            <v>un</v>
          </cell>
          <cell r="E1864">
            <v>12.6</v>
          </cell>
          <cell r="F1864">
            <v>9.9600000000000009</v>
          </cell>
          <cell r="G1864">
            <v>22.56</v>
          </cell>
        </row>
        <row r="1865">
          <cell r="A1865" t="str">
            <v>36.04.030</v>
          </cell>
          <cell r="B1865">
            <v>0</v>
          </cell>
          <cell r="C1865" t="str">
            <v>Suporte para 2 isoladores de baixa tensão</v>
          </cell>
          <cell r="D1865" t="str">
            <v>un</v>
          </cell>
          <cell r="E1865">
            <v>24.18</v>
          </cell>
          <cell r="F1865">
            <v>9.9600000000000009</v>
          </cell>
          <cell r="G1865">
            <v>34.14</v>
          </cell>
        </row>
        <row r="1866">
          <cell r="A1866" t="str">
            <v>36.04.050</v>
          </cell>
          <cell r="B1866">
            <v>0</v>
          </cell>
          <cell r="C1866" t="str">
            <v>Suporte para 3 isoladores de baixa tensão</v>
          </cell>
          <cell r="D1866" t="str">
            <v>un</v>
          </cell>
          <cell r="E1866">
            <v>37.44</v>
          </cell>
          <cell r="F1866">
            <v>9.9600000000000009</v>
          </cell>
          <cell r="G1866">
            <v>47.4</v>
          </cell>
        </row>
        <row r="1867">
          <cell r="A1867" t="str">
            <v>36.04.070</v>
          </cell>
          <cell r="B1867">
            <v>0</v>
          </cell>
          <cell r="C1867" t="str">
            <v>Suporte para 4 isoladores de baixa tensão</v>
          </cell>
          <cell r="D1867" t="str">
            <v>un</v>
          </cell>
          <cell r="E1867">
            <v>52.63</v>
          </cell>
          <cell r="F1867">
            <v>9.9600000000000009</v>
          </cell>
          <cell r="G1867">
            <v>62.59</v>
          </cell>
        </row>
        <row r="1868">
          <cell r="A1868" t="str">
            <v>36.05</v>
          </cell>
          <cell r="B1868" t="str">
            <v>Isoladores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36.05.010</v>
          </cell>
          <cell r="B1869">
            <v>0</v>
          </cell>
          <cell r="C1869" t="str">
            <v>Isolador tipo roldana para baixa tensão de 76 x 79 mm</v>
          </cell>
          <cell r="D1869" t="str">
            <v>un</v>
          </cell>
          <cell r="E1869">
            <v>17.920000000000002</v>
          </cell>
          <cell r="F1869">
            <v>6.64</v>
          </cell>
          <cell r="G1869">
            <v>24.56</v>
          </cell>
        </row>
        <row r="1870">
          <cell r="A1870" t="str">
            <v>36.05.020</v>
          </cell>
          <cell r="B1870">
            <v>0</v>
          </cell>
          <cell r="C1870" t="str">
            <v>Isolador tipo castanha incluindo grampo de sustentação</v>
          </cell>
          <cell r="D1870" t="str">
            <v>un</v>
          </cell>
          <cell r="E1870">
            <v>18.77</v>
          </cell>
          <cell r="F1870">
            <v>6.64</v>
          </cell>
          <cell r="G1870">
            <v>25.41</v>
          </cell>
        </row>
        <row r="1871">
          <cell r="A1871" t="str">
            <v>36.05.040</v>
          </cell>
          <cell r="B1871">
            <v>0</v>
          </cell>
          <cell r="C1871" t="str">
            <v>Isolador tipo disco para 15 kV de 6´ - 150 mm</v>
          </cell>
          <cell r="D1871" t="str">
            <v>un</v>
          </cell>
          <cell r="E1871">
            <v>55.9</v>
          </cell>
          <cell r="F1871">
            <v>6.64</v>
          </cell>
          <cell r="G1871">
            <v>62.54</v>
          </cell>
        </row>
        <row r="1872">
          <cell r="A1872" t="str">
            <v>36.05.080</v>
          </cell>
          <cell r="B1872">
            <v>0</v>
          </cell>
          <cell r="C1872" t="str">
            <v>Isolador tipo pino para 15 kV, inclusive pino (poste)</v>
          </cell>
          <cell r="D1872" t="str">
            <v>un</v>
          </cell>
          <cell r="E1872">
            <v>34.229999999999997</v>
          </cell>
          <cell r="F1872">
            <v>24.89</v>
          </cell>
          <cell r="G1872">
            <v>59.12</v>
          </cell>
        </row>
        <row r="1873">
          <cell r="A1873" t="str">
            <v>36.05.100</v>
          </cell>
          <cell r="B1873">
            <v>0</v>
          </cell>
          <cell r="C1873" t="str">
            <v>Isolador pedestal para 15 kV</v>
          </cell>
          <cell r="D1873" t="str">
            <v>un</v>
          </cell>
          <cell r="E1873">
            <v>70.84</v>
          </cell>
          <cell r="F1873">
            <v>6.64</v>
          </cell>
          <cell r="G1873">
            <v>77.48</v>
          </cell>
        </row>
        <row r="1874">
          <cell r="A1874" t="str">
            <v>36.05.110</v>
          </cell>
          <cell r="B1874">
            <v>0</v>
          </cell>
          <cell r="C1874" t="str">
            <v>Isolador pedestal para 25 kV</v>
          </cell>
          <cell r="D1874" t="str">
            <v>un</v>
          </cell>
          <cell r="E1874">
            <v>92.23</v>
          </cell>
          <cell r="F1874">
            <v>6.64</v>
          </cell>
          <cell r="G1874">
            <v>98.87</v>
          </cell>
        </row>
        <row r="1875">
          <cell r="A1875" t="str">
            <v>36.06</v>
          </cell>
          <cell r="B1875" t="str">
            <v>Muflas e terminais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36.06.060</v>
          </cell>
          <cell r="B1876">
            <v>0</v>
          </cell>
          <cell r="C1876" t="str">
            <v>Terminal modular (mufla) unipolar externo para cabo até 70 mm²/15 kV</v>
          </cell>
          <cell r="D1876" t="str">
            <v>cj</v>
          </cell>
          <cell r="E1876">
            <v>377.92</v>
          </cell>
          <cell r="F1876">
            <v>16.600000000000001</v>
          </cell>
          <cell r="G1876">
            <v>394.52</v>
          </cell>
        </row>
        <row r="1877">
          <cell r="A1877" t="str">
            <v>36.06.080</v>
          </cell>
          <cell r="B1877">
            <v>0</v>
          </cell>
          <cell r="C1877" t="str">
            <v>Terminal modular (mufla) unipolar interno para cabo até 70 mm²/15 kV</v>
          </cell>
          <cell r="D1877" t="str">
            <v>cj</v>
          </cell>
          <cell r="E1877">
            <v>326.61</v>
          </cell>
          <cell r="F1877">
            <v>16.600000000000001</v>
          </cell>
          <cell r="G1877">
            <v>343.21</v>
          </cell>
        </row>
        <row r="1878">
          <cell r="A1878" t="str">
            <v>36.07</v>
          </cell>
          <cell r="B1878" t="str">
            <v>Para-raios de média tensão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36.07.010</v>
          </cell>
          <cell r="B1879">
            <v>0</v>
          </cell>
          <cell r="C1879" t="str">
            <v>Para-raios de distribuição, classe 12 kV/5 kA, completo, encapsulado com polímero</v>
          </cell>
          <cell r="D1879" t="str">
            <v>un</v>
          </cell>
          <cell r="E1879">
            <v>146.66</v>
          </cell>
          <cell r="F1879">
            <v>15.56</v>
          </cell>
          <cell r="G1879">
            <v>162.22</v>
          </cell>
        </row>
        <row r="1880">
          <cell r="A1880" t="str">
            <v>36.07.030</v>
          </cell>
          <cell r="B1880">
            <v>0</v>
          </cell>
          <cell r="C1880" t="str">
            <v>Para-raios de distribuição, classe 12 kV/10 kA, completo, encapsulado com polímero</v>
          </cell>
          <cell r="D1880" t="str">
            <v>un</v>
          </cell>
          <cell r="E1880">
            <v>157.91999999999999</v>
          </cell>
          <cell r="F1880">
            <v>15.56</v>
          </cell>
          <cell r="G1880">
            <v>173.48</v>
          </cell>
        </row>
        <row r="1881">
          <cell r="A1881" t="str">
            <v>36.07.050</v>
          </cell>
          <cell r="B1881">
            <v>0</v>
          </cell>
          <cell r="C1881" t="str">
            <v>Para-raios de distribuição, classe 15 kV/5 kA, completo, encapsulado com polímero</v>
          </cell>
          <cell r="D1881" t="str">
            <v>un</v>
          </cell>
          <cell r="E1881">
            <v>156.56</v>
          </cell>
          <cell r="F1881">
            <v>15.56</v>
          </cell>
          <cell r="G1881">
            <v>172.12</v>
          </cell>
        </row>
        <row r="1882">
          <cell r="A1882" t="str">
            <v>36.07.060</v>
          </cell>
          <cell r="B1882">
            <v>0</v>
          </cell>
          <cell r="C1882" t="str">
            <v>Para-raios de distribuição, classe 15 kV/10 kA, completo, encapsulado com polímero</v>
          </cell>
          <cell r="D1882" t="str">
            <v>un</v>
          </cell>
          <cell r="E1882">
            <v>171.47</v>
          </cell>
          <cell r="F1882">
            <v>15.56</v>
          </cell>
          <cell r="G1882">
            <v>187.03</v>
          </cell>
        </row>
        <row r="1883">
          <cell r="A1883" t="str">
            <v>36.08</v>
          </cell>
          <cell r="B1883" t="str">
            <v>Gerador e grupo gerador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36.08.030</v>
          </cell>
          <cell r="B1884">
            <v>0</v>
          </cell>
          <cell r="C1884" t="str">
            <v>Grupo gerador com potência de 250/228 kVA, variação de + ou - 5% - completo</v>
          </cell>
          <cell r="D1884" t="str">
            <v>un</v>
          </cell>
          <cell r="E1884">
            <v>127135.89</v>
          </cell>
          <cell r="F1884">
            <v>1279.52</v>
          </cell>
          <cell r="G1884">
            <v>128415.41</v>
          </cell>
        </row>
        <row r="1885">
          <cell r="A1885" t="str">
            <v>36.08.040</v>
          </cell>
          <cell r="B1885">
            <v>0</v>
          </cell>
          <cell r="C1885" t="str">
            <v>Grupo gerador com potência de 350/320 kVA, variação de + ou - 10% - completo</v>
          </cell>
          <cell r="D1885" t="str">
            <v>un</v>
          </cell>
          <cell r="E1885">
            <v>169940.63</v>
          </cell>
          <cell r="F1885">
            <v>1279.52</v>
          </cell>
          <cell r="G1885">
            <v>171220.15</v>
          </cell>
        </row>
        <row r="1886">
          <cell r="A1886" t="str">
            <v>36.08.050</v>
          </cell>
          <cell r="B1886">
            <v>0</v>
          </cell>
          <cell r="C1886" t="str">
            <v>Grupo gerador com potência de 88/80 kVA, variação de + ou - 10% - completo</v>
          </cell>
          <cell r="D1886" t="str">
            <v>un</v>
          </cell>
          <cell r="E1886">
            <v>70880.09</v>
          </cell>
          <cell r="F1886">
            <v>1279.52</v>
          </cell>
          <cell r="G1886">
            <v>72159.61</v>
          </cell>
        </row>
        <row r="1887">
          <cell r="A1887" t="str">
            <v>36.08.060</v>
          </cell>
          <cell r="B1887">
            <v>0</v>
          </cell>
          <cell r="C1887" t="str">
            <v>Grupo gerador com potência de 165/150 kVA, variação de + ou - 5% - completo</v>
          </cell>
          <cell r="D1887" t="str">
            <v>un</v>
          </cell>
          <cell r="E1887">
            <v>92163.69</v>
          </cell>
          <cell r="F1887">
            <v>1279.52</v>
          </cell>
          <cell r="G1887">
            <v>93443.21</v>
          </cell>
        </row>
        <row r="1888">
          <cell r="A1888" t="str">
            <v>36.08.100</v>
          </cell>
          <cell r="B1888">
            <v>0</v>
          </cell>
          <cell r="C1888" t="str">
            <v>Grupo gerador com potência de 55/50 kVA, variação de + ou - 10% - completo</v>
          </cell>
          <cell r="D1888" t="str">
            <v>un</v>
          </cell>
          <cell r="E1888">
            <v>63496.5</v>
          </cell>
          <cell r="F1888">
            <v>683</v>
          </cell>
          <cell r="G1888">
            <v>64179.5</v>
          </cell>
        </row>
        <row r="1889">
          <cell r="A1889" t="str">
            <v>36.08.110</v>
          </cell>
          <cell r="B1889">
            <v>0</v>
          </cell>
          <cell r="C1889" t="str">
            <v>Grupo gerador com potência de 180/168 kVA, variação de + ou - 5% - completo</v>
          </cell>
          <cell r="D1889" t="str">
            <v>un</v>
          </cell>
          <cell r="E1889">
            <v>111537.21</v>
          </cell>
          <cell r="F1889">
            <v>1279.52</v>
          </cell>
          <cell r="G1889">
            <v>112816.73</v>
          </cell>
        </row>
        <row r="1890">
          <cell r="A1890" t="str">
            <v>36.08.290</v>
          </cell>
          <cell r="B1890">
            <v>0</v>
          </cell>
          <cell r="C1890" t="str">
            <v>Grupo gerador com potência de 563/513 kVA, variação de + ou - 10% - completo</v>
          </cell>
          <cell r="D1890" t="str">
            <v>un</v>
          </cell>
          <cell r="E1890">
            <v>234368.89</v>
          </cell>
          <cell r="F1890">
            <v>1416.12</v>
          </cell>
          <cell r="G1890">
            <v>235785.01</v>
          </cell>
        </row>
        <row r="1891">
          <cell r="A1891" t="str">
            <v>36.08.350</v>
          </cell>
          <cell r="B1891">
            <v>0</v>
          </cell>
          <cell r="C1891" t="str">
            <v>Grupo gerador carenado com potência de 150/136 kVA, variação de + ou - 5% - completo</v>
          </cell>
          <cell r="D1891" t="str">
            <v>un</v>
          </cell>
          <cell r="E1891">
            <v>117355.34</v>
          </cell>
          <cell r="F1891">
            <v>1279.52</v>
          </cell>
          <cell r="G1891">
            <v>118634.86</v>
          </cell>
        </row>
        <row r="1892">
          <cell r="A1892" t="str">
            <v>36.08.360</v>
          </cell>
          <cell r="B1892">
            <v>0</v>
          </cell>
          <cell r="C1892" t="str">
            <v>Grupo gerador carenado com potência de 460/434 kVA, variação de + ou - 10% - completo</v>
          </cell>
          <cell r="D1892" t="str">
            <v>un</v>
          </cell>
          <cell r="E1892">
            <v>256908.36</v>
          </cell>
          <cell r="F1892">
            <v>1403.12</v>
          </cell>
          <cell r="G1892">
            <v>258311.48</v>
          </cell>
        </row>
        <row r="1893">
          <cell r="A1893" t="str">
            <v>36.08.540</v>
          </cell>
          <cell r="B1893">
            <v>0</v>
          </cell>
          <cell r="C1893" t="str">
            <v>Grupo gerador com potência de 460/434 kVA, variação de + ou - 10% - completo</v>
          </cell>
          <cell r="D1893" t="str">
            <v>un</v>
          </cell>
          <cell r="E1893">
            <v>210993.42</v>
          </cell>
          <cell r="F1893">
            <v>1416.12</v>
          </cell>
          <cell r="G1893">
            <v>212409.54</v>
          </cell>
        </row>
        <row r="1894">
          <cell r="A1894" t="str">
            <v>36.09</v>
          </cell>
          <cell r="B1894" t="str">
            <v>Transformador de entrada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36.09.020</v>
          </cell>
          <cell r="B1895">
            <v>0</v>
          </cell>
          <cell r="C1895" t="str">
            <v>Transformador de potência trifásico de 225 kVA, classe 15 kV, a óleo</v>
          </cell>
          <cell r="D1895" t="str">
            <v>un</v>
          </cell>
          <cell r="E1895">
            <v>14756.87</v>
          </cell>
          <cell r="F1895">
            <v>683</v>
          </cell>
          <cell r="G1895">
            <v>15439.87</v>
          </cell>
        </row>
        <row r="1896">
          <cell r="A1896" t="str">
            <v>36.09.050</v>
          </cell>
          <cell r="B1896">
            <v>0</v>
          </cell>
          <cell r="C1896" t="str">
            <v>Transformador de potência trifásico de 150 kVA, classe 15 kV, a óleo</v>
          </cell>
          <cell r="D1896" t="str">
            <v>un</v>
          </cell>
          <cell r="E1896">
            <v>10730.8</v>
          </cell>
          <cell r="F1896">
            <v>683</v>
          </cell>
          <cell r="G1896">
            <v>11413.8</v>
          </cell>
        </row>
        <row r="1897">
          <cell r="A1897" t="str">
            <v>36.09.060</v>
          </cell>
          <cell r="B1897">
            <v>0</v>
          </cell>
          <cell r="C1897" t="str">
            <v>Transformador de potência trifásico de 500 kVA, classe 15 kV, a seco</v>
          </cell>
          <cell r="D1897" t="str">
            <v>un</v>
          </cell>
          <cell r="E1897">
            <v>40520.67</v>
          </cell>
          <cell r="F1897">
            <v>1092.8</v>
          </cell>
          <cell r="G1897">
            <v>41613.47</v>
          </cell>
        </row>
        <row r="1898">
          <cell r="A1898" t="str">
            <v>36.09.070</v>
          </cell>
          <cell r="B1898">
            <v>0</v>
          </cell>
          <cell r="C1898" t="str">
            <v>Transformador de potência trifásico de 1000 kVA, classe 15 kV, a seco com cabine</v>
          </cell>
          <cell r="D1898" t="str">
            <v>un</v>
          </cell>
          <cell r="E1898">
            <v>75522.39</v>
          </cell>
          <cell r="F1898">
            <v>1092.8</v>
          </cell>
          <cell r="G1898">
            <v>76615.19</v>
          </cell>
        </row>
        <row r="1899">
          <cell r="A1899" t="str">
            <v>36.09.100</v>
          </cell>
          <cell r="B1899">
            <v>0</v>
          </cell>
          <cell r="C1899" t="str">
            <v>Transformador de potência trifásico de 5 kVA, classe 0,6 kV, a seco com cabine</v>
          </cell>
          <cell r="D1899" t="str">
            <v>un</v>
          </cell>
          <cell r="E1899">
            <v>3713.29</v>
          </cell>
          <cell r="F1899">
            <v>273.2</v>
          </cell>
          <cell r="G1899">
            <v>3986.49</v>
          </cell>
        </row>
        <row r="1900">
          <cell r="A1900" t="str">
            <v>36.09.110</v>
          </cell>
          <cell r="B1900">
            <v>0</v>
          </cell>
          <cell r="C1900" t="str">
            <v>Transformador de potência trifásico de 7,5 kVA, classe 0,6 kV, a seco com cabine</v>
          </cell>
          <cell r="D1900" t="str">
            <v>un</v>
          </cell>
          <cell r="E1900">
            <v>4185.32</v>
          </cell>
          <cell r="F1900">
            <v>273.2</v>
          </cell>
          <cell r="G1900">
            <v>4458.5200000000004</v>
          </cell>
        </row>
        <row r="1901">
          <cell r="A1901" t="str">
            <v>36.09.150</v>
          </cell>
          <cell r="B1901">
            <v>0</v>
          </cell>
          <cell r="C1901" t="str">
            <v>Transformador de potência trifásico de 75 kVA, classe 15 kV, a óleo</v>
          </cell>
          <cell r="D1901" t="str">
            <v>un</v>
          </cell>
          <cell r="E1901">
            <v>8654.7099999999991</v>
          </cell>
          <cell r="F1901">
            <v>683</v>
          </cell>
          <cell r="G1901">
            <v>9337.7099999999991</v>
          </cell>
        </row>
        <row r="1902">
          <cell r="A1902" t="str">
            <v>36.09.170</v>
          </cell>
          <cell r="B1902">
            <v>0</v>
          </cell>
          <cell r="C1902" t="str">
            <v>Transformador de potência trifásico de 300 kVA, classe 15 kV, a óleo</v>
          </cell>
          <cell r="D1902" t="str">
            <v>un</v>
          </cell>
          <cell r="E1902">
            <v>17290.55</v>
          </cell>
          <cell r="F1902">
            <v>683</v>
          </cell>
          <cell r="G1902">
            <v>17973.55</v>
          </cell>
        </row>
        <row r="1903">
          <cell r="A1903" t="str">
            <v>36.09.180</v>
          </cell>
          <cell r="B1903">
            <v>0</v>
          </cell>
          <cell r="C1903" t="str">
            <v>Transformador de potência trifásico de 112,5 kVA, classe 15 kV, a óleo</v>
          </cell>
          <cell r="D1903" t="str">
            <v>un</v>
          </cell>
          <cell r="E1903">
            <v>8407.27</v>
          </cell>
          <cell r="F1903">
            <v>683</v>
          </cell>
          <cell r="G1903">
            <v>9090.27</v>
          </cell>
        </row>
        <row r="1904">
          <cell r="A1904" t="str">
            <v>36.09.220</v>
          </cell>
          <cell r="B1904">
            <v>0</v>
          </cell>
          <cell r="C1904" t="str">
            <v>Transformador de potência trifásico de 500 kVA, classe 15 kV, a seco com cabine</v>
          </cell>
          <cell r="D1904" t="str">
            <v>un</v>
          </cell>
          <cell r="E1904">
            <v>50931.17</v>
          </cell>
          <cell r="F1904">
            <v>1092.8</v>
          </cell>
          <cell r="G1904">
            <v>52023.97</v>
          </cell>
        </row>
        <row r="1905">
          <cell r="A1905" t="str">
            <v>36.09.230</v>
          </cell>
          <cell r="B1905">
            <v>0</v>
          </cell>
          <cell r="C1905" t="str">
            <v>Transformador de potência trifásico de 30 kVA, classe 1,2 KV, a seco com cabine</v>
          </cell>
          <cell r="D1905" t="str">
            <v>un</v>
          </cell>
          <cell r="E1905">
            <v>8854.01</v>
          </cell>
          <cell r="F1905">
            <v>273.2</v>
          </cell>
          <cell r="G1905">
            <v>9127.2099999999991</v>
          </cell>
        </row>
        <row r="1906">
          <cell r="A1906" t="str">
            <v>36.09.250</v>
          </cell>
          <cell r="B1906">
            <v>0</v>
          </cell>
          <cell r="C1906" t="str">
            <v>Transformador de potência trifásico de 500 kVA, classe 15 kV, a óleo</v>
          </cell>
          <cell r="D1906" t="str">
            <v>un</v>
          </cell>
          <cell r="E1906">
            <v>33881.040000000001</v>
          </cell>
          <cell r="F1906">
            <v>1092.8</v>
          </cell>
          <cell r="G1906">
            <v>34973.839999999997</v>
          </cell>
        </row>
        <row r="1907">
          <cell r="A1907" t="str">
            <v>36.09.300</v>
          </cell>
          <cell r="B1907">
            <v>0</v>
          </cell>
          <cell r="C1907" t="str">
            <v>Transformador de potência trifásico de 750 kVA, classe 15 kV, a óleo</v>
          </cell>
          <cell r="D1907" t="str">
            <v>un</v>
          </cell>
          <cell r="E1907">
            <v>41304.19</v>
          </cell>
          <cell r="F1907">
            <v>1092.8</v>
          </cell>
          <cell r="G1907">
            <v>42396.99</v>
          </cell>
        </row>
        <row r="1908">
          <cell r="A1908" t="str">
            <v>36.09.360</v>
          </cell>
          <cell r="B1908">
            <v>0</v>
          </cell>
          <cell r="C1908" t="str">
            <v>Transformador de potência trifásico de 750 kVA, classe 15 kV, a seco</v>
          </cell>
          <cell r="D1908" t="str">
            <v>un</v>
          </cell>
          <cell r="E1908">
            <v>73329.42</v>
          </cell>
          <cell r="F1908">
            <v>1092.8</v>
          </cell>
          <cell r="G1908">
            <v>74422.22</v>
          </cell>
        </row>
        <row r="1909">
          <cell r="A1909" t="str">
            <v>36.09.370</v>
          </cell>
          <cell r="B1909">
            <v>0</v>
          </cell>
          <cell r="C1909" t="str">
            <v>Transformador de potência trifásico de 300 kVA, classe 15 kV, a seco</v>
          </cell>
          <cell r="D1909" t="str">
            <v>un</v>
          </cell>
          <cell r="E1909">
            <v>40707.06</v>
          </cell>
          <cell r="F1909">
            <v>683</v>
          </cell>
          <cell r="G1909">
            <v>41390.06</v>
          </cell>
        </row>
        <row r="1910">
          <cell r="A1910" t="str">
            <v>36.09.410</v>
          </cell>
          <cell r="B1910">
            <v>0</v>
          </cell>
          <cell r="C1910" t="str">
            <v>Transformador de potência trifásico de 45 kVA, classe 15 kV, a seco</v>
          </cell>
          <cell r="D1910" t="str">
            <v>un</v>
          </cell>
          <cell r="E1910">
            <v>12542.75</v>
          </cell>
          <cell r="F1910">
            <v>683</v>
          </cell>
          <cell r="G1910">
            <v>13225.75</v>
          </cell>
        </row>
        <row r="1911">
          <cell r="A1911" t="str">
            <v>36.09.440</v>
          </cell>
          <cell r="B1911">
            <v>0</v>
          </cell>
          <cell r="C1911" t="str">
            <v>Transformador de potência trifásico de 500 kVA, classe 15 kV, a óleo - tipo pedestal</v>
          </cell>
          <cell r="D1911" t="str">
            <v>un</v>
          </cell>
          <cell r="E1911">
            <v>70586.259999999995</v>
          </cell>
          <cell r="F1911">
            <v>1092.8</v>
          </cell>
          <cell r="G1911">
            <v>71679.06</v>
          </cell>
        </row>
        <row r="1912">
          <cell r="A1912" t="str">
            <v>36.09.480</v>
          </cell>
          <cell r="B1912">
            <v>0</v>
          </cell>
          <cell r="C1912" t="str">
            <v>Transformador trifásico a seco de 112,5 kVA, encapsulado em resina epóxi sob vácuo</v>
          </cell>
          <cell r="D1912" t="str">
            <v>un</v>
          </cell>
          <cell r="E1912">
            <v>17179.22</v>
          </cell>
          <cell r="F1912">
            <v>683</v>
          </cell>
          <cell r="G1912">
            <v>17862.22</v>
          </cell>
        </row>
        <row r="1913">
          <cell r="A1913" t="str">
            <v>36.09.490</v>
          </cell>
          <cell r="B1913">
            <v>0</v>
          </cell>
          <cell r="C1913" t="str">
            <v>Transformador trifásico a seco de 150 kVA, encapsulado em resina epóxi sob vácuo</v>
          </cell>
          <cell r="D1913" t="str">
            <v>un</v>
          </cell>
          <cell r="E1913">
            <v>22313.5</v>
          </cell>
          <cell r="F1913">
            <v>683</v>
          </cell>
          <cell r="G1913">
            <v>22996.5</v>
          </cell>
        </row>
        <row r="1914">
          <cell r="A1914" t="str">
            <v>36.20</v>
          </cell>
          <cell r="B1914" t="str">
            <v>Reparos, conservações e complementos - GRUPO 36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36.20.010</v>
          </cell>
          <cell r="B1915">
            <v>0</v>
          </cell>
          <cell r="C1915" t="str">
            <v>Vergalhão de cobre eletrolítico, diâmetro de 3/8´</v>
          </cell>
          <cell r="D1915" t="str">
            <v>m</v>
          </cell>
          <cell r="E1915">
            <v>32.65</v>
          </cell>
          <cell r="F1915">
            <v>13.27</v>
          </cell>
          <cell r="G1915">
            <v>45.92</v>
          </cell>
        </row>
        <row r="1916">
          <cell r="A1916" t="str">
            <v>36.20.030</v>
          </cell>
          <cell r="B1916">
            <v>0</v>
          </cell>
          <cell r="C1916" t="str">
            <v>União angular para vergalhão, diâmetro de 3/8´</v>
          </cell>
          <cell r="D1916" t="str">
            <v>un</v>
          </cell>
          <cell r="E1916">
            <v>35.72</v>
          </cell>
          <cell r="F1916">
            <v>6.64</v>
          </cell>
          <cell r="G1916">
            <v>42.36</v>
          </cell>
        </row>
        <row r="1917">
          <cell r="A1917" t="str">
            <v>36.20.040</v>
          </cell>
          <cell r="B1917">
            <v>0</v>
          </cell>
          <cell r="C1917" t="str">
            <v>Bobina mínima para disjuntor (a óleo)</v>
          </cell>
          <cell r="D1917" t="str">
            <v>un</v>
          </cell>
          <cell r="E1917">
            <v>876.28</v>
          </cell>
          <cell r="F1917">
            <v>43.24</v>
          </cell>
          <cell r="G1917">
            <v>919.52</v>
          </cell>
        </row>
        <row r="1918">
          <cell r="A1918" t="str">
            <v>36.20.050</v>
          </cell>
          <cell r="B1918">
            <v>0</v>
          </cell>
          <cell r="C1918" t="str">
            <v>Terminal para vergalhão, diâmetro de 3/8´</v>
          </cell>
          <cell r="D1918" t="str">
            <v>un</v>
          </cell>
          <cell r="E1918">
            <v>13.62</v>
          </cell>
          <cell r="F1918">
            <v>6.64</v>
          </cell>
          <cell r="G1918">
            <v>20.260000000000002</v>
          </cell>
        </row>
        <row r="1919">
          <cell r="A1919" t="str">
            <v>36.20.060</v>
          </cell>
          <cell r="B1919">
            <v>0</v>
          </cell>
          <cell r="C1919" t="str">
            <v>Braçadeira para fixação de eletroduto, até 4´</v>
          </cell>
          <cell r="D1919" t="str">
            <v>un</v>
          </cell>
          <cell r="E1919">
            <v>1.7</v>
          </cell>
          <cell r="F1919">
            <v>4.97</v>
          </cell>
          <cell r="G1919">
            <v>6.67</v>
          </cell>
        </row>
        <row r="1920">
          <cell r="A1920" t="str">
            <v>36.20.070</v>
          </cell>
          <cell r="B1920">
            <v>0</v>
          </cell>
          <cell r="C1920" t="str">
            <v>Prensa vergalhão ´T´, diâmetro de 3/8´</v>
          </cell>
          <cell r="D1920" t="str">
            <v>un</v>
          </cell>
          <cell r="E1920">
            <v>13.07</v>
          </cell>
          <cell r="F1920">
            <v>6.64</v>
          </cell>
          <cell r="G1920">
            <v>19.71</v>
          </cell>
        </row>
        <row r="1921">
          <cell r="A1921" t="str">
            <v>36.20.090</v>
          </cell>
          <cell r="B1921">
            <v>0</v>
          </cell>
          <cell r="C1921" t="str">
            <v>Vara para manobra em cabine em fibra de vidro, para tensão até 36 kV</v>
          </cell>
          <cell r="D1921" t="str">
            <v>un</v>
          </cell>
          <cell r="E1921">
            <v>358.23</v>
          </cell>
          <cell r="F1921">
            <v>0.67</v>
          </cell>
          <cell r="G1921">
            <v>358.9</v>
          </cell>
        </row>
        <row r="1922">
          <cell r="A1922" t="str">
            <v>36.20.100</v>
          </cell>
          <cell r="B1922">
            <v>0</v>
          </cell>
          <cell r="C1922" t="str">
            <v>Bucha para passagem interna/externa com isolação para 15 kV</v>
          </cell>
          <cell r="D1922" t="str">
            <v>un</v>
          </cell>
          <cell r="E1922">
            <v>287.41000000000003</v>
          </cell>
          <cell r="F1922">
            <v>16.600000000000001</v>
          </cell>
          <cell r="G1922">
            <v>304.01</v>
          </cell>
        </row>
        <row r="1923">
          <cell r="A1923" t="str">
            <v>36.20.120</v>
          </cell>
          <cell r="B1923">
            <v>0</v>
          </cell>
          <cell r="C1923" t="str">
            <v>Chapa de ferro de 1,50 x 0,50 m para bucha de passagem</v>
          </cell>
          <cell r="D1923" t="str">
            <v>un</v>
          </cell>
          <cell r="E1923">
            <v>122.35</v>
          </cell>
          <cell r="F1923">
            <v>16.600000000000001</v>
          </cell>
          <cell r="G1923">
            <v>138.94999999999999</v>
          </cell>
        </row>
        <row r="1924">
          <cell r="A1924" t="str">
            <v>36.20.140</v>
          </cell>
          <cell r="B1924">
            <v>0</v>
          </cell>
          <cell r="C1924" t="str">
            <v>Cruzeta de madeira de 2400 mm</v>
          </cell>
          <cell r="D1924" t="str">
            <v>un</v>
          </cell>
          <cell r="E1924">
            <v>165.26</v>
          </cell>
          <cell r="F1924">
            <v>93.36</v>
          </cell>
          <cell r="G1924">
            <v>258.62</v>
          </cell>
        </row>
        <row r="1925">
          <cell r="A1925" t="str">
            <v>36.20.180</v>
          </cell>
          <cell r="B1925">
            <v>0</v>
          </cell>
          <cell r="C1925" t="str">
            <v>Luva isolante de borracha, acima de 10 até 20 kV</v>
          </cell>
          <cell r="D1925" t="str">
            <v>par</v>
          </cell>
          <cell r="E1925">
            <v>415.91</v>
          </cell>
          <cell r="F1925">
            <v>0.67</v>
          </cell>
          <cell r="G1925">
            <v>416.58</v>
          </cell>
        </row>
        <row r="1926">
          <cell r="A1926" t="str">
            <v>36.20.200</v>
          </cell>
          <cell r="B1926">
            <v>0</v>
          </cell>
          <cell r="C1926" t="str">
            <v>Mão francesa de 700 mm</v>
          </cell>
          <cell r="D1926" t="str">
            <v>un</v>
          </cell>
          <cell r="E1926">
            <v>16.23</v>
          </cell>
          <cell r="F1926">
            <v>33.18</v>
          </cell>
          <cell r="G1926">
            <v>49.41</v>
          </cell>
        </row>
        <row r="1927">
          <cell r="A1927" t="str">
            <v>36.20.210</v>
          </cell>
          <cell r="B1927">
            <v>0</v>
          </cell>
          <cell r="C1927" t="str">
            <v>Luva isolante de borracha, até 10 kV</v>
          </cell>
          <cell r="D1927" t="str">
            <v>par</v>
          </cell>
          <cell r="E1927">
            <v>307.99</v>
          </cell>
          <cell r="F1927">
            <v>0.67</v>
          </cell>
          <cell r="G1927">
            <v>308.66000000000003</v>
          </cell>
        </row>
        <row r="1928">
          <cell r="A1928" t="str">
            <v>36.20.220</v>
          </cell>
          <cell r="B1928">
            <v>0</v>
          </cell>
          <cell r="C1928" t="str">
            <v>Mudança de tap do transformador</v>
          </cell>
          <cell r="D1928" t="str">
            <v>un</v>
          </cell>
          <cell r="E1928">
            <v>0</v>
          </cell>
          <cell r="F1928">
            <v>186.72</v>
          </cell>
          <cell r="G1928">
            <v>186.72</v>
          </cell>
        </row>
        <row r="1929">
          <cell r="A1929" t="str">
            <v>36.20.240</v>
          </cell>
          <cell r="B1929">
            <v>0</v>
          </cell>
          <cell r="C1929" t="str">
            <v>Óleo para disjuntor</v>
          </cell>
          <cell r="D1929" t="str">
            <v>l</v>
          </cell>
          <cell r="E1929">
            <v>11.66</v>
          </cell>
          <cell r="F1929">
            <v>0.54</v>
          </cell>
          <cell r="G1929">
            <v>12.2</v>
          </cell>
        </row>
        <row r="1930">
          <cell r="A1930" t="str">
            <v>36.20.260</v>
          </cell>
          <cell r="B1930">
            <v>0</v>
          </cell>
          <cell r="C1930" t="str">
            <v>Óleo para transformador</v>
          </cell>
          <cell r="D1930" t="str">
            <v>l</v>
          </cell>
          <cell r="E1930">
            <v>11.66</v>
          </cell>
          <cell r="F1930">
            <v>0.81</v>
          </cell>
          <cell r="G1930">
            <v>12.47</v>
          </cell>
        </row>
        <row r="1931">
          <cell r="A1931" t="str">
            <v>36.20.280</v>
          </cell>
          <cell r="B1931">
            <v>0</v>
          </cell>
          <cell r="C1931" t="str">
            <v>Placa de advertência ´Perigo Alta Tensão´ em cabine primária, nas dimensões 400 x 300 mm, chapa 18</v>
          </cell>
          <cell r="D1931" t="str">
            <v>un</v>
          </cell>
          <cell r="E1931">
            <v>38.700000000000003</v>
          </cell>
          <cell r="F1931">
            <v>6.75</v>
          </cell>
          <cell r="G1931">
            <v>45.45</v>
          </cell>
        </row>
        <row r="1932">
          <cell r="A1932" t="str">
            <v>36.20.330</v>
          </cell>
          <cell r="B1932">
            <v>0</v>
          </cell>
          <cell r="C1932" t="str">
            <v>Luva de couro para proteção de luva isolante</v>
          </cell>
          <cell r="D1932" t="str">
            <v>par</v>
          </cell>
          <cell r="E1932">
            <v>31.76</v>
          </cell>
          <cell r="F1932">
            <v>0.67</v>
          </cell>
          <cell r="G1932">
            <v>32.43</v>
          </cell>
        </row>
        <row r="1933">
          <cell r="A1933" t="str">
            <v>36.20.340</v>
          </cell>
          <cell r="B1933">
            <v>0</v>
          </cell>
          <cell r="C1933" t="str">
            <v>Sela para cruzeta de madeira</v>
          </cell>
          <cell r="D1933" t="str">
            <v>un</v>
          </cell>
          <cell r="E1933">
            <v>9.89</v>
          </cell>
          <cell r="F1933">
            <v>46.68</v>
          </cell>
          <cell r="G1933">
            <v>56.57</v>
          </cell>
        </row>
        <row r="1934">
          <cell r="A1934" t="str">
            <v>36.20.350</v>
          </cell>
          <cell r="B1934">
            <v>0</v>
          </cell>
          <cell r="C1934" t="str">
            <v>Caixa porta luvas em madeira, com tampa</v>
          </cell>
          <cell r="D1934" t="str">
            <v>un</v>
          </cell>
          <cell r="E1934">
            <v>36.06</v>
          </cell>
          <cell r="F1934">
            <v>0.67</v>
          </cell>
          <cell r="G1934">
            <v>36.729999999999997</v>
          </cell>
        </row>
        <row r="1935">
          <cell r="A1935" t="str">
            <v>36.20.360</v>
          </cell>
          <cell r="B1935">
            <v>0</v>
          </cell>
          <cell r="C1935" t="str">
            <v>Suporte de transformador em poste ou estaleiro</v>
          </cell>
          <cell r="D1935" t="str">
            <v>un</v>
          </cell>
          <cell r="E1935">
            <v>95.29</v>
          </cell>
          <cell r="F1935">
            <v>93.36</v>
          </cell>
          <cell r="G1935">
            <v>188.65</v>
          </cell>
        </row>
        <row r="1936">
          <cell r="A1936" t="str">
            <v>36.20.380</v>
          </cell>
          <cell r="B1936">
            <v>0</v>
          </cell>
          <cell r="C1936" t="str">
            <v>Tapete de borracha isolante elétrico de 1000 x 1000 mm</v>
          </cell>
          <cell r="D1936" t="str">
            <v>un</v>
          </cell>
          <cell r="E1936">
            <v>265.87</v>
          </cell>
          <cell r="F1936">
            <v>0.67</v>
          </cell>
          <cell r="G1936">
            <v>266.54000000000002</v>
          </cell>
        </row>
        <row r="1937">
          <cell r="A1937" t="str">
            <v>36.20.540</v>
          </cell>
          <cell r="B1937">
            <v>0</v>
          </cell>
          <cell r="C1937" t="str">
            <v>Cruzeta metálica de 2400 mm, para fixação de mufla ou para-raios</v>
          </cell>
          <cell r="D1937" t="str">
            <v>un</v>
          </cell>
          <cell r="E1937">
            <v>341.89</v>
          </cell>
          <cell r="F1937">
            <v>93.36</v>
          </cell>
          <cell r="G1937">
            <v>435.25</v>
          </cell>
        </row>
        <row r="1938">
          <cell r="A1938" t="str">
            <v>36.20.560</v>
          </cell>
          <cell r="B1938">
            <v>0</v>
          </cell>
          <cell r="C1938" t="str">
            <v>Dispositivo Soft Starter para motor 15 cv, trifásico 220 V</v>
          </cell>
          <cell r="D1938" t="str">
            <v>un</v>
          </cell>
          <cell r="E1938">
            <v>1704.8</v>
          </cell>
          <cell r="F1938">
            <v>33.18</v>
          </cell>
          <cell r="G1938">
            <v>1737.98</v>
          </cell>
        </row>
        <row r="1939">
          <cell r="A1939" t="str">
            <v>36.20.570</v>
          </cell>
          <cell r="B1939">
            <v>0</v>
          </cell>
          <cell r="C1939" t="str">
            <v>Dispositivo Soft Starter para motor 25 cv, trifásico 220 V</v>
          </cell>
          <cell r="D1939" t="str">
            <v>un</v>
          </cell>
          <cell r="E1939">
            <v>2569.29</v>
          </cell>
          <cell r="F1939">
            <v>33.18</v>
          </cell>
          <cell r="G1939">
            <v>2602.4699999999998</v>
          </cell>
        </row>
        <row r="1940">
          <cell r="A1940" t="str">
            <v>36.20.580</v>
          </cell>
          <cell r="B1940">
            <v>0</v>
          </cell>
          <cell r="C1940" t="str">
            <v>Dispositivo Soft Starter para motor 50 cv, trifásico 220 V</v>
          </cell>
          <cell r="D1940" t="str">
            <v>un</v>
          </cell>
          <cell r="E1940">
            <v>3331.16</v>
          </cell>
          <cell r="F1940">
            <v>33.18</v>
          </cell>
          <cell r="G1940">
            <v>3364.34</v>
          </cell>
        </row>
        <row r="1941">
          <cell r="A1941" t="str">
            <v>37</v>
          </cell>
          <cell r="B1941" t="str">
            <v>QUADRO E PAINEL PARA ENERGIA ELÉTRICA E TELEFONIA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37.01</v>
          </cell>
          <cell r="B1942" t="str">
            <v>Quadro para telefonia embutir, proteção IP40 chapa nº 16msg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37.01.020</v>
          </cell>
          <cell r="B1943">
            <v>0</v>
          </cell>
          <cell r="C1943" t="str">
            <v>Quadro Telebrás de embutir de 200 x 200 x 120 mm</v>
          </cell>
          <cell r="D1943" t="str">
            <v>un</v>
          </cell>
          <cell r="E1943">
            <v>39.590000000000003</v>
          </cell>
          <cell r="F1943">
            <v>57.12</v>
          </cell>
          <cell r="G1943">
            <v>96.71</v>
          </cell>
        </row>
        <row r="1944">
          <cell r="A1944" t="str">
            <v>37.01.080</v>
          </cell>
          <cell r="B1944">
            <v>0</v>
          </cell>
          <cell r="C1944" t="str">
            <v>Quadro Telebrás de embutir de 400 x 400 x 120 mm</v>
          </cell>
          <cell r="D1944" t="str">
            <v>un</v>
          </cell>
          <cell r="E1944">
            <v>81.13</v>
          </cell>
          <cell r="F1944">
            <v>79.7</v>
          </cell>
          <cell r="G1944">
            <v>160.83000000000001</v>
          </cell>
        </row>
        <row r="1945">
          <cell r="A1945" t="str">
            <v>37.01.120</v>
          </cell>
          <cell r="B1945">
            <v>0</v>
          </cell>
          <cell r="C1945" t="str">
            <v>Quadro Telebrás de embutir de 600 x 600 x 120 mm</v>
          </cell>
          <cell r="D1945" t="str">
            <v>un</v>
          </cell>
          <cell r="E1945">
            <v>143.86000000000001</v>
          </cell>
          <cell r="F1945">
            <v>102.26</v>
          </cell>
          <cell r="G1945">
            <v>246.12</v>
          </cell>
        </row>
        <row r="1946">
          <cell r="A1946" t="str">
            <v>37.01.160</v>
          </cell>
          <cell r="B1946">
            <v>0</v>
          </cell>
          <cell r="C1946" t="str">
            <v>Quadro Telebrás de embutir de 800 x 800 x 120 mm</v>
          </cell>
          <cell r="D1946" t="str">
            <v>un</v>
          </cell>
          <cell r="E1946">
            <v>274.97000000000003</v>
          </cell>
          <cell r="F1946">
            <v>126.81</v>
          </cell>
          <cell r="G1946">
            <v>401.78</v>
          </cell>
        </row>
        <row r="1947">
          <cell r="A1947" t="str">
            <v>37.01.220</v>
          </cell>
          <cell r="B1947">
            <v>0</v>
          </cell>
          <cell r="C1947" t="str">
            <v>Quadro Telebrás de embutir de 1200 x 1200 x 120 mm</v>
          </cell>
          <cell r="D1947" t="str">
            <v>un</v>
          </cell>
          <cell r="E1947">
            <v>458.65</v>
          </cell>
          <cell r="F1947">
            <v>170</v>
          </cell>
          <cell r="G1947">
            <v>628.65</v>
          </cell>
        </row>
        <row r="1948">
          <cell r="A1948" t="str">
            <v>37.02</v>
          </cell>
          <cell r="B1948" t="str">
            <v>Quadro para telefonia de sobrepor, proteção IP40 chapa nº 16msg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</row>
        <row r="1949">
          <cell r="A1949" t="str">
            <v>37.02.020</v>
          </cell>
          <cell r="B1949">
            <v>0</v>
          </cell>
          <cell r="C1949" t="str">
            <v>Quadro Telebrás de sobrepor de 200 x 200 x 120 mm</v>
          </cell>
          <cell r="D1949" t="str">
            <v>un</v>
          </cell>
          <cell r="E1949">
            <v>52.04</v>
          </cell>
          <cell r="F1949">
            <v>49.78</v>
          </cell>
          <cell r="G1949">
            <v>101.82</v>
          </cell>
        </row>
        <row r="1950">
          <cell r="A1950" t="str">
            <v>37.02.060</v>
          </cell>
          <cell r="B1950">
            <v>0</v>
          </cell>
          <cell r="C1950" t="str">
            <v>Quadro Telebrás de sobrepor de 400 x 400 x 120 mm</v>
          </cell>
          <cell r="D1950" t="str">
            <v>un</v>
          </cell>
          <cell r="E1950">
            <v>102.54</v>
          </cell>
          <cell r="F1950">
            <v>66.36</v>
          </cell>
          <cell r="G1950">
            <v>168.9</v>
          </cell>
        </row>
        <row r="1951">
          <cell r="A1951" t="str">
            <v>37.02.100</v>
          </cell>
          <cell r="B1951">
            <v>0</v>
          </cell>
          <cell r="C1951" t="str">
            <v>Quadro Telebrás de sobrepor de 600 x 600 x 120 mm</v>
          </cell>
          <cell r="D1951" t="str">
            <v>un</v>
          </cell>
          <cell r="E1951">
            <v>192.16</v>
          </cell>
          <cell r="F1951">
            <v>82.96</v>
          </cell>
          <cell r="G1951">
            <v>275.12</v>
          </cell>
        </row>
        <row r="1952">
          <cell r="A1952" t="str">
            <v>37.02.140</v>
          </cell>
          <cell r="B1952">
            <v>0</v>
          </cell>
          <cell r="C1952" t="str">
            <v>Quadro Telebrás de sobrepor de 800 x 800 x 120 mm</v>
          </cell>
          <cell r="D1952" t="str">
            <v>un</v>
          </cell>
          <cell r="E1952">
            <v>308.92</v>
          </cell>
          <cell r="F1952">
            <v>99.54</v>
          </cell>
          <cell r="G1952">
            <v>408.46</v>
          </cell>
        </row>
        <row r="1953">
          <cell r="A1953" t="str">
            <v>37.03</v>
          </cell>
          <cell r="B1953" t="str">
            <v>Quadro distribuição de luz e força de embutir universal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37.03.200</v>
          </cell>
          <cell r="B1954">
            <v>0</v>
          </cell>
          <cell r="C1954" t="str">
            <v>Quadro de distribuição universal de embutir, para disjuntores 16 DIN / 12 Bolt-on - 150 A - sem componentes</v>
          </cell>
          <cell r="D1954" t="str">
            <v>un</v>
          </cell>
          <cell r="E1954">
            <v>297.61</v>
          </cell>
          <cell r="F1954">
            <v>99.2</v>
          </cell>
          <cell r="G1954">
            <v>396.81</v>
          </cell>
        </row>
        <row r="1955">
          <cell r="A1955" t="str">
            <v>37.03.210</v>
          </cell>
          <cell r="B1955">
            <v>0</v>
          </cell>
          <cell r="C1955" t="str">
            <v>Quadro de distribuição universal de embutir, para disjuntores 24 DIN / 18 Bolt-on - 150 A - sem componentes</v>
          </cell>
          <cell r="D1955" t="str">
            <v>un</v>
          </cell>
          <cell r="E1955">
            <v>341.83</v>
          </cell>
          <cell r="F1955">
            <v>99.2</v>
          </cell>
          <cell r="G1955">
            <v>441.03</v>
          </cell>
        </row>
        <row r="1956">
          <cell r="A1956" t="str">
            <v>37.03.220</v>
          </cell>
          <cell r="B1956">
            <v>0</v>
          </cell>
          <cell r="C1956" t="str">
            <v>Quadro de distribuição universal de embutir, para disjuntores 34 DIN / 24 Bolt-on - 150 A - sem componentes</v>
          </cell>
          <cell r="D1956" t="str">
            <v>un</v>
          </cell>
          <cell r="E1956">
            <v>399</v>
          </cell>
          <cell r="F1956">
            <v>124.02</v>
          </cell>
          <cell r="G1956">
            <v>523.02</v>
          </cell>
        </row>
        <row r="1957">
          <cell r="A1957" t="str">
            <v>37.03.230</v>
          </cell>
          <cell r="B1957">
            <v>0</v>
          </cell>
          <cell r="C1957" t="str">
            <v>Quadro de distribuição universal de embutir, para disjuntores 44 DIN / 32 Bolt-on - 150 A - sem componentes</v>
          </cell>
          <cell r="D1957" t="str">
            <v>un</v>
          </cell>
          <cell r="E1957">
            <v>446.83</v>
          </cell>
          <cell r="F1957">
            <v>124.02</v>
          </cell>
          <cell r="G1957">
            <v>570.85</v>
          </cell>
        </row>
        <row r="1958">
          <cell r="A1958" t="str">
            <v>37.03.240</v>
          </cell>
          <cell r="B1958">
            <v>0</v>
          </cell>
          <cell r="C1958" t="str">
            <v>Quadro de distribuição universal de embutir, para disjuntores 56 DIN / 40 Bolt-on - 225 A - sem componentes</v>
          </cell>
          <cell r="D1958" t="str">
            <v>un</v>
          </cell>
          <cell r="E1958">
            <v>626.53</v>
          </cell>
          <cell r="F1958">
            <v>148.80000000000001</v>
          </cell>
          <cell r="G1958">
            <v>775.33</v>
          </cell>
        </row>
        <row r="1959">
          <cell r="A1959" t="str">
            <v>37.03.250</v>
          </cell>
          <cell r="B1959">
            <v>0</v>
          </cell>
          <cell r="C1959" t="str">
            <v>Quadro de distribuição universal de embutir, para disjuntores 70 DIN / 50 Bolt-on - 225 A - sem componentes</v>
          </cell>
          <cell r="D1959" t="str">
            <v>un</v>
          </cell>
          <cell r="E1959">
            <v>875.46</v>
          </cell>
          <cell r="F1959">
            <v>148.80000000000001</v>
          </cell>
          <cell r="G1959">
            <v>1024.26</v>
          </cell>
        </row>
        <row r="1960">
          <cell r="A1960" t="str">
            <v>37.04</v>
          </cell>
          <cell r="B1960" t="str">
            <v>Quadro distribuição de luz e força de sobrepor universal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37.04.250</v>
          </cell>
          <cell r="B1961">
            <v>0</v>
          </cell>
          <cell r="C1961" t="str">
            <v>Quadro de distribuição universal de sobrepor, para disjuntores 16 DIN / 12 Bolt-on - 150 A - sem componentes</v>
          </cell>
          <cell r="D1961" t="str">
            <v>un</v>
          </cell>
          <cell r="E1961">
            <v>402.65</v>
          </cell>
          <cell r="F1961">
            <v>74.42</v>
          </cell>
          <cell r="G1961">
            <v>477.07</v>
          </cell>
        </row>
        <row r="1962">
          <cell r="A1962" t="str">
            <v>37.04.260</v>
          </cell>
          <cell r="B1962">
            <v>0</v>
          </cell>
          <cell r="C1962" t="str">
            <v>Quadro de distribuição universal de sobrepor, para disjuntores 24 DIN / 18 Bolt-on - 150 A - sem componentes</v>
          </cell>
          <cell r="D1962" t="str">
            <v>un</v>
          </cell>
          <cell r="E1962">
            <v>470.2</v>
          </cell>
          <cell r="F1962">
            <v>74.42</v>
          </cell>
          <cell r="G1962">
            <v>544.62</v>
          </cell>
        </row>
        <row r="1963">
          <cell r="A1963" t="str">
            <v>37.04.270</v>
          </cell>
          <cell r="B1963">
            <v>0</v>
          </cell>
          <cell r="C1963" t="str">
            <v>Quadro de distribuição universal de sobrepor, para disjuntores 34 DIN / 24 Bolt-on - 150 A - sem componentes</v>
          </cell>
          <cell r="D1963" t="str">
            <v>un</v>
          </cell>
          <cell r="E1963">
            <v>528.4</v>
          </cell>
          <cell r="F1963">
            <v>99.2</v>
          </cell>
          <cell r="G1963">
            <v>627.6</v>
          </cell>
        </row>
        <row r="1964">
          <cell r="A1964" t="str">
            <v>37.04.280</v>
          </cell>
          <cell r="B1964">
            <v>0</v>
          </cell>
          <cell r="C1964" t="str">
            <v>Quadro de distribuição universal de sobrepor, para disjuntores 44 DIN / 32 Bolt-on - 150 A - sem componentes</v>
          </cell>
          <cell r="D1964" t="str">
            <v>un</v>
          </cell>
          <cell r="E1964">
            <v>583.28</v>
          </cell>
          <cell r="F1964">
            <v>99.2</v>
          </cell>
          <cell r="G1964">
            <v>682.48</v>
          </cell>
        </row>
        <row r="1965">
          <cell r="A1965" t="str">
            <v>37.04.290</v>
          </cell>
          <cell r="B1965">
            <v>0</v>
          </cell>
          <cell r="C1965" t="str">
            <v>Quadro de distribuição universal de sobrepor, para disjuntores 56 DIN / 40 Bolt-on - 225 A - sem componentes</v>
          </cell>
          <cell r="D1965" t="str">
            <v>un</v>
          </cell>
          <cell r="E1965">
            <v>809.64</v>
          </cell>
          <cell r="F1965">
            <v>124.02</v>
          </cell>
          <cell r="G1965">
            <v>933.66</v>
          </cell>
        </row>
        <row r="1966">
          <cell r="A1966" t="str">
            <v>37.04.300</v>
          </cell>
          <cell r="B1966">
            <v>0</v>
          </cell>
          <cell r="C1966" t="str">
            <v>Quadro de distribuição universal de sobrepor, para disjuntores 70 DIN / 50 Bolt-on - 225 A - sem componentes</v>
          </cell>
          <cell r="D1966" t="str">
            <v>un</v>
          </cell>
          <cell r="E1966">
            <v>1143.3900000000001</v>
          </cell>
          <cell r="F1966">
            <v>124.02</v>
          </cell>
          <cell r="G1966">
            <v>1267.4100000000001</v>
          </cell>
        </row>
        <row r="1967">
          <cell r="A1967" t="str">
            <v>37.06</v>
          </cell>
          <cell r="B1967" t="str">
            <v>Painel autoportante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37.06.010</v>
          </cell>
          <cell r="B1968">
            <v>0</v>
          </cell>
          <cell r="C1968" t="str">
            <v>Painel autoportante em chapa de aço de 2 mm de espessura, com proteção mínima IP 54 - sem componentes</v>
          </cell>
          <cell r="D1968" t="str">
            <v>m²</v>
          </cell>
          <cell r="E1968">
            <v>2170.3000000000002</v>
          </cell>
          <cell r="F1968">
            <v>87.98</v>
          </cell>
          <cell r="G1968">
            <v>2258.2800000000002</v>
          </cell>
        </row>
        <row r="1969">
          <cell r="A1969" t="str">
            <v>37.10</v>
          </cell>
          <cell r="B1969" t="str">
            <v>Barramentos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37.10.010</v>
          </cell>
          <cell r="B1970">
            <v>0</v>
          </cell>
          <cell r="C1970" t="str">
            <v>Barramento de cobre nu</v>
          </cell>
          <cell r="D1970" t="str">
            <v>kg</v>
          </cell>
          <cell r="E1970">
            <v>50.29</v>
          </cell>
          <cell r="F1970">
            <v>5.91</v>
          </cell>
          <cell r="G1970">
            <v>56.2</v>
          </cell>
        </row>
        <row r="1971">
          <cell r="A1971" t="str">
            <v>37.11</v>
          </cell>
          <cell r="B1971" t="str">
            <v>Bases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37.11.020</v>
          </cell>
          <cell r="B1972">
            <v>0</v>
          </cell>
          <cell r="C1972" t="str">
            <v>Base de fusível Diazed completa para 25 A</v>
          </cell>
          <cell r="D1972" t="str">
            <v>un</v>
          </cell>
          <cell r="E1972">
            <v>22.49</v>
          </cell>
          <cell r="F1972">
            <v>9.9600000000000009</v>
          </cell>
          <cell r="G1972">
            <v>32.450000000000003</v>
          </cell>
        </row>
        <row r="1973">
          <cell r="A1973" t="str">
            <v>37.11.040</v>
          </cell>
          <cell r="B1973">
            <v>0</v>
          </cell>
          <cell r="C1973" t="str">
            <v>Base de fusível Diazed completa para 63 A</v>
          </cell>
          <cell r="D1973" t="str">
            <v>un</v>
          </cell>
          <cell r="E1973">
            <v>36.53</v>
          </cell>
          <cell r="F1973">
            <v>16.600000000000001</v>
          </cell>
          <cell r="G1973">
            <v>53.13</v>
          </cell>
        </row>
        <row r="1974">
          <cell r="A1974" t="str">
            <v>37.11.060</v>
          </cell>
          <cell r="B1974">
            <v>0</v>
          </cell>
          <cell r="C1974" t="str">
            <v>Base de fusível NH até 125 A, com fusível</v>
          </cell>
          <cell r="D1974" t="str">
            <v>un</v>
          </cell>
          <cell r="E1974">
            <v>33.549999999999997</v>
          </cell>
          <cell r="F1974">
            <v>33.18</v>
          </cell>
          <cell r="G1974">
            <v>66.73</v>
          </cell>
        </row>
        <row r="1975">
          <cell r="A1975" t="str">
            <v>37.11.080</v>
          </cell>
          <cell r="B1975">
            <v>0</v>
          </cell>
          <cell r="C1975" t="str">
            <v>Base de fusível NH até 250 A, com fusível</v>
          </cell>
          <cell r="D1975" t="str">
            <v>un</v>
          </cell>
          <cell r="E1975">
            <v>100.36</v>
          </cell>
          <cell r="F1975">
            <v>33.18</v>
          </cell>
          <cell r="G1975">
            <v>133.54</v>
          </cell>
        </row>
        <row r="1976">
          <cell r="A1976" t="str">
            <v>37.11.100</v>
          </cell>
          <cell r="B1976">
            <v>0</v>
          </cell>
          <cell r="C1976" t="str">
            <v>Base de fusível NH até 400 A, com fusível</v>
          </cell>
          <cell r="D1976" t="str">
            <v>un</v>
          </cell>
          <cell r="E1976">
            <v>147.19</v>
          </cell>
          <cell r="F1976">
            <v>33.18</v>
          </cell>
          <cell r="G1976">
            <v>180.37</v>
          </cell>
        </row>
        <row r="1977">
          <cell r="A1977" t="str">
            <v>37.11.120</v>
          </cell>
          <cell r="B1977">
            <v>0</v>
          </cell>
          <cell r="C1977" t="str">
            <v>Base de fusível tripolar de 15 kV</v>
          </cell>
          <cell r="D1977" t="str">
            <v>un</v>
          </cell>
          <cell r="E1977">
            <v>601.54999999999995</v>
          </cell>
          <cell r="F1977">
            <v>39.82</v>
          </cell>
          <cell r="G1977">
            <v>641.37</v>
          </cell>
        </row>
        <row r="1978">
          <cell r="A1978" t="str">
            <v>37.11.140</v>
          </cell>
          <cell r="B1978">
            <v>0</v>
          </cell>
          <cell r="C1978" t="str">
            <v>Base de fusível unipolar de 15 kV</v>
          </cell>
          <cell r="D1978" t="str">
            <v>un</v>
          </cell>
          <cell r="E1978">
            <v>232.32</v>
          </cell>
          <cell r="F1978">
            <v>39.82</v>
          </cell>
          <cell r="G1978">
            <v>272.14</v>
          </cell>
        </row>
        <row r="1979">
          <cell r="A1979" t="str">
            <v>37.12</v>
          </cell>
          <cell r="B1979" t="str">
            <v>Fusíveis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</row>
        <row r="1980">
          <cell r="A1980" t="str">
            <v>37.12.020</v>
          </cell>
          <cell r="B1980">
            <v>0</v>
          </cell>
          <cell r="C1980" t="str">
            <v>Fusível tipo NH 00 de 6 A até 160 A</v>
          </cell>
          <cell r="D1980" t="str">
            <v>un</v>
          </cell>
          <cell r="E1980">
            <v>15.18</v>
          </cell>
          <cell r="F1980">
            <v>6.64</v>
          </cell>
          <cell r="G1980">
            <v>21.82</v>
          </cell>
        </row>
        <row r="1981">
          <cell r="A1981" t="str">
            <v>37.12.040</v>
          </cell>
          <cell r="B1981">
            <v>0</v>
          </cell>
          <cell r="C1981" t="str">
            <v>Fusível tipo NH 1 de 36 A até 250 A</v>
          </cell>
          <cell r="D1981" t="str">
            <v>un</v>
          </cell>
          <cell r="E1981">
            <v>32.56</v>
          </cell>
          <cell r="F1981">
            <v>6.64</v>
          </cell>
          <cell r="G1981">
            <v>39.200000000000003</v>
          </cell>
        </row>
        <row r="1982">
          <cell r="A1982" t="str">
            <v>37.12.060</v>
          </cell>
          <cell r="B1982">
            <v>0</v>
          </cell>
          <cell r="C1982" t="str">
            <v>Fusível tipo NH 2 de 224 A até 400 A</v>
          </cell>
          <cell r="D1982" t="str">
            <v>un</v>
          </cell>
          <cell r="E1982">
            <v>55.45</v>
          </cell>
          <cell r="F1982">
            <v>6.64</v>
          </cell>
          <cell r="G1982">
            <v>62.09</v>
          </cell>
        </row>
        <row r="1983">
          <cell r="A1983" t="str">
            <v>37.12.080</v>
          </cell>
          <cell r="B1983">
            <v>0</v>
          </cell>
          <cell r="C1983" t="str">
            <v>Fusível tipo NH 3 de 400 A até 630 A</v>
          </cell>
          <cell r="D1983" t="str">
            <v>un</v>
          </cell>
          <cell r="E1983">
            <v>80.97</v>
          </cell>
          <cell r="F1983">
            <v>6.64</v>
          </cell>
          <cell r="G1983">
            <v>87.61</v>
          </cell>
        </row>
        <row r="1984">
          <cell r="A1984" t="str">
            <v>37.12.120</v>
          </cell>
          <cell r="B1984">
            <v>0</v>
          </cell>
          <cell r="C1984" t="str">
            <v>Fusível tipo HH para 15 kV de 2,5 A até 50 A</v>
          </cell>
          <cell r="D1984" t="str">
            <v>un</v>
          </cell>
          <cell r="E1984">
            <v>184.62</v>
          </cell>
          <cell r="F1984">
            <v>6.64</v>
          </cell>
          <cell r="G1984">
            <v>191.26</v>
          </cell>
        </row>
        <row r="1985">
          <cell r="A1985" t="str">
            <v>37.12.140</v>
          </cell>
          <cell r="B1985">
            <v>0</v>
          </cell>
          <cell r="C1985" t="str">
            <v>Fusível tipo HH para 15 kV de 60 A até 100 A</v>
          </cell>
          <cell r="D1985" t="str">
            <v>un</v>
          </cell>
          <cell r="E1985">
            <v>296.26</v>
          </cell>
          <cell r="F1985">
            <v>6.64</v>
          </cell>
          <cell r="G1985">
            <v>302.89999999999998</v>
          </cell>
        </row>
        <row r="1986">
          <cell r="A1986" t="str">
            <v>37.12.200</v>
          </cell>
          <cell r="B1986">
            <v>0</v>
          </cell>
          <cell r="C1986" t="str">
            <v>Fusível diazed retardado de 2 A até 25 A</v>
          </cell>
          <cell r="D1986" t="str">
            <v>un</v>
          </cell>
          <cell r="E1986">
            <v>3.55</v>
          </cell>
          <cell r="F1986">
            <v>6.64</v>
          </cell>
          <cell r="G1986">
            <v>10.19</v>
          </cell>
        </row>
        <row r="1987">
          <cell r="A1987" t="str">
            <v>37.12.220</v>
          </cell>
          <cell r="B1987">
            <v>0</v>
          </cell>
          <cell r="C1987" t="str">
            <v>Fusível diazed retardado de 35 A até 63 A</v>
          </cell>
          <cell r="D1987" t="str">
            <v>un</v>
          </cell>
          <cell r="E1987">
            <v>5.31</v>
          </cell>
          <cell r="F1987">
            <v>6.64</v>
          </cell>
          <cell r="G1987">
            <v>11.95</v>
          </cell>
        </row>
        <row r="1988">
          <cell r="A1988" t="str">
            <v>37.12.300</v>
          </cell>
          <cell r="B1988">
            <v>0</v>
          </cell>
          <cell r="C1988" t="str">
            <v>Fusível em vidro para ´TP´ de 0,5 A</v>
          </cell>
          <cell r="D1988" t="str">
            <v>un</v>
          </cell>
          <cell r="E1988">
            <v>26.22</v>
          </cell>
          <cell r="F1988">
            <v>1.65</v>
          </cell>
          <cell r="G1988">
            <v>27.87</v>
          </cell>
        </row>
        <row r="1989">
          <cell r="A1989" t="str">
            <v>37.13</v>
          </cell>
          <cell r="B1989" t="str">
            <v>Disjuntores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37.13.510</v>
          </cell>
          <cell r="B1990">
            <v>0</v>
          </cell>
          <cell r="C1990" t="str">
            <v>Disjuntor fixo PVO trifásico, 17,5 kV, 630 A x 350 MVA, 50/60 Hz, com acessórios</v>
          </cell>
          <cell r="D1990" t="str">
            <v>un</v>
          </cell>
          <cell r="E1990">
            <v>15678.94</v>
          </cell>
          <cell r="F1990">
            <v>208.34</v>
          </cell>
          <cell r="G1990">
            <v>15887.28</v>
          </cell>
        </row>
        <row r="1991">
          <cell r="A1991" t="str">
            <v>37.13.520</v>
          </cell>
          <cell r="B1991">
            <v>0</v>
          </cell>
          <cell r="C1991" t="str">
            <v>Disjuntor a seco aberto trifásico, 600 V de 800 A, 50/60 Hz, com acessórios</v>
          </cell>
          <cell r="D1991" t="str">
            <v>un</v>
          </cell>
          <cell r="E1991">
            <v>20812.990000000002</v>
          </cell>
          <cell r="F1991">
            <v>186.72</v>
          </cell>
          <cell r="G1991">
            <v>20999.71</v>
          </cell>
        </row>
        <row r="1992">
          <cell r="A1992" t="str">
            <v>37.13.530</v>
          </cell>
          <cell r="B1992">
            <v>0</v>
          </cell>
          <cell r="C1992" t="str">
            <v>Disjuntor fixo PVO trifásico, 15 kV, 630 A x 350 MVA, com relé de proteção de sobrecorrente e transformadores de corrente</v>
          </cell>
          <cell r="D1992" t="str">
            <v>cj</v>
          </cell>
          <cell r="E1992">
            <v>24150.21</v>
          </cell>
          <cell r="F1992">
            <v>275.25</v>
          </cell>
          <cell r="G1992">
            <v>24425.46</v>
          </cell>
        </row>
        <row r="1993">
          <cell r="A1993" t="str">
            <v>37.13.550</v>
          </cell>
          <cell r="B1993">
            <v>0</v>
          </cell>
          <cell r="C1993" t="str">
            <v>Disjuntor em caixa aberta tripolar extraível, 500V de 3200A, com acessórios</v>
          </cell>
          <cell r="D1993" t="str">
            <v>un</v>
          </cell>
          <cell r="E1993">
            <v>50610.29</v>
          </cell>
          <cell r="F1993">
            <v>33.18</v>
          </cell>
          <cell r="G1993">
            <v>50643.47</v>
          </cell>
        </row>
        <row r="1994">
          <cell r="A1994" t="str">
            <v>37.13.570</v>
          </cell>
          <cell r="B1994">
            <v>0</v>
          </cell>
          <cell r="C1994" t="str">
            <v>Disjuntor em caixa aberta tripolar extraível, 500V de 4000A, com acessórios</v>
          </cell>
          <cell r="D1994" t="str">
            <v>un</v>
          </cell>
          <cell r="E1994">
            <v>93307.79</v>
          </cell>
          <cell r="F1994">
            <v>33.18</v>
          </cell>
          <cell r="G1994">
            <v>93340.97</v>
          </cell>
        </row>
        <row r="1995">
          <cell r="A1995" t="str">
            <v>37.13.600</v>
          </cell>
          <cell r="B1995">
            <v>0</v>
          </cell>
          <cell r="C1995" t="str">
            <v>Disjuntor termomagnético, unipolar 127/220 V, corrente de 10 A até 30 A</v>
          </cell>
          <cell r="D1995" t="str">
            <v>un</v>
          </cell>
          <cell r="E1995">
            <v>11.88</v>
          </cell>
          <cell r="F1995">
            <v>9.9600000000000009</v>
          </cell>
          <cell r="G1995">
            <v>21.84</v>
          </cell>
        </row>
        <row r="1996">
          <cell r="A1996" t="str">
            <v>37.13.610</v>
          </cell>
          <cell r="B1996">
            <v>0</v>
          </cell>
          <cell r="C1996" t="str">
            <v>Disjuntor termomagnético, unipolar 127/220 V, corrente de 35 A até 50 A</v>
          </cell>
          <cell r="D1996" t="str">
            <v>un</v>
          </cell>
          <cell r="E1996">
            <v>19.46</v>
          </cell>
          <cell r="F1996">
            <v>9.9600000000000009</v>
          </cell>
          <cell r="G1996">
            <v>29.42</v>
          </cell>
        </row>
        <row r="1997">
          <cell r="A1997" t="str">
            <v>37.13.630</v>
          </cell>
          <cell r="B1997">
            <v>0</v>
          </cell>
          <cell r="C1997" t="str">
            <v>Disjuntor termomagnético, bipolar 220/380 V, corrente de 10 A até 50 A</v>
          </cell>
          <cell r="D1997" t="str">
            <v>un</v>
          </cell>
          <cell r="E1997">
            <v>67.22</v>
          </cell>
          <cell r="F1997">
            <v>19.91</v>
          </cell>
          <cell r="G1997">
            <v>87.13</v>
          </cell>
        </row>
        <row r="1998">
          <cell r="A1998" t="str">
            <v>37.13.640</v>
          </cell>
          <cell r="B1998">
            <v>0</v>
          </cell>
          <cell r="C1998" t="str">
            <v>Disjuntor termomagnético, bipolar 220/380 V, corrente de 60 A até 100 A</v>
          </cell>
          <cell r="D1998" t="str">
            <v>un</v>
          </cell>
          <cell r="E1998">
            <v>101.84</v>
          </cell>
          <cell r="F1998">
            <v>19.91</v>
          </cell>
          <cell r="G1998">
            <v>121.75</v>
          </cell>
        </row>
        <row r="1999">
          <cell r="A1999" t="str">
            <v>37.13.650</v>
          </cell>
          <cell r="B1999">
            <v>0</v>
          </cell>
          <cell r="C1999" t="str">
            <v>Disjuntor termomagnético, tripolar 220/380 V, corrente de 10 A até 50 A</v>
          </cell>
          <cell r="D1999" t="str">
            <v>un</v>
          </cell>
          <cell r="E1999">
            <v>86.57</v>
          </cell>
          <cell r="F1999">
            <v>29.87</v>
          </cell>
          <cell r="G1999">
            <v>116.44</v>
          </cell>
        </row>
        <row r="2000">
          <cell r="A2000" t="str">
            <v>37.13.660</v>
          </cell>
          <cell r="B2000">
            <v>0</v>
          </cell>
          <cell r="C2000" t="str">
            <v>Disjuntor termomagnético, tripolar 220/380 V, corrente de 60 A até 100 A</v>
          </cell>
          <cell r="D2000" t="str">
            <v>un</v>
          </cell>
          <cell r="E2000">
            <v>107.53</v>
          </cell>
          <cell r="F2000">
            <v>29.87</v>
          </cell>
          <cell r="G2000">
            <v>137.4</v>
          </cell>
        </row>
        <row r="2001">
          <cell r="A2001" t="str">
            <v>37.13.690</v>
          </cell>
          <cell r="B2001">
            <v>0</v>
          </cell>
          <cell r="C2001" t="str">
            <v>Disjuntor série universal, em caixa moldada, térmico e magnético fixos, bipolar 480 V, corrente de 60 A até 100 A</v>
          </cell>
          <cell r="D2001" t="str">
            <v>un</v>
          </cell>
          <cell r="E2001">
            <v>313.10000000000002</v>
          </cell>
          <cell r="F2001">
            <v>33.18</v>
          </cell>
          <cell r="G2001">
            <v>346.28</v>
          </cell>
        </row>
        <row r="2002">
          <cell r="A2002" t="str">
            <v>37.13.700</v>
          </cell>
          <cell r="B2002">
            <v>0</v>
          </cell>
          <cell r="C2002" t="str">
            <v>Disjuntor série universal, em caixa moldada, térmico e magnético fixos, bipolar 480/600 V, corrente de 125 A</v>
          </cell>
          <cell r="D2002" t="str">
            <v>un</v>
          </cell>
          <cell r="E2002">
            <v>497.7</v>
          </cell>
          <cell r="F2002">
            <v>33.18</v>
          </cell>
          <cell r="G2002">
            <v>530.88</v>
          </cell>
        </row>
        <row r="2003">
          <cell r="A2003" t="str">
            <v>37.13.720</v>
          </cell>
          <cell r="B2003">
            <v>0</v>
          </cell>
          <cell r="C2003" t="str">
            <v>Disjuntor série universal, em caixa moldada, térmico fixo e magnético ajustável, tripolar 600 V, corrente de 300 A até 400 A</v>
          </cell>
          <cell r="D2003" t="str">
            <v>un</v>
          </cell>
          <cell r="E2003">
            <v>1838.13</v>
          </cell>
          <cell r="F2003">
            <v>66.36</v>
          </cell>
          <cell r="G2003">
            <v>1904.49</v>
          </cell>
        </row>
        <row r="2004">
          <cell r="A2004" t="str">
            <v>37.13.730</v>
          </cell>
          <cell r="B2004">
            <v>0</v>
          </cell>
          <cell r="C2004" t="str">
            <v>Disjuntor série universal, em caixa moldada, térmico fixo e magnético ajustável, tripolar 600 V, corrente de 500 A até 630 A</v>
          </cell>
          <cell r="D2004" t="str">
            <v>un</v>
          </cell>
          <cell r="E2004">
            <v>2817.48</v>
          </cell>
          <cell r="F2004">
            <v>66.36</v>
          </cell>
          <cell r="G2004">
            <v>2883.84</v>
          </cell>
        </row>
        <row r="2005">
          <cell r="A2005" t="str">
            <v>37.13.740</v>
          </cell>
          <cell r="B2005">
            <v>0</v>
          </cell>
          <cell r="C2005" t="str">
            <v>Disjuntor série universal, em caixa moldada, térmico fixo e magnético ajustável, tripolar 600 V, corrente de 700 A até 800 A</v>
          </cell>
          <cell r="D2005" t="str">
            <v>un</v>
          </cell>
          <cell r="E2005">
            <v>4798.6099999999997</v>
          </cell>
          <cell r="F2005">
            <v>66.36</v>
          </cell>
          <cell r="G2005">
            <v>4864.97</v>
          </cell>
        </row>
        <row r="2006">
          <cell r="A2006" t="str">
            <v>37.13.760</v>
          </cell>
          <cell r="B2006">
            <v>0</v>
          </cell>
          <cell r="C2006" t="str">
            <v>Disjuntor em caixa moldada, térmico e magnético ajustáveis, tripolar 630/690 V, faixa de ajuste de 440 até 630 A</v>
          </cell>
          <cell r="D2006" t="str">
            <v>un</v>
          </cell>
          <cell r="E2006">
            <v>6228.16</v>
          </cell>
          <cell r="F2006">
            <v>66.36</v>
          </cell>
          <cell r="G2006">
            <v>6294.52</v>
          </cell>
        </row>
        <row r="2007">
          <cell r="A2007" t="str">
            <v>37.13.770</v>
          </cell>
          <cell r="B2007">
            <v>0</v>
          </cell>
          <cell r="C2007" t="str">
            <v>Disjuntor em caixa moldada, térmico e magnético ajustáveis, tripolar 1250/690 V, faixa de ajuste de 800 até 1250 A</v>
          </cell>
          <cell r="D2007" t="str">
            <v>un</v>
          </cell>
          <cell r="E2007">
            <v>7830.37</v>
          </cell>
          <cell r="F2007">
            <v>66.36</v>
          </cell>
          <cell r="G2007">
            <v>7896.73</v>
          </cell>
        </row>
        <row r="2008">
          <cell r="A2008" t="str">
            <v>37.13.780</v>
          </cell>
          <cell r="B2008">
            <v>0</v>
          </cell>
          <cell r="C2008" t="str">
            <v>Disjuntor em caixa moldada, térmico e magnético ajustáveis, tripolar 1600/690 V, faixa de ajuste de 1000 até 1600 A</v>
          </cell>
          <cell r="D2008" t="str">
            <v>un</v>
          </cell>
          <cell r="E2008">
            <v>10777.22</v>
          </cell>
          <cell r="F2008">
            <v>66.36</v>
          </cell>
          <cell r="G2008">
            <v>10843.58</v>
          </cell>
        </row>
        <row r="2009">
          <cell r="A2009" t="str">
            <v>37.13.791</v>
          </cell>
          <cell r="B2009">
            <v>0</v>
          </cell>
          <cell r="C2009" t="str">
            <v>Disjuntor em caixa aberta, com corrente nominal de 1600 A, tensão nominal de 500 V</v>
          </cell>
          <cell r="D2009" t="str">
            <v>un</v>
          </cell>
          <cell r="E2009">
            <v>11054.73</v>
          </cell>
          <cell r="F2009">
            <v>66.36</v>
          </cell>
          <cell r="G2009">
            <v>11121.09</v>
          </cell>
        </row>
        <row r="2010">
          <cell r="A2010" t="str">
            <v>37.13.800</v>
          </cell>
          <cell r="B2010">
            <v>0</v>
          </cell>
          <cell r="C2010" t="str">
            <v>Mini-disjuntor termomagnético, unipolar 127/220 V, corrente de 10 A até 32 A</v>
          </cell>
          <cell r="D2010" t="str">
            <v>un</v>
          </cell>
          <cell r="E2010">
            <v>7.95</v>
          </cell>
          <cell r="F2010">
            <v>6.64</v>
          </cell>
          <cell r="G2010">
            <v>14.59</v>
          </cell>
        </row>
        <row r="2011">
          <cell r="A2011" t="str">
            <v>37.13.810</v>
          </cell>
          <cell r="B2011">
            <v>0</v>
          </cell>
          <cell r="C2011" t="str">
            <v>Mini-disjuntor termomagnético, unipolar 127/220 V, corrente de 40 A até 50 A</v>
          </cell>
          <cell r="D2011" t="str">
            <v>un</v>
          </cell>
          <cell r="E2011">
            <v>10.14</v>
          </cell>
          <cell r="F2011">
            <v>6.64</v>
          </cell>
          <cell r="G2011">
            <v>16.78</v>
          </cell>
        </row>
        <row r="2012">
          <cell r="A2012" t="str">
            <v>37.13.840</v>
          </cell>
          <cell r="B2012">
            <v>0</v>
          </cell>
          <cell r="C2012" t="str">
            <v>Mini-disjuntor termomagnético, bipolar 220/380 V, corrente de 10 A até 32 A</v>
          </cell>
          <cell r="D2012" t="str">
            <v>un</v>
          </cell>
          <cell r="E2012">
            <v>33.200000000000003</v>
          </cell>
          <cell r="F2012">
            <v>6.64</v>
          </cell>
          <cell r="G2012">
            <v>39.840000000000003</v>
          </cell>
        </row>
        <row r="2013">
          <cell r="A2013" t="str">
            <v>37.13.850</v>
          </cell>
          <cell r="B2013">
            <v>0</v>
          </cell>
          <cell r="C2013" t="str">
            <v>Mini-disjuntor termomagnético, bipolar 220/380 V, corrente de 40 A até 50 A</v>
          </cell>
          <cell r="D2013" t="str">
            <v>un</v>
          </cell>
          <cell r="E2013">
            <v>36.21</v>
          </cell>
          <cell r="F2013">
            <v>6.64</v>
          </cell>
          <cell r="G2013">
            <v>42.85</v>
          </cell>
        </row>
        <row r="2014">
          <cell r="A2014" t="str">
            <v>37.13.860</v>
          </cell>
          <cell r="B2014">
            <v>0</v>
          </cell>
          <cell r="C2014" t="str">
            <v>Mini-disjuntor termomagnético, bipolar 220/380 V, corrente de 63 A</v>
          </cell>
          <cell r="D2014" t="str">
            <v>un</v>
          </cell>
          <cell r="E2014">
            <v>44.05</v>
          </cell>
          <cell r="F2014">
            <v>6.64</v>
          </cell>
          <cell r="G2014">
            <v>50.69</v>
          </cell>
        </row>
        <row r="2015">
          <cell r="A2015" t="str">
            <v>37.13.870</v>
          </cell>
          <cell r="B2015">
            <v>0</v>
          </cell>
          <cell r="C2015" t="str">
            <v>Mini-disjuntor termomagnético, bipolar 400 V, corrente de 80 A até 100 A</v>
          </cell>
          <cell r="D2015" t="str">
            <v>un</v>
          </cell>
          <cell r="E2015">
            <v>730.05</v>
          </cell>
          <cell r="F2015">
            <v>6.64</v>
          </cell>
          <cell r="G2015">
            <v>736.69</v>
          </cell>
        </row>
        <row r="2016">
          <cell r="A2016" t="str">
            <v>37.13.880</v>
          </cell>
          <cell r="B2016">
            <v>0</v>
          </cell>
          <cell r="C2016" t="str">
            <v>Mini-disjuntor termomagnético, tripolar 220/380 V, corrente de 10 A até 32 A</v>
          </cell>
          <cell r="D2016" t="str">
            <v>un</v>
          </cell>
          <cell r="E2016">
            <v>44.77</v>
          </cell>
          <cell r="F2016">
            <v>6.64</v>
          </cell>
          <cell r="G2016">
            <v>51.41</v>
          </cell>
        </row>
        <row r="2017">
          <cell r="A2017" t="str">
            <v>37.13.890</v>
          </cell>
          <cell r="B2017">
            <v>0</v>
          </cell>
          <cell r="C2017" t="str">
            <v>Mini-disjuntor termomagnético, tripolar 220/380 V, corrente de 40 A até 50 A</v>
          </cell>
          <cell r="D2017" t="str">
            <v>un</v>
          </cell>
          <cell r="E2017">
            <v>46.61</v>
          </cell>
          <cell r="F2017">
            <v>6.64</v>
          </cell>
          <cell r="G2017">
            <v>53.25</v>
          </cell>
        </row>
        <row r="2018">
          <cell r="A2018" t="str">
            <v>37.13.900</v>
          </cell>
          <cell r="B2018">
            <v>0</v>
          </cell>
          <cell r="C2018" t="str">
            <v>Mini-disjuntor termomagnético, tripolar 220/380 V, corrente de 63 A</v>
          </cell>
          <cell r="D2018" t="str">
            <v>un</v>
          </cell>
          <cell r="E2018">
            <v>56.38</v>
          </cell>
          <cell r="F2018">
            <v>6.64</v>
          </cell>
          <cell r="G2018">
            <v>63.02</v>
          </cell>
        </row>
        <row r="2019">
          <cell r="A2019" t="str">
            <v>37.13.910</v>
          </cell>
          <cell r="B2019">
            <v>0</v>
          </cell>
          <cell r="C2019" t="str">
            <v>Mini-disjuntor termomagnético, tripolar 400 V, corrente de 80 A até 125 A</v>
          </cell>
          <cell r="D2019" t="str">
            <v>un</v>
          </cell>
          <cell r="E2019">
            <v>1039.23</v>
          </cell>
          <cell r="F2019">
            <v>6.64</v>
          </cell>
          <cell r="G2019">
            <v>1045.8699999999999</v>
          </cell>
        </row>
        <row r="2020">
          <cell r="A2020" t="str">
            <v>37.13.920</v>
          </cell>
          <cell r="B2020">
            <v>0</v>
          </cell>
          <cell r="C2020" t="str">
            <v>Disjuntor em caixa moldada, térmico ajustável e magnético fixo, tripolar 2000/1200 V, faixa de ajuste de 1600 até 2000 A</v>
          </cell>
          <cell r="D2020" t="str">
            <v>un</v>
          </cell>
          <cell r="E2020">
            <v>23607.05</v>
          </cell>
          <cell r="F2020">
            <v>66.36</v>
          </cell>
          <cell r="G2020">
            <v>23673.41</v>
          </cell>
        </row>
        <row r="2021">
          <cell r="A2021" t="str">
            <v>37.13.930</v>
          </cell>
          <cell r="B2021">
            <v>0</v>
          </cell>
          <cell r="C2021" t="str">
            <v>Disjuntor em caixa moldada, térmico ajustável e magnético fixo, tripolar 2500/1200 V, faixa de ajuste de 2000 até 2500 A</v>
          </cell>
          <cell r="D2021" t="str">
            <v>un</v>
          </cell>
          <cell r="E2021">
            <v>34159.54</v>
          </cell>
          <cell r="F2021">
            <v>66.36</v>
          </cell>
          <cell r="G2021">
            <v>34225.9</v>
          </cell>
        </row>
        <row r="2022">
          <cell r="A2022" t="str">
            <v>37.13.940</v>
          </cell>
          <cell r="B2022">
            <v>0</v>
          </cell>
          <cell r="C2022" t="str">
            <v>Disjuntor em caixa aberta tripolar extraível, 500 V de 6300 A, com acessórios</v>
          </cell>
          <cell r="D2022" t="str">
            <v>un</v>
          </cell>
          <cell r="E2022">
            <v>218789.75</v>
          </cell>
          <cell r="F2022">
            <v>33.18</v>
          </cell>
          <cell r="G2022">
            <v>218822.93</v>
          </cell>
        </row>
        <row r="2023">
          <cell r="A2023" t="str">
            <v>37.14</v>
          </cell>
          <cell r="B2023" t="str">
            <v>Chave de baixa tensão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</row>
        <row r="2024">
          <cell r="A2024" t="str">
            <v>37.14.050</v>
          </cell>
          <cell r="B2024">
            <v>0</v>
          </cell>
          <cell r="C2024" t="str">
            <v>Chave comutadora, reversão sob carga, tetrapolar, sem porta fusível, para 100 A</v>
          </cell>
          <cell r="D2024" t="str">
            <v>un</v>
          </cell>
          <cell r="E2024">
            <v>2073.7399999999998</v>
          </cell>
          <cell r="F2024">
            <v>33.18</v>
          </cell>
          <cell r="G2024">
            <v>2106.92</v>
          </cell>
        </row>
        <row r="2025">
          <cell r="A2025" t="str">
            <v>37.14.300</v>
          </cell>
          <cell r="B2025">
            <v>0</v>
          </cell>
          <cell r="C2025" t="str">
            <v>Chave seccionadora sob carga, tripolar, acionamento rotativo, com prolongador, sem porta-fusível, de 160 A</v>
          </cell>
          <cell r="D2025" t="str">
            <v>un</v>
          </cell>
          <cell r="E2025">
            <v>1023.68</v>
          </cell>
          <cell r="F2025">
            <v>26.54</v>
          </cell>
          <cell r="G2025">
            <v>1050.22</v>
          </cell>
        </row>
        <row r="2026">
          <cell r="A2026" t="str">
            <v>37.14.310</v>
          </cell>
          <cell r="B2026">
            <v>0</v>
          </cell>
          <cell r="C2026" t="str">
            <v>Chave seccionadora sob carga, tripolar, acionamento rotativo, com prolongador, sem porta-fusível, de 250 A</v>
          </cell>
          <cell r="D2026" t="str">
            <v>un</v>
          </cell>
          <cell r="E2026">
            <v>1180.3900000000001</v>
          </cell>
          <cell r="F2026">
            <v>26.54</v>
          </cell>
          <cell r="G2026">
            <v>1206.93</v>
          </cell>
        </row>
        <row r="2027">
          <cell r="A2027" t="str">
            <v>37.14.320</v>
          </cell>
          <cell r="B2027">
            <v>0</v>
          </cell>
          <cell r="C2027" t="str">
            <v>Chave seccionadora sob carga, tripolar, acionamento rotativo, com prolongador, sem porta-fusível, de 400 A</v>
          </cell>
          <cell r="D2027" t="str">
            <v>un</v>
          </cell>
          <cell r="E2027">
            <v>1483.18</v>
          </cell>
          <cell r="F2027">
            <v>33.18</v>
          </cell>
          <cell r="G2027">
            <v>1516.36</v>
          </cell>
        </row>
        <row r="2028">
          <cell r="A2028" t="str">
            <v>37.14.330</v>
          </cell>
          <cell r="B2028">
            <v>0</v>
          </cell>
          <cell r="C2028" t="str">
            <v>Chave seccionadora sob carga, tripolar, acionamento rotativo, com prolongador, sem porta-fusível, de 630 A</v>
          </cell>
          <cell r="D2028" t="str">
            <v>un</v>
          </cell>
          <cell r="E2028">
            <v>1919.22</v>
          </cell>
          <cell r="F2028">
            <v>39.82</v>
          </cell>
          <cell r="G2028">
            <v>1959.04</v>
          </cell>
        </row>
        <row r="2029">
          <cell r="A2029" t="str">
            <v>37.14.340</v>
          </cell>
          <cell r="B2029">
            <v>0</v>
          </cell>
          <cell r="C2029" t="str">
            <v>Chave seccionadora sob carga, tripolar, acionamento rotativo, com prolongador, sem porta-fusível, de 1000 A</v>
          </cell>
          <cell r="D2029" t="str">
            <v>un</v>
          </cell>
          <cell r="E2029">
            <v>3119.93</v>
          </cell>
          <cell r="F2029">
            <v>49.78</v>
          </cell>
          <cell r="G2029">
            <v>3169.71</v>
          </cell>
        </row>
        <row r="2030">
          <cell r="A2030" t="str">
            <v>37.14.350</v>
          </cell>
          <cell r="B2030">
            <v>0</v>
          </cell>
          <cell r="C2030" t="str">
            <v>Chave seccionadora sob carga, tripolar, acionamento rotativo, com prolongador, sem porta-fusível, de 1250 A</v>
          </cell>
          <cell r="D2030" t="str">
            <v>un</v>
          </cell>
          <cell r="E2030">
            <v>6524.46</v>
          </cell>
          <cell r="F2030">
            <v>49.78</v>
          </cell>
          <cell r="G2030">
            <v>6574.24</v>
          </cell>
        </row>
        <row r="2031">
          <cell r="A2031" t="str">
            <v>37.14.410</v>
          </cell>
          <cell r="B2031">
            <v>0</v>
          </cell>
          <cell r="C2031" t="str">
            <v>Chave seccionadora sob carga, tripolar, acionamento rotativo, com prolongador e porta-fusível até NH-00-125 A - sem fusíveis</v>
          </cell>
          <cell r="D2031" t="str">
            <v>un</v>
          </cell>
          <cell r="E2031">
            <v>1329.06</v>
          </cell>
          <cell r="F2031">
            <v>26.54</v>
          </cell>
          <cell r="G2031">
            <v>1355.6</v>
          </cell>
        </row>
        <row r="2032">
          <cell r="A2032" t="str">
            <v>37.14.420</v>
          </cell>
          <cell r="B2032">
            <v>0</v>
          </cell>
          <cell r="C2032" t="str">
            <v>Chave seccionadora sob carga, tripolar, acionamento rotativo, com prolongador e porta-fusível até NH-00-160 A - sem fusíveis</v>
          </cell>
          <cell r="D2032" t="str">
            <v>un</v>
          </cell>
          <cell r="E2032">
            <v>1282.5</v>
          </cell>
          <cell r="F2032">
            <v>26.54</v>
          </cell>
          <cell r="G2032">
            <v>1309.04</v>
          </cell>
        </row>
        <row r="2033">
          <cell r="A2033" t="str">
            <v>37.14.430</v>
          </cell>
          <cell r="B2033">
            <v>0</v>
          </cell>
          <cell r="C2033" t="str">
            <v>Chave seccionadora sob carga, tripolar, acionamento rotativo, com prolongador e porta-fusível até NH-1-250 A - sem fusíveis</v>
          </cell>
          <cell r="D2033" t="str">
            <v>un</v>
          </cell>
          <cell r="E2033">
            <v>2352.5100000000002</v>
          </cell>
          <cell r="F2033">
            <v>26.54</v>
          </cell>
          <cell r="G2033">
            <v>2379.0500000000002</v>
          </cell>
        </row>
        <row r="2034">
          <cell r="A2034" t="str">
            <v>37.14.440</v>
          </cell>
          <cell r="B2034">
            <v>0</v>
          </cell>
          <cell r="C2034" t="str">
            <v>Chave seccionadora sob carga, tripolar, acionamento rotativo, com prolongador e porta-fusível até NH-2-400 A - sem fusíveis</v>
          </cell>
          <cell r="D2034" t="str">
            <v>un</v>
          </cell>
          <cell r="E2034">
            <v>2632.26</v>
          </cell>
          <cell r="F2034">
            <v>33.18</v>
          </cell>
          <cell r="G2034">
            <v>2665.44</v>
          </cell>
        </row>
        <row r="2035">
          <cell r="A2035" t="str">
            <v>37.14.450</v>
          </cell>
          <cell r="B2035">
            <v>0</v>
          </cell>
          <cell r="C2035" t="str">
            <v>Chave seccionadora sob carga, tripolar, acionamento rotativo, com prolongador e porta-fusível até NH-3-630 A - sem fusíveis</v>
          </cell>
          <cell r="D2035" t="str">
            <v>un</v>
          </cell>
          <cell r="E2035">
            <v>5475.21</v>
          </cell>
          <cell r="F2035">
            <v>39.82</v>
          </cell>
          <cell r="G2035">
            <v>5515.03</v>
          </cell>
        </row>
        <row r="2036">
          <cell r="A2036" t="str">
            <v>37.14.500</v>
          </cell>
          <cell r="B2036">
            <v>0</v>
          </cell>
          <cell r="C2036" t="str">
            <v>Chave seccionadora sob carga, tripolar, acionamento tipo punho, com porta-fusível até NH-00-160 A - sem fusíveis</v>
          </cell>
          <cell r="D2036" t="str">
            <v>un</v>
          </cell>
          <cell r="E2036">
            <v>231.61</v>
          </cell>
          <cell r="F2036">
            <v>26.54</v>
          </cell>
          <cell r="G2036">
            <v>258.14999999999998</v>
          </cell>
        </row>
        <row r="2037">
          <cell r="A2037" t="str">
            <v>37.14.510</v>
          </cell>
          <cell r="B2037">
            <v>0</v>
          </cell>
          <cell r="C2037" t="str">
            <v>Chave seccionadora sob carga, tripolar, acionamento tipo punho, com porta-fusível até NH-1-250 A - sem fusíveis</v>
          </cell>
          <cell r="D2037" t="str">
            <v>un</v>
          </cell>
          <cell r="E2037">
            <v>411.52</v>
          </cell>
          <cell r="F2037">
            <v>26.54</v>
          </cell>
          <cell r="G2037">
            <v>438.06</v>
          </cell>
        </row>
        <row r="2038">
          <cell r="A2038" t="str">
            <v>37.14.520</v>
          </cell>
          <cell r="B2038">
            <v>0</v>
          </cell>
          <cell r="C2038" t="str">
            <v>Chave seccionadora sob carga, tripolar, acionamento tipo punho, com porta-fusível até NH-2-400 A - sem fusíveis</v>
          </cell>
          <cell r="D2038" t="str">
            <v>un</v>
          </cell>
          <cell r="E2038">
            <v>582.35</v>
          </cell>
          <cell r="F2038">
            <v>33.18</v>
          </cell>
          <cell r="G2038">
            <v>615.53</v>
          </cell>
        </row>
        <row r="2039">
          <cell r="A2039" t="str">
            <v>37.14.530</v>
          </cell>
          <cell r="B2039">
            <v>0</v>
          </cell>
          <cell r="C2039" t="str">
            <v>Chave seccionadora sob carga, tripolar, acionamento tipo punho, com porta-fusível até NH-3-630 A - sem fusíveis</v>
          </cell>
          <cell r="D2039" t="str">
            <v>un</v>
          </cell>
          <cell r="E2039">
            <v>1221.1400000000001</v>
          </cell>
          <cell r="F2039">
            <v>39.82</v>
          </cell>
          <cell r="G2039">
            <v>1260.96</v>
          </cell>
        </row>
        <row r="2040">
          <cell r="A2040" t="str">
            <v>37.14.600</v>
          </cell>
          <cell r="B2040">
            <v>0</v>
          </cell>
          <cell r="C2040" t="str">
            <v>Chave comutadora, reversão sob carga, tripolar, sem porta fusível, para 400 A</v>
          </cell>
          <cell r="D2040" t="str">
            <v>un</v>
          </cell>
          <cell r="E2040">
            <v>3779.49</v>
          </cell>
          <cell r="F2040">
            <v>39.82</v>
          </cell>
          <cell r="G2040">
            <v>3819.31</v>
          </cell>
        </row>
        <row r="2041">
          <cell r="A2041" t="str">
            <v>37.14.610</v>
          </cell>
          <cell r="B2041">
            <v>0</v>
          </cell>
          <cell r="C2041" t="str">
            <v>Chave comutadora, reversão sob carga, tripolar, sem porta fusível, para 600/630 A</v>
          </cell>
          <cell r="D2041" t="str">
            <v>un</v>
          </cell>
          <cell r="E2041">
            <v>5410.22</v>
          </cell>
          <cell r="F2041">
            <v>49.78</v>
          </cell>
          <cell r="G2041">
            <v>5460</v>
          </cell>
        </row>
        <row r="2042">
          <cell r="A2042" t="str">
            <v>37.14.620</v>
          </cell>
          <cell r="B2042">
            <v>0</v>
          </cell>
          <cell r="C2042" t="str">
            <v>Chave comutadora, reversão sob carga, tripolar, sem porta fusível, para 1000 A</v>
          </cell>
          <cell r="D2042" t="str">
            <v>un</v>
          </cell>
          <cell r="E2042">
            <v>8045.77</v>
          </cell>
          <cell r="F2042">
            <v>59.72</v>
          </cell>
          <cell r="G2042">
            <v>8105.49</v>
          </cell>
        </row>
        <row r="2043">
          <cell r="A2043" t="str">
            <v>37.14.640</v>
          </cell>
          <cell r="B2043">
            <v>0</v>
          </cell>
          <cell r="C2043" t="str">
            <v>Chave comutadora, reversão sob carga, tetrapolar, sem porta fusível, para 630 A / 690 V</v>
          </cell>
          <cell r="D2043" t="str">
            <v>un</v>
          </cell>
          <cell r="E2043">
            <v>6812.62</v>
          </cell>
          <cell r="F2043">
            <v>76.42</v>
          </cell>
          <cell r="G2043">
            <v>6889.04</v>
          </cell>
        </row>
        <row r="2044">
          <cell r="A2044" t="str">
            <v>37.14.830</v>
          </cell>
          <cell r="B2044">
            <v>0</v>
          </cell>
          <cell r="C2044" t="str">
            <v>Barra de contato para chave seccionadora tipo NH3-630 A</v>
          </cell>
          <cell r="D2044" t="str">
            <v>un</v>
          </cell>
          <cell r="E2044">
            <v>52.55</v>
          </cell>
          <cell r="F2044">
            <v>6.64</v>
          </cell>
          <cell r="G2044">
            <v>59.19</v>
          </cell>
        </row>
        <row r="2045">
          <cell r="A2045" t="str">
            <v>37.14.912</v>
          </cell>
          <cell r="B2045">
            <v>0</v>
          </cell>
          <cell r="C2045" t="str">
            <v>Chave seccionadora tripolar, abertura sob carga seca até 160 A / 690 V</v>
          </cell>
          <cell r="D2045" t="str">
            <v>un</v>
          </cell>
          <cell r="E2045">
            <v>217.08</v>
          </cell>
          <cell r="F2045">
            <v>26.54</v>
          </cell>
          <cell r="G2045">
            <v>243.62</v>
          </cell>
        </row>
        <row r="2046">
          <cell r="A2046" t="str">
            <v>37.15</v>
          </cell>
          <cell r="B2046" t="str">
            <v>Chave de média tensão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</row>
        <row r="2047">
          <cell r="A2047" t="str">
            <v>37.15.110</v>
          </cell>
          <cell r="B2047">
            <v>0</v>
          </cell>
          <cell r="C2047" t="str">
            <v>Chave seccionadora tripolar sob carga para 400 A - 25 kV - com prolongador</v>
          </cell>
          <cell r="D2047" t="str">
            <v>un</v>
          </cell>
          <cell r="E2047">
            <v>1444.26</v>
          </cell>
          <cell r="F2047">
            <v>161.66</v>
          </cell>
          <cell r="G2047">
            <v>1605.92</v>
          </cell>
        </row>
        <row r="2048">
          <cell r="A2048" t="str">
            <v>37.15.120</v>
          </cell>
          <cell r="B2048">
            <v>0</v>
          </cell>
          <cell r="C2048" t="str">
            <v>Chave seccionadora tripolar sob carga para 400 A - 15 kV - com prolongador</v>
          </cell>
          <cell r="D2048" t="str">
            <v>un</v>
          </cell>
          <cell r="E2048">
            <v>1187.8399999999999</v>
          </cell>
          <cell r="F2048">
            <v>161.66</v>
          </cell>
          <cell r="G2048">
            <v>1349.5</v>
          </cell>
        </row>
        <row r="2049">
          <cell r="A2049" t="str">
            <v>37.15.150</v>
          </cell>
          <cell r="B2049">
            <v>0</v>
          </cell>
          <cell r="C2049" t="str">
            <v>Chave fusível base ´C´ para 15 kV/100 A, com capacidade de ruptura até 10 kA - com fusível</v>
          </cell>
          <cell r="D2049" t="str">
            <v>un</v>
          </cell>
          <cell r="E2049">
            <v>217.48</v>
          </cell>
          <cell r="F2049">
            <v>59.65</v>
          </cell>
          <cell r="G2049">
            <v>277.13</v>
          </cell>
        </row>
        <row r="2050">
          <cell r="A2050" t="str">
            <v>37.15.160</v>
          </cell>
          <cell r="B2050">
            <v>0</v>
          </cell>
          <cell r="C2050" t="str">
            <v>Chave fusível base ''C''  para 15 kV/200 A, com capacidade de ruptura até 10 kA - com fusível</v>
          </cell>
          <cell r="D2050" t="str">
            <v>un</v>
          </cell>
          <cell r="E2050">
            <v>340.17</v>
          </cell>
          <cell r="F2050">
            <v>59.65</v>
          </cell>
          <cell r="G2050">
            <v>399.82</v>
          </cell>
        </row>
        <row r="2051">
          <cell r="A2051" t="str">
            <v>37.15.170</v>
          </cell>
          <cell r="B2051">
            <v>0</v>
          </cell>
          <cell r="C2051" t="str">
            <v>Chave fusível base ''C'' para 25 kV/100 A, com capacidade de ruptura até 6,3 kA - com fusível</v>
          </cell>
          <cell r="D2051" t="str">
            <v>un</v>
          </cell>
          <cell r="E2051">
            <v>268.07</v>
          </cell>
          <cell r="F2051">
            <v>59.65</v>
          </cell>
          <cell r="G2051">
            <v>327.72</v>
          </cell>
        </row>
        <row r="2052">
          <cell r="A2052" t="str">
            <v>37.15.200</v>
          </cell>
          <cell r="B2052">
            <v>0</v>
          </cell>
          <cell r="C2052" t="str">
            <v>Chave seccionadora tripolar seca para 400 A - 15 kV - com prolongador</v>
          </cell>
          <cell r="D2052" t="str">
            <v>un</v>
          </cell>
          <cell r="E2052">
            <v>953.2</v>
          </cell>
          <cell r="F2052">
            <v>161.66</v>
          </cell>
          <cell r="G2052">
            <v>1114.8599999999999</v>
          </cell>
        </row>
        <row r="2053">
          <cell r="A2053" t="str">
            <v>37.15.210</v>
          </cell>
          <cell r="B2053">
            <v>0</v>
          </cell>
          <cell r="C2053" t="str">
            <v>Chave seccionadora tripolar seca para 600 / 630 A - 15 kV - com prolongador</v>
          </cell>
          <cell r="D2053" t="str">
            <v>un</v>
          </cell>
          <cell r="E2053">
            <v>1120.99</v>
          </cell>
          <cell r="F2053">
            <v>161.66</v>
          </cell>
          <cell r="G2053">
            <v>1282.6500000000001</v>
          </cell>
        </row>
        <row r="2054">
          <cell r="A2054" t="str">
            <v>37.16</v>
          </cell>
          <cell r="B2054" t="str">
            <v>Bus-way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</row>
        <row r="2055">
          <cell r="A2055" t="str">
            <v>37.16.071</v>
          </cell>
          <cell r="B2055">
            <v>0</v>
          </cell>
          <cell r="C2055" t="str">
            <v>Sistema de barramento blindado de 100 a 2500 A, trifásico, barra de cobre</v>
          </cell>
          <cell r="D2055" t="str">
            <v>Axm</v>
          </cell>
          <cell r="E2055">
            <v>207.44</v>
          </cell>
          <cell r="F2055">
            <v>0.41</v>
          </cell>
          <cell r="G2055">
            <v>207.85</v>
          </cell>
        </row>
        <row r="2056">
          <cell r="A2056" t="str">
            <v>37.17</v>
          </cell>
          <cell r="B2056" t="str">
            <v>Dispositivo DR ou interruptor de corrente de fuga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</row>
        <row r="2057">
          <cell r="A2057" t="str">
            <v>37.17.060</v>
          </cell>
          <cell r="B2057">
            <v>0</v>
          </cell>
          <cell r="C2057" t="str">
            <v>Dispositivo diferencial residual de 25 A x 30 mA - 2 polos</v>
          </cell>
          <cell r="D2057" t="str">
            <v>un</v>
          </cell>
          <cell r="E2057">
            <v>139.26</v>
          </cell>
          <cell r="F2057">
            <v>8.3000000000000007</v>
          </cell>
          <cell r="G2057">
            <v>147.56</v>
          </cell>
        </row>
        <row r="2058">
          <cell r="A2058" t="str">
            <v>37.17.070</v>
          </cell>
          <cell r="B2058">
            <v>0</v>
          </cell>
          <cell r="C2058" t="str">
            <v>Dispositivo diferencial residual de 40 A x 30 mA - 2 polos</v>
          </cell>
          <cell r="D2058" t="str">
            <v>un</v>
          </cell>
          <cell r="E2058">
            <v>143.99</v>
          </cell>
          <cell r="F2058">
            <v>8.3000000000000007</v>
          </cell>
          <cell r="G2058">
            <v>152.29</v>
          </cell>
        </row>
        <row r="2059">
          <cell r="A2059" t="str">
            <v>37.17.074</v>
          </cell>
          <cell r="B2059">
            <v>0</v>
          </cell>
          <cell r="C2059" t="str">
            <v>Dispositivo diferencial residual de 25 A x 30 mA - 4 polos</v>
          </cell>
          <cell r="D2059" t="str">
            <v>un</v>
          </cell>
          <cell r="E2059">
            <v>169.13</v>
          </cell>
          <cell r="F2059">
            <v>8.3000000000000007</v>
          </cell>
          <cell r="G2059">
            <v>177.43</v>
          </cell>
        </row>
        <row r="2060">
          <cell r="A2060" t="str">
            <v>37.17.080</v>
          </cell>
          <cell r="B2060">
            <v>0</v>
          </cell>
          <cell r="C2060" t="str">
            <v>Dispositivo diferencial residual de 40 A x 30 mA - 4 polos</v>
          </cell>
          <cell r="D2060" t="str">
            <v>un</v>
          </cell>
          <cell r="E2060">
            <v>177.85</v>
          </cell>
          <cell r="F2060">
            <v>8.3000000000000007</v>
          </cell>
          <cell r="G2060">
            <v>186.15</v>
          </cell>
        </row>
        <row r="2061">
          <cell r="A2061" t="str">
            <v>37.17.090</v>
          </cell>
          <cell r="B2061">
            <v>0</v>
          </cell>
          <cell r="C2061" t="str">
            <v>Dispositivo diferencial residual de 63 A x 30 mA - 4 polos</v>
          </cell>
          <cell r="D2061" t="str">
            <v>un</v>
          </cell>
          <cell r="E2061">
            <v>216.66</v>
          </cell>
          <cell r="F2061">
            <v>8.3000000000000007</v>
          </cell>
          <cell r="G2061">
            <v>224.96</v>
          </cell>
        </row>
        <row r="2062">
          <cell r="A2062" t="str">
            <v>37.17.100</v>
          </cell>
          <cell r="B2062">
            <v>0</v>
          </cell>
          <cell r="C2062" t="str">
            <v>Dispositivo diferencial residual de 80 A x 30 mA - 4 polos</v>
          </cell>
          <cell r="D2062" t="str">
            <v>un</v>
          </cell>
          <cell r="E2062">
            <v>320.7</v>
          </cell>
          <cell r="F2062">
            <v>8.3000000000000007</v>
          </cell>
          <cell r="G2062">
            <v>329</v>
          </cell>
        </row>
        <row r="2063">
          <cell r="A2063" t="str">
            <v>37.17.110</v>
          </cell>
          <cell r="B2063">
            <v>0</v>
          </cell>
          <cell r="C2063" t="str">
            <v>Dispositivo diferencial residual de 100 A x 30 mA - 4 polos</v>
          </cell>
          <cell r="D2063" t="str">
            <v>un</v>
          </cell>
          <cell r="E2063">
            <v>337.69</v>
          </cell>
          <cell r="F2063">
            <v>8.3000000000000007</v>
          </cell>
          <cell r="G2063">
            <v>345.99</v>
          </cell>
        </row>
        <row r="2064">
          <cell r="A2064" t="str">
            <v>37.17.114</v>
          </cell>
          <cell r="B2064">
            <v>0</v>
          </cell>
          <cell r="C2064" t="str">
            <v>Dispositivo diferencial residual de 125 A x 30 mA - 4 polos</v>
          </cell>
          <cell r="D2064" t="str">
            <v>un</v>
          </cell>
          <cell r="E2064">
            <v>817.64</v>
          </cell>
          <cell r="F2064">
            <v>8.3000000000000007</v>
          </cell>
          <cell r="G2064">
            <v>825.94</v>
          </cell>
        </row>
        <row r="2065">
          <cell r="A2065" t="str">
            <v>37.17.130</v>
          </cell>
          <cell r="B2065">
            <v>0</v>
          </cell>
          <cell r="C2065" t="str">
            <v>Dispositivo diferencial residual de 25 A x 300 mA - 4 polos</v>
          </cell>
          <cell r="D2065" t="str">
            <v>un</v>
          </cell>
          <cell r="E2065">
            <v>211.43</v>
          </cell>
          <cell r="F2065">
            <v>8.3000000000000007</v>
          </cell>
          <cell r="G2065">
            <v>219.73</v>
          </cell>
        </row>
        <row r="2066">
          <cell r="A2066" t="str">
            <v>37.18</v>
          </cell>
          <cell r="B2066" t="str">
            <v>Transformador de Potencial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A2067" t="str">
            <v>37.18.010</v>
          </cell>
          <cell r="B2067">
            <v>0</v>
          </cell>
          <cell r="C2067" t="str">
            <v>Transformador de potencial monofásico até 1000 VA classe 15 kV, a seco, com fusíveis</v>
          </cell>
          <cell r="D2067" t="str">
            <v>un</v>
          </cell>
          <cell r="E2067">
            <v>1827.03</v>
          </cell>
          <cell r="F2067">
            <v>50.31</v>
          </cell>
          <cell r="G2067">
            <v>1877.34</v>
          </cell>
        </row>
        <row r="2068">
          <cell r="A2068" t="str">
            <v>37.18.020</v>
          </cell>
          <cell r="B2068">
            <v>0</v>
          </cell>
          <cell r="C2068" t="str">
            <v>Transformador de potencial monofásico até 2000 VA classe 15 kV, a seco, com fusíveis</v>
          </cell>
          <cell r="D2068" t="str">
            <v>un</v>
          </cell>
          <cell r="E2068">
            <v>2514.61</v>
          </cell>
          <cell r="F2068">
            <v>50.31</v>
          </cell>
          <cell r="G2068">
            <v>2564.92</v>
          </cell>
        </row>
        <row r="2069">
          <cell r="A2069" t="str">
            <v>37.18.030</v>
          </cell>
          <cell r="B2069">
            <v>0</v>
          </cell>
          <cell r="C2069" t="str">
            <v>Transformador de potencial monofásico até 500 VA classe 15 kV, a seco, sem fusíveis</v>
          </cell>
          <cell r="D2069" t="str">
            <v>un</v>
          </cell>
          <cell r="E2069">
            <v>1340.29</v>
          </cell>
          <cell r="F2069">
            <v>50.31</v>
          </cell>
          <cell r="G2069">
            <v>1390.6</v>
          </cell>
        </row>
        <row r="2070">
          <cell r="A2070" t="str">
            <v>37.19</v>
          </cell>
          <cell r="B2070" t="str">
            <v>Transformador de corrente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</row>
        <row r="2071">
          <cell r="A2071" t="str">
            <v>37.19.010</v>
          </cell>
          <cell r="B2071">
            <v>0</v>
          </cell>
          <cell r="C2071" t="str">
            <v>Transformador de corrente 800-5 A, janela</v>
          </cell>
          <cell r="D2071" t="str">
            <v>un</v>
          </cell>
          <cell r="E2071">
            <v>230.9</v>
          </cell>
          <cell r="F2071">
            <v>50.31</v>
          </cell>
          <cell r="G2071">
            <v>281.20999999999998</v>
          </cell>
        </row>
        <row r="2072">
          <cell r="A2072" t="str">
            <v>37.19.020</v>
          </cell>
          <cell r="B2072">
            <v>0</v>
          </cell>
          <cell r="C2072" t="str">
            <v>Transformador de corrente 200-5 A até 600-5 A, janela</v>
          </cell>
          <cell r="D2072" t="str">
            <v>un</v>
          </cell>
          <cell r="E2072">
            <v>177.67</v>
          </cell>
          <cell r="F2072">
            <v>50.31</v>
          </cell>
          <cell r="G2072">
            <v>227.98</v>
          </cell>
        </row>
        <row r="2073">
          <cell r="A2073" t="str">
            <v>37.19.030</v>
          </cell>
          <cell r="B2073">
            <v>0</v>
          </cell>
          <cell r="C2073" t="str">
            <v>Transformador de corrente 1000-5 A até 1500-5 A, janela</v>
          </cell>
          <cell r="D2073" t="str">
            <v>un</v>
          </cell>
          <cell r="E2073">
            <v>362.7</v>
          </cell>
          <cell r="F2073">
            <v>50.31</v>
          </cell>
          <cell r="G2073">
            <v>413.01</v>
          </cell>
        </row>
        <row r="2074">
          <cell r="A2074" t="str">
            <v>37.19.060</v>
          </cell>
          <cell r="B2074">
            <v>0</v>
          </cell>
          <cell r="C2074" t="str">
            <v>Transformador de corrente 50-5 A até 150-5 A, janela</v>
          </cell>
          <cell r="D2074" t="str">
            <v>un</v>
          </cell>
          <cell r="E2074">
            <v>92.34</v>
          </cell>
          <cell r="F2074">
            <v>50.31</v>
          </cell>
          <cell r="G2074">
            <v>142.65</v>
          </cell>
        </row>
        <row r="2075">
          <cell r="A2075" t="str">
            <v>37.19.080</v>
          </cell>
          <cell r="B2075">
            <v>0</v>
          </cell>
          <cell r="C2075" t="str">
            <v>Transformador de corrente 2000-5 A até 2500-5 A - janela</v>
          </cell>
          <cell r="D2075" t="str">
            <v>un</v>
          </cell>
          <cell r="E2075">
            <v>590.17999999999995</v>
          </cell>
          <cell r="F2075">
            <v>50.31</v>
          </cell>
          <cell r="G2075">
            <v>640.49</v>
          </cell>
        </row>
        <row r="2076">
          <cell r="A2076" t="str">
            <v>37.20</v>
          </cell>
          <cell r="B2076" t="str">
            <v>Reparos, conservações e complementos - GRUPO 37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</row>
        <row r="2077">
          <cell r="A2077" t="str">
            <v>37.20.010</v>
          </cell>
          <cell r="B2077">
            <v>0</v>
          </cell>
          <cell r="C2077" t="str">
            <v>Isolador em epóxi de 1 kV para barramento</v>
          </cell>
          <cell r="D2077" t="str">
            <v>un</v>
          </cell>
          <cell r="E2077">
            <v>17.28</v>
          </cell>
          <cell r="F2077">
            <v>4.97</v>
          </cell>
          <cell r="G2077">
            <v>22.25</v>
          </cell>
        </row>
        <row r="2078">
          <cell r="A2078" t="str">
            <v>37.20.030</v>
          </cell>
          <cell r="B2078">
            <v>0</v>
          </cell>
          <cell r="C2078" t="str">
            <v>Régua de bornes para 9 polos de 600 V / 50 A</v>
          </cell>
          <cell r="D2078" t="str">
            <v>un</v>
          </cell>
          <cell r="E2078">
            <v>21.81</v>
          </cell>
          <cell r="F2078">
            <v>1.65</v>
          </cell>
          <cell r="G2078">
            <v>23.46</v>
          </cell>
        </row>
        <row r="2079">
          <cell r="A2079" t="str">
            <v>37.20.080</v>
          </cell>
          <cell r="B2079">
            <v>0</v>
          </cell>
          <cell r="C2079" t="str">
            <v>Barra de neutro e/ou terra</v>
          </cell>
          <cell r="D2079" t="str">
            <v>un</v>
          </cell>
          <cell r="E2079">
            <v>14.47</v>
          </cell>
          <cell r="F2079">
            <v>4.97</v>
          </cell>
          <cell r="G2079">
            <v>19.440000000000001</v>
          </cell>
        </row>
        <row r="2080">
          <cell r="A2080" t="str">
            <v>37.20.090</v>
          </cell>
          <cell r="B2080">
            <v>0</v>
          </cell>
          <cell r="C2080" t="str">
            <v>Recolocação de chave seccionadora tripolar de 125 A até 650 A, sem base fusível</v>
          </cell>
          <cell r="D2080" t="str">
            <v>un</v>
          </cell>
          <cell r="E2080">
            <v>0</v>
          </cell>
          <cell r="F2080">
            <v>16.600000000000001</v>
          </cell>
          <cell r="G2080">
            <v>16.600000000000001</v>
          </cell>
        </row>
        <row r="2081">
          <cell r="A2081" t="str">
            <v>37.20.100</v>
          </cell>
          <cell r="B2081">
            <v>0</v>
          </cell>
          <cell r="C2081" t="str">
            <v>Recolocação de fundo de quadro de distribuição, sem componentes</v>
          </cell>
          <cell r="D2081" t="str">
            <v>m²</v>
          </cell>
          <cell r="E2081">
            <v>0</v>
          </cell>
          <cell r="F2081">
            <v>23.35</v>
          </cell>
          <cell r="G2081">
            <v>23.35</v>
          </cell>
        </row>
        <row r="2082">
          <cell r="A2082" t="str">
            <v>37.20.110</v>
          </cell>
          <cell r="B2082">
            <v>0</v>
          </cell>
          <cell r="C2082" t="str">
            <v>Recolocação de quadro de distribuição de sobrepor, sem componentes</v>
          </cell>
          <cell r="D2082" t="str">
            <v>m²</v>
          </cell>
          <cell r="E2082">
            <v>0</v>
          </cell>
          <cell r="F2082">
            <v>46.68</v>
          </cell>
          <cell r="G2082">
            <v>46.68</v>
          </cell>
        </row>
        <row r="2083">
          <cell r="A2083" t="str">
            <v>37.20.130</v>
          </cell>
          <cell r="B2083">
            <v>0</v>
          </cell>
          <cell r="C2083" t="str">
            <v>Banco de medição para transformadores TC/TP, padrão Eletropaulo e/ou Cesp</v>
          </cell>
          <cell r="D2083" t="str">
            <v>un</v>
          </cell>
          <cell r="E2083">
            <v>512.39</v>
          </cell>
          <cell r="F2083">
            <v>1.35</v>
          </cell>
          <cell r="G2083">
            <v>513.74</v>
          </cell>
        </row>
        <row r="2084">
          <cell r="A2084" t="str">
            <v>37.20.140</v>
          </cell>
          <cell r="B2084">
            <v>0</v>
          </cell>
          <cell r="C2084" t="str">
            <v>Suporte fixo para transformadores de potencial</v>
          </cell>
          <cell r="D2084" t="str">
            <v>un</v>
          </cell>
          <cell r="E2084">
            <v>154.43</v>
          </cell>
          <cell r="F2084">
            <v>3.38</v>
          </cell>
          <cell r="G2084">
            <v>157.81</v>
          </cell>
        </row>
        <row r="2085">
          <cell r="A2085" t="str">
            <v>37.20.150</v>
          </cell>
          <cell r="B2085">
            <v>0</v>
          </cell>
          <cell r="C2085" t="str">
            <v>Placa de montagem em chapa de aço de 2,65 mm (12 MSG)</v>
          </cell>
          <cell r="D2085" t="str">
            <v>m²</v>
          </cell>
          <cell r="E2085">
            <v>408.16</v>
          </cell>
          <cell r="F2085">
            <v>23.35</v>
          </cell>
          <cell r="G2085">
            <v>431.51</v>
          </cell>
        </row>
        <row r="2086">
          <cell r="A2086" t="str">
            <v>37.20.190</v>
          </cell>
          <cell r="B2086">
            <v>0</v>
          </cell>
          <cell r="C2086" t="str">
            <v>Inversor de frequência para variação de velocidade em motores, potência de 0,25 a 20 cv</v>
          </cell>
          <cell r="D2086" t="str">
            <v>un</v>
          </cell>
          <cell r="E2086">
            <v>4730.68</v>
          </cell>
          <cell r="F2086">
            <v>37.340000000000003</v>
          </cell>
          <cell r="G2086">
            <v>4768.0200000000004</v>
          </cell>
        </row>
        <row r="2087">
          <cell r="A2087" t="str">
            <v>37.20.191</v>
          </cell>
          <cell r="B2087">
            <v>0</v>
          </cell>
          <cell r="C2087" t="str">
            <v>Inversor de frequência para variação de velocidade em motores, potência de 25 a 30 CV</v>
          </cell>
          <cell r="D2087" t="str">
            <v>un</v>
          </cell>
          <cell r="E2087">
            <v>10415.23</v>
          </cell>
          <cell r="F2087">
            <v>37.340000000000003</v>
          </cell>
          <cell r="G2087">
            <v>10452.57</v>
          </cell>
        </row>
        <row r="2088">
          <cell r="A2088" t="str">
            <v>37.20.193</v>
          </cell>
          <cell r="B2088">
            <v>0</v>
          </cell>
          <cell r="C2088" t="str">
            <v>Inversor de frequência para variação de velocidade em motores, potência de 50 cv</v>
          </cell>
          <cell r="D2088" t="str">
            <v>un</v>
          </cell>
          <cell r="E2088">
            <v>19184.54</v>
          </cell>
          <cell r="F2088">
            <v>37.340000000000003</v>
          </cell>
          <cell r="G2088">
            <v>19221.88</v>
          </cell>
        </row>
        <row r="2089">
          <cell r="A2089" t="str">
            <v>37.20.210</v>
          </cell>
          <cell r="B2089">
            <v>0</v>
          </cell>
          <cell r="C2089" t="str">
            <v>Punho de manobra com articulador de acionamento</v>
          </cell>
          <cell r="D2089" t="str">
            <v>un</v>
          </cell>
          <cell r="E2089">
            <v>358.82</v>
          </cell>
          <cell r="F2089">
            <v>16.600000000000001</v>
          </cell>
          <cell r="G2089">
            <v>375.42</v>
          </cell>
        </row>
        <row r="2090">
          <cell r="A2090" t="str">
            <v>37.21</v>
          </cell>
          <cell r="B2090" t="str">
            <v>Capacitor de potência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</row>
        <row r="2091">
          <cell r="A2091" t="str">
            <v>37.21.010</v>
          </cell>
          <cell r="B2091">
            <v>0</v>
          </cell>
          <cell r="C2091" t="str">
            <v>Capacitor de potência trifásico de 10 kVAr, 220 V/60 Hz, para correção de fator de potência</v>
          </cell>
          <cell r="D2091" t="str">
            <v>un</v>
          </cell>
          <cell r="E2091">
            <v>699.35</v>
          </cell>
          <cell r="F2091">
            <v>16.600000000000001</v>
          </cell>
          <cell r="G2091">
            <v>715.95</v>
          </cell>
        </row>
        <row r="2092">
          <cell r="A2092" t="str">
            <v>37.22</v>
          </cell>
          <cell r="B2092" t="str">
            <v>Transformador de comando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</row>
        <row r="2093">
          <cell r="A2093" t="str">
            <v>37.22.010</v>
          </cell>
          <cell r="B2093">
            <v>0</v>
          </cell>
          <cell r="C2093" t="str">
            <v>Transformador monofásico de comando de 200 VA classe 0,6 kV, a seco</v>
          </cell>
          <cell r="D2093" t="str">
            <v>un</v>
          </cell>
          <cell r="E2093">
            <v>277.56</v>
          </cell>
          <cell r="F2093">
            <v>50.31</v>
          </cell>
          <cell r="G2093">
            <v>327.87</v>
          </cell>
        </row>
        <row r="2094">
          <cell r="A2094" t="str">
            <v>37.24</v>
          </cell>
          <cell r="B2094" t="str">
            <v>Supressor de surto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</row>
        <row r="2095">
          <cell r="A2095" t="str">
            <v>37.24.031</v>
          </cell>
          <cell r="B2095">
            <v>0</v>
          </cell>
          <cell r="C2095" t="str">
            <v>Supressor de surto monofásico, Fase-Terra, In 4 a 11 kA, Imax. de surto de 12 até 15 kA</v>
          </cell>
          <cell r="D2095" t="str">
            <v>un</v>
          </cell>
          <cell r="E2095">
            <v>38.17</v>
          </cell>
          <cell r="F2095">
            <v>18.920000000000002</v>
          </cell>
          <cell r="G2095">
            <v>57.09</v>
          </cell>
        </row>
        <row r="2096">
          <cell r="A2096" t="str">
            <v>37.24.032</v>
          </cell>
          <cell r="B2096">
            <v>0</v>
          </cell>
          <cell r="C2096" t="str">
            <v>Supressor de surto monofásico, Fase-Terra, In &gt; ou = 20 kA, Imax. de surto de 50 até 80 kA</v>
          </cell>
          <cell r="D2096" t="str">
            <v>un</v>
          </cell>
          <cell r="E2096">
            <v>103.63</v>
          </cell>
          <cell r="F2096">
            <v>18.920000000000002</v>
          </cell>
          <cell r="G2096">
            <v>122.55</v>
          </cell>
        </row>
        <row r="2097">
          <cell r="A2097" t="str">
            <v>37.24.040</v>
          </cell>
          <cell r="B2097">
            <v>0</v>
          </cell>
          <cell r="C2097" t="str">
            <v>Supressor de surto monofásico, Neutro-Terra, In &gt; ou = 20 kA, Imax. de surto de 65 até 80 kA</v>
          </cell>
          <cell r="D2097" t="str">
            <v>un</v>
          </cell>
          <cell r="E2097">
            <v>138.04</v>
          </cell>
          <cell r="F2097">
            <v>18.920000000000002</v>
          </cell>
          <cell r="G2097">
            <v>156.96</v>
          </cell>
        </row>
        <row r="2098">
          <cell r="A2098" t="str">
            <v>37.24.042</v>
          </cell>
          <cell r="B2098">
            <v>0</v>
          </cell>
          <cell r="C2098" t="str">
            <v>Dispositivo de proteção contra surto, 1 polo, suportabilidade &lt;= 4 kV, Un até 240V/415V, Iinp = 60 kA, curva de ensaio 10/350µs - Classe 1</v>
          </cell>
          <cell r="D2098" t="str">
            <v>un</v>
          </cell>
          <cell r="E2098">
            <v>579.75</v>
          </cell>
          <cell r="F2098">
            <v>20.98</v>
          </cell>
          <cell r="G2098">
            <v>600.73</v>
          </cell>
        </row>
        <row r="2099">
          <cell r="A2099" t="str">
            <v>37.24.043</v>
          </cell>
          <cell r="B2099">
            <v>0</v>
          </cell>
          <cell r="C2099" t="str">
            <v>Dispositivo de proteção contra surto, 4 polos, 3F+N, Un até 240/415V, Iimp= 75 kA (25 kA por fase), curva de ensaio 10/350 µs - Classe 1</v>
          </cell>
          <cell r="D2099" t="str">
            <v>un</v>
          </cell>
          <cell r="E2099">
            <v>7020.32</v>
          </cell>
          <cell r="F2099">
            <v>20.98</v>
          </cell>
          <cell r="G2099">
            <v>7041.3</v>
          </cell>
        </row>
        <row r="2100">
          <cell r="A2100" t="str">
            <v>37.24.044</v>
          </cell>
          <cell r="B2100">
            <v>0</v>
          </cell>
          <cell r="C2100" t="str">
            <v>Dispositivo de proteção contra surto, 4 polos, suportabilidade &lt;= 2,5 kV, 3F+N, Un até 240/415V, curva de ensaio 8/20µs, In=20kA/40kA - Classe 2</v>
          </cell>
          <cell r="D2100" t="str">
            <v>un</v>
          </cell>
          <cell r="E2100">
            <v>2499.12</v>
          </cell>
          <cell r="F2100">
            <v>20.98</v>
          </cell>
          <cell r="G2100">
            <v>2520.1</v>
          </cell>
        </row>
        <row r="2101">
          <cell r="A2101" t="str">
            <v>37.24.045</v>
          </cell>
          <cell r="B2101">
            <v>0</v>
          </cell>
          <cell r="C2101" t="str">
            <v>Dispositivo de proteção contra surto, 1 polo, monobloco, suportabilidade &lt;=1,5kV, F+N / F+F, Un até 230/264V, curva de ensaio 8/20µs - Classe 3</v>
          </cell>
          <cell r="D2101" t="str">
            <v>un</v>
          </cell>
          <cell r="E2101">
            <v>856.25</v>
          </cell>
          <cell r="F2101">
            <v>20.98</v>
          </cell>
          <cell r="G2101">
            <v>877.23</v>
          </cell>
        </row>
        <row r="2102">
          <cell r="A2102" t="str">
            <v>37.25</v>
          </cell>
          <cell r="B2102" t="str">
            <v>Disjuntores.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</row>
        <row r="2103">
          <cell r="A2103" t="str">
            <v>37.25.090</v>
          </cell>
          <cell r="B2103">
            <v>0</v>
          </cell>
          <cell r="C2103" t="str">
            <v>Disjuntor em caixa moldada tripolar, térmico e magnético fixos, tensão de isolamento 480/690V, de 10A a 60A</v>
          </cell>
          <cell r="D2103" t="str">
            <v>un</v>
          </cell>
          <cell r="E2103">
            <v>296.20999999999998</v>
          </cell>
          <cell r="F2103">
            <v>54.8</v>
          </cell>
          <cell r="G2103">
            <v>351.01</v>
          </cell>
        </row>
        <row r="2104">
          <cell r="A2104" t="str">
            <v>37.25.100</v>
          </cell>
          <cell r="B2104">
            <v>0</v>
          </cell>
          <cell r="C2104" t="str">
            <v>Disjuntor em caixa moldada tripolar, térmico e magnético fixos, tensão de isolamento 480/690V, de 70A até 150A</v>
          </cell>
          <cell r="D2104" t="str">
            <v>un</v>
          </cell>
          <cell r="E2104">
            <v>348.23</v>
          </cell>
          <cell r="F2104">
            <v>54.8</v>
          </cell>
          <cell r="G2104">
            <v>403.03</v>
          </cell>
        </row>
        <row r="2105">
          <cell r="A2105" t="str">
            <v>37.25.110</v>
          </cell>
          <cell r="B2105">
            <v>0</v>
          </cell>
          <cell r="C2105" t="str">
            <v>Disjuntor em caixa moldada tripolar, térmico e magnético fixos, tensão de isolamento 415/690V, de 175A a 250A</v>
          </cell>
          <cell r="D2105" t="str">
            <v>un</v>
          </cell>
          <cell r="E2105">
            <v>445.26</v>
          </cell>
          <cell r="F2105">
            <v>54.8</v>
          </cell>
          <cell r="G2105">
            <v>500.06</v>
          </cell>
        </row>
        <row r="2106">
          <cell r="A2106" t="str">
            <v>37.25.200</v>
          </cell>
          <cell r="B2106">
            <v>0</v>
          </cell>
          <cell r="C2106" t="str">
            <v>Disjuntor em caixa moldada bipolar, térmico e magnético fixos - 480 V, de 10 A a 50 A para 120/240 Vca - 25 KA e para 380/440 Vca - 18 KA</v>
          </cell>
          <cell r="D2106" t="str">
            <v>un</v>
          </cell>
          <cell r="E2106">
            <v>331.9</v>
          </cell>
          <cell r="F2106">
            <v>54.8</v>
          </cell>
          <cell r="G2106">
            <v>386.7</v>
          </cell>
        </row>
        <row r="2107">
          <cell r="A2107" t="str">
            <v>37.25.210</v>
          </cell>
          <cell r="B2107">
            <v>0</v>
          </cell>
          <cell r="C2107" t="str">
            <v>Disjuntor em caixa moldada bipolar, térmico e magnético fixos - 600 V, de 150 A para 120/240 Vca - 25 KA e para 380/440 Vca - 18 KA</v>
          </cell>
          <cell r="D2107" t="str">
            <v>un</v>
          </cell>
          <cell r="E2107">
            <v>531.44000000000005</v>
          </cell>
          <cell r="F2107">
            <v>54.8</v>
          </cell>
          <cell r="G2107">
            <v>586.24</v>
          </cell>
        </row>
        <row r="2108">
          <cell r="A2108" t="str">
            <v>37.25.215</v>
          </cell>
          <cell r="B2108">
            <v>0</v>
          </cell>
          <cell r="C2108" t="str">
            <v>Disjuntor fixo a vácuo de 15 a 17,5 kV, equipado com motorização de fechamento, com relê de proteção</v>
          </cell>
          <cell r="D2108" t="str">
            <v>cj</v>
          </cell>
          <cell r="E2108">
            <v>26082.87</v>
          </cell>
          <cell r="F2108">
            <v>76.42</v>
          </cell>
          <cell r="G2108">
            <v>26159.29</v>
          </cell>
        </row>
        <row r="2109">
          <cell r="A2109" t="str">
            <v>38</v>
          </cell>
          <cell r="B2109" t="str">
            <v>TUBULAÇÃO E CONDUTOR PARA ENERGIA ELÉTRICA E TELEFONIA BÁSICA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</row>
        <row r="2110">
          <cell r="A2110" t="str">
            <v>38.01</v>
          </cell>
          <cell r="B2110" t="str">
            <v>Eletroduto em PVC rígido roscável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</row>
        <row r="2111">
          <cell r="A2111" t="str">
            <v>38.01.040</v>
          </cell>
          <cell r="B2111">
            <v>0</v>
          </cell>
          <cell r="C2111" t="str">
            <v>Eletroduto de PVC rígido roscável de 3/4´ - com acessórios</v>
          </cell>
          <cell r="D2111" t="str">
            <v>m</v>
          </cell>
          <cell r="E2111">
            <v>3.86</v>
          </cell>
          <cell r="F2111">
            <v>16.600000000000001</v>
          </cell>
          <cell r="G2111">
            <v>20.46</v>
          </cell>
        </row>
        <row r="2112">
          <cell r="A2112" t="str">
            <v>38.01.060</v>
          </cell>
          <cell r="B2112">
            <v>0</v>
          </cell>
          <cell r="C2112" t="str">
            <v>Eletroduto de PVC rígido roscável de 1´ - com acessórios</v>
          </cell>
          <cell r="D2112" t="str">
            <v>m</v>
          </cell>
          <cell r="E2112">
            <v>5.74</v>
          </cell>
          <cell r="F2112">
            <v>19.91</v>
          </cell>
          <cell r="G2112">
            <v>25.65</v>
          </cell>
        </row>
        <row r="2113">
          <cell r="A2113" t="str">
            <v>38.01.080</v>
          </cell>
          <cell r="B2113">
            <v>0</v>
          </cell>
          <cell r="C2113" t="str">
            <v>Eletroduto de PVC rígido roscável de 1 1/4´ - com acessórios</v>
          </cell>
          <cell r="D2113" t="str">
            <v>m</v>
          </cell>
          <cell r="E2113">
            <v>7.55</v>
          </cell>
          <cell r="F2113">
            <v>23.23</v>
          </cell>
          <cell r="G2113">
            <v>30.78</v>
          </cell>
        </row>
        <row r="2114">
          <cell r="A2114" t="str">
            <v>38.01.100</v>
          </cell>
          <cell r="B2114">
            <v>0</v>
          </cell>
          <cell r="C2114" t="str">
            <v>Eletroduto de PVC rígido roscável de 1 1/2´ - com acessórios</v>
          </cell>
          <cell r="D2114" t="str">
            <v>m</v>
          </cell>
          <cell r="E2114">
            <v>9.09</v>
          </cell>
          <cell r="F2114">
            <v>26.54</v>
          </cell>
          <cell r="G2114">
            <v>35.630000000000003</v>
          </cell>
        </row>
        <row r="2115">
          <cell r="A2115" t="str">
            <v>38.01.120</v>
          </cell>
          <cell r="B2115">
            <v>0</v>
          </cell>
          <cell r="C2115" t="str">
            <v>Eletroduto de PVC rígido roscável de 2´ - com acessórios</v>
          </cell>
          <cell r="D2115" t="str">
            <v>m</v>
          </cell>
          <cell r="E2115">
            <v>11.84</v>
          </cell>
          <cell r="F2115">
            <v>29.87</v>
          </cell>
          <cell r="G2115">
            <v>41.71</v>
          </cell>
        </row>
        <row r="2116">
          <cell r="A2116" t="str">
            <v>38.01.140</v>
          </cell>
          <cell r="B2116">
            <v>0</v>
          </cell>
          <cell r="C2116" t="str">
            <v>Eletroduto de PVC rígido roscável de 2 1/2´ - com acessórios</v>
          </cell>
          <cell r="D2116" t="str">
            <v>m</v>
          </cell>
          <cell r="E2116">
            <v>20.149999999999999</v>
          </cell>
          <cell r="F2116">
            <v>33.18</v>
          </cell>
          <cell r="G2116">
            <v>53.33</v>
          </cell>
        </row>
        <row r="2117">
          <cell r="A2117" t="str">
            <v>38.01.160</v>
          </cell>
          <cell r="B2117">
            <v>0</v>
          </cell>
          <cell r="C2117" t="str">
            <v>Eletroduto de PVC rígido roscável de 3´ - com acessórios</v>
          </cell>
          <cell r="D2117" t="str">
            <v>m</v>
          </cell>
          <cell r="E2117">
            <v>28.47</v>
          </cell>
          <cell r="F2117">
            <v>36.5</v>
          </cell>
          <cell r="G2117">
            <v>64.97</v>
          </cell>
        </row>
        <row r="2118">
          <cell r="A2118" t="str">
            <v>38.01.180</v>
          </cell>
          <cell r="B2118">
            <v>0</v>
          </cell>
          <cell r="C2118" t="str">
            <v>Eletroduto de PVC rígido roscável de 4´ - com acessórios</v>
          </cell>
          <cell r="D2118" t="str">
            <v>m</v>
          </cell>
          <cell r="E2118">
            <v>44.29</v>
          </cell>
          <cell r="F2118">
            <v>43.14</v>
          </cell>
          <cell r="G2118">
            <v>87.43</v>
          </cell>
        </row>
        <row r="2119">
          <cell r="A2119" t="str">
            <v>38.04</v>
          </cell>
          <cell r="B2119" t="str">
            <v>Eletroduto galvanizado - médio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</row>
        <row r="2120">
          <cell r="A2120" t="str">
            <v>38.04.040</v>
          </cell>
          <cell r="B2120">
            <v>0</v>
          </cell>
          <cell r="C2120" t="str">
            <v>Eletroduto galvanizado, médio de 3/4´ - com acessórios</v>
          </cell>
          <cell r="D2120" t="str">
            <v>m</v>
          </cell>
          <cell r="E2120">
            <v>5.9</v>
          </cell>
          <cell r="F2120">
            <v>19.91</v>
          </cell>
          <cell r="G2120">
            <v>25.81</v>
          </cell>
        </row>
        <row r="2121">
          <cell r="A2121" t="str">
            <v>38.04.060</v>
          </cell>
          <cell r="B2121">
            <v>0</v>
          </cell>
          <cell r="C2121" t="str">
            <v>Eletroduto galvanizado, médio de 1´ - com acessórios</v>
          </cell>
          <cell r="D2121" t="str">
            <v>m</v>
          </cell>
          <cell r="E2121">
            <v>7.3</v>
          </cell>
          <cell r="F2121">
            <v>23.23</v>
          </cell>
          <cell r="G2121">
            <v>30.53</v>
          </cell>
        </row>
        <row r="2122">
          <cell r="A2122" t="str">
            <v>38.04.080</v>
          </cell>
          <cell r="B2122">
            <v>0</v>
          </cell>
          <cell r="C2122" t="str">
            <v>Eletroduto galvanizado, médio de 1 1/4´ - com acessórios</v>
          </cell>
          <cell r="D2122" t="str">
            <v>m</v>
          </cell>
          <cell r="E2122">
            <v>11.24</v>
          </cell>
          <cell r="F2122">
            <v>26.54</v>
          </cell>
          <cell r="G2122">
            <v>37.78</v>
          </cell>
        </row>
        <row r="2123">
          <cell r="A2123" t="str">
            <v>38.04.100</v>
          </cell>
          <cell r="B2123">
            <v>0</v>
          </cell>
          <cell r="C2123" t="str">
            <v>Eletroduto galvanizado, médio de 1 1/2´ - com acessórios</v>
          </cell>
          <cell r="D2123" t="str">
            <v>m</v>
          </cell>
          <cell r="E2123">
            <v>13.85</v>
          </cell>
          <cell r="F2123">
            <v>29.87</v>
          </cell>
          <cell r="G2123">
            <v>43.72</v>
          </cell>
        </row>
        <row r="2124">
          <cell r="A2124" t="str">
            <v>38.04.120</v>
          </cell>
          <cell r="B2124">
            <v>0</v>
          </cell>
          <cell r="C2124" t="str">
            <v>Eletroduto galvanizado, médio de 2´ - com acessórios</v>
          </cell>
          <cell r="D2124" t="str">
            <v>m</v>
          </cell>
          <cell r="E2124">
            <v>16.25</v>
          </cell>
          <cell r="F2124">
            <v>33.18</v>
          </cell>
          <cell r="G2124">
            <v>49.43</v>
          </cell>
        </row>
        <row r="2125">
          <cell r="A2125" t="str">
            <v>38.04.140</v>
          </cell>
          <cell r="B2125">
            <v>0</v>
          </cell>
          <cell r="C2125" t="str">
            <v>Eletroduto galvanizado, médio de 2 1/2´ - com acessórios</v>
          </cell>
          <cell r="D2125" t="str">
            <v>m</v>
          </cell>
          <cell r="E2125">
            <v>28</v>
          </cell>
          <cell r="F2125">
            <v>39.82</v>
          </cell>
          <cell r="G2125">
            <v>67.819999999999993</v>
          </cell>
        </row>
        <row r="2126">
          <cell r="A2126" t="str">
            <v>38.04.160</v>
          </cell>
          <cell r="B2126">
            <v>0</v>
          </cell>
          <cell r="C2126" t="str">
            <v>Eletroduto galvanizado, médio de 3´ - com acessórios</v>
          </cell>
          <cell r="D2126" t="str">
            <v>m</v>
          </cell>
          <cell r="E2126">
            <v>35.770000000000003</v>
          </cell>
          <cell r="F2126">
            <v>49.78</v>
          </cell>
          <cell r="G2126">
            <v>85.55</v>
          </cell>
        </row>
        <row r="2127">
          <cell r="A2127" t="str">
            <v>38.04.180</v>
          </cell>
          <cell r="B2127">
            <v>0</v>
          </cell>
          <cell r="C2127" t="str">
            <v>Eletroduto galvanizado, médio de 4´ - com acessórios</v>
          </cell>
          <cell r="D2127" t="str">
            <v>m</v>
          </cell>
          <cell r="E2127">
            <v>53.9</v>
          </cell>
          <cell r="F2127">
            <v>59.72</v>
          </cell>
          <cell r="G2127">
            <v>113.62</v>
          </cell>
        </row>
        <row r="2128">
          <cell r="A2128" t="str">
            <v>38.05</v>
          </cell>
          <cell r="B2128" t="str">
            <v>Eletroduto galvanizado - pesado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</row>
        <row r="2129">
          <cell r="A2129" t="str">
            <v>38.05.040</v>
          </cell>
          <cell r="B2129">
            <v>0</v>
          </cell>
          <cell r="C2129" t="str">
            <v>Eletroduto galvanizado, pesado de 3/4´ - com acessórios</v>
          </cell>
          <cell r="D2129" t="str">
            <v>m</v>
          </cell>
          <cell r="E2129">
            <v>9.19</v>
          </cell>
          <cell r="F2129">
            <v>19.91</v>
          </cell>
          <cell r="G2129">
            <v>29.1</v>
          </cell>
        </row>
        <row r="2130">
          <cell r="A2130" t="str">
            <v>38.05.060</v>
          </cell>
          <cell r="B2130">
            <v>0</v>
          </cell>
          <cell r="C2130" t="str">
            <v>Eletroduto galvanizado, pesado de 1´ - com acessórios</v>
          </cell>
          <cell r="D2130" t="str">
            <v>m</v>
          </cell>
          <cell r="E2130">
            <v>11.78</v>
          </cell>
          <cell r="F2130">
            <v>23.23</v>
          </cell>
          <cell r="G2130">
            <v>35.01</v>
          </cell>
        </row>
        <row r="2131">
          <cell r="A2131" t="str">
            <v>38.05.090</v>
          </cell>
          <cell r="B2131">
            <v>0</v>
          </cell>
          <cell r="C2131" t="str">
            <v>Eletroduto galvanizado, pesado de 1 1/4´ - com acessórios</v>
          </cell>
          <cell r="D2131" t="str">
            <v>m</v>
          </cell>
          <cell r="E2131">
            <v>19.07</v>
          </cell>
          <cell r="F2131">
            <v>26.54</v>
          </cell>
          <cell r="G2131">
            <v>45.61</v>
          </cell>
        </row>
        <row r="2132">
          <cell r="A2132" t="str">
            <v>38.05.100</v>
          </cell>
          <cell r="B2132">
            <v>0</v>
          </cell>
          <cell r="C2132" t="str">
            <v>Eletroduto galvanizado, pesado de 1 1/2´ - com acessórios</v>
          </cell>
          <cell r="D2132" t="str">
            <v>m</v>
          </cell>
          <cell r="E2132">
            <v>22.22</v>
          </cell>
          <cell r="F2132">
            <v>29.87</v>
          </cell>
          <cell r="G2132">
            <v>52.09</v>
          </cell>
        </row>
        <row r="2133">
          <cell r="A2133" t="str">
            <v>38.05.120</v>
          </cell>
          <cell r="B2133">
            <v>0</v>
          </cell>
          <cell r="C2133" t="str">
            <v>Eletroduto galvanizado, pesado de 2´ - com acessórios</v>
          </cell>
          <cell r="D2133" t="str">
            <v>m</v>
          </cell>
          <cell r="E2133">
            <v>28.96</v>
          </cell>
          <cell r="F2133">
            <v>33.18</v>
          </cell>
          <cell r="G2133">
            <v>62.14</v>
          </cell>
        </row>
        <row r="2134">
          <cell r="A2134" t="str">
            <v>38.05.140</v>
          </cell>
          <cell r="B2134">
            <v>0</v>
          </cell>
          <cell r="C2134" t="str">
            <v>Eletroduto galvanizado, pesado de 2 1/2´ - com acessórios</v>
          </cell>
          <cell r="D2134" t="str">
            <v>m</v>
          </cell>
          <cell r="E2134">
            <v>43.92</v>
          </cell>
          <cell r="F2134">
            <v>39.82</v>
          </cell>
          <cell r="G2134">
            <v>83.74</v>
          </cell>
        </row>
        <row r="2135">
          <cell r="A2135" t="str">
            <v>38.05.160</v>
          </cell>
          <cell r="B2135">
            <v>0</v>
          </cell>
          <cell r="C2135" t="str">
            <v>Eletroduto galvanizado, pesado de 3´ - com acessórios</v>
          </cell>
          <cell r="D2135" t="str">
            <v>m</v>
          </cell>
          <cell r="E2135">
            <v>50.96</v>
          </cell>
          <cell r="F2135">
            <v>49.78</v>
          </cell>
          <cell r="G2135">
            <v>100.74</v>
          </cell>
        </row>
        <row r="2136">
          <cell r="A2136" t="str">
            <v>38.05.180</v>
          </cell>
          <cell r="B2136">
            <v>0</v>
          </cell>
          <cell r="C2136" t="str">
            <v>Eletroduto galvanizado, pesado de 4´ - com acessórios</v>
          </cell>
          <cell r="D2136" t="str">
            <v>m</v>
          </cell>
          <cell r="E2136">
            <v>70.11</v>
          </cell>
          <cell r="F2136">
            <v>59.72</v>
          </cell>
          <cell r="G2136">
            <v>129.83000000000001</v>
          </cell>
        </row>
        <row r="2137">
          <cell r="A2137" t="str">
            <v>38.06</v>
          </cell>
          <cell r="B2137" t="str">
            <v>Eletroduto galvanizado a quente - pesado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</row>
        <row r="2138">
          <cell r="A2138" t="str">
            <v>38.06.020</v>
          </cell>
          <cell r="B2138">
            <v>0</v>
          </cell>
          <cell r="C2138" t="str">
            <v>Eletroduto galvanizado a quente, pesado de 1/2´ - com acessórios</v>
          </cell>
          <cell r="D2138" t="str">
            <v>m</v>
          </cell>
          <cell r="E2138">
            <v>10.58</v>
          </cell>
          <cell r="F2138">
            <v>16.600000000000001</v>
          </cell>
          <cell r="G2138">
            <v>27.18</v>
          </cell>
        </row>
        <row r="2139">
          <cell r="A2139" t="str">
            <v>38.06.040</v>
          </cell>
          <cell r="B2139">
            <v>0</v>
          </cell>
          <cell r="C2139" t="str">
            <v>Eletroduto galvanizado a quente, pesado de 3/4´ - com acessórios</v>
          </cell>
          <cell r="D2139" t="str">
            <v>m</v>
          </cell>
          <cell r="E2139">
            <v>12.56</v>
          </cell>
          <cell r="F2139">
            <v>19.91</v>
          </cell>
          <cell r="G2139">
            <v>32.47</v>
          </cell>
        </row>
        <row r="2140">
          <cell r="A2140" t="str">
            <v>38.06.060</v>
          </cell>
          <cell r="B2140">
            <v>0</v>
          </cell>
          <cell r="C2140" t="str">
            <v>Eletroduto galvanizado a quente, pesado de 1´ - com acessórios</v>
          </cell>
          <cell r="D2140" t="str">
            <v>m</v>
          </cell>
          <cell r="E2140">
            <v>15.83</v>
          </cell>
          <cell r="F2140">
            <v>23.23</v>
          </cell>
          <cell r="G2140">
            <v>39.06</v>
          </cell>
        </row>
        <row r="2141">
          <cell r="A2141" t="str">
            <v>38.06.080</v>
          </cell>
          <cell r="B2141">
            <v>0</v>
          </cell>
          <cell r="C2141" t="str">
            <v>Eletroduto galvanizado a quente, pesado de 1 1/4´ - com acessórios</v>
          </cell>
          <cell r="D2141" t="str">
            <v>m</v>
          </cell>
          <cell r="E2141">
            <v>23.78</v>
          </cell>
          <cell r="F2141">
            <v>26.54</v>
          </cell>
          <cell r="G2141">
            <v>50.32</v>
          </cell>
        </row>
        <row r="2142">
          <cell r="A2142" t="str">
            <v>38.06.100</v>
          </cell>
          <cell r="B2142">
            <v>0</v>
          </cell>
          <cell r="C2142" t="str">
            <v>Eletroduto galvanizado a quente, pesado de 1 1/2´ - com acessórios</v>
          </cell>
          <cell r="D2142" t="str">
            <v>m</v>
          </cell>
          <cell r="E2142">
            <v>28.59</v>
          </cell>
          <cell r="F2142">
            <v>29.87</v>
          </cell>
          <cell r="G2142">
            <v>58.46</v>
          </cell>
        </row>
        <row r="2143">
          <cell r="A2143" t="str">
            <v>38.06.120</v>
          </cell>
          <cell r="B2143">
            <v>0</v>
          </cell>
          <cell r="C2143" t="str">
            <v>Eletroduto galvanizado a quente, pesado de 2´ - com acessórios</v>
          </cell>
          <cell r="D2143" t="str">
            <v>m</v>
          </cell>
          <cell r="E2143">
            <v>36.299999999999997</v>
          </cell>
          <cell r="F2143">
            <v>33.18</v>
          </cell>
          <cell r="G2143">
            <v>69.48</v>
          </cell>
        </row>
        <row r="2144">
          <cell r="A2144" t="str">
            <v>38.06.140</v>
          </cell>
          <cell r="B2144">
            <v>0</v>
          </cell>
          <cell r="C2144" t="str">
            <v>Eletroduto galvanizado a quente, pesado de 2 1/2´ - com acessórios</v>
          </cell>
          <cell r="D2144" t="str">
            <v>m</v>
          </cell>
          <cell r="E2144">
            <v>50.65</v>
          </cell>
          <cell r="F2144">
            <v>39.82</v>
          </cell>
          <cell r="G2144">
            <v>90.47</v>
          </cell>
        </row>
        <row r="2145">
          <cell r="A2145" t="str">
            <v>38.06.160</v>
          </cell>
          <cell r="B2145">
            <v>0</v>
          </cell>
          <cell r="C2145" t="str">
            <v>Eletroduto galvanizado a quente, pesado de 3´ - com acessórios</v>
          </cell>
          <cell r="D2145" t="str">
            <v>m</v>
          </cell>
          <cell r="E2145">
            <v>57.96</v>
          </cell>
          <cell r="F2145">
            <v>49.78</v>
          </cell>
          <cell r="G2145">
            <v>107.74</v>
          </cell>
        </row>
        <row r="2146">
          <cell r="A2146" t="str">
            <v>38.06.180</v>
          </cell>
          <cell r="B2146">
            <v>0</v>
          </cell>
          <cell r="C2146" t="str">
            <v>Eletroduto galvanizado a quente, pesado de 4´ - com acessórios</v>
          </cell>
          <cell r="D2146" t="str">
            <v>m</v>
          </cell>
          <cell r="E2146">
            <v>79.45</v>
          </cell>
          <cell r="F2146">
            <v>59.72</v>
          </cell>
          <cell r="G2146">
            <v>139.16999999999999</v>
          </cell>
        </row>
        <row r="2147">
          <cell r="A2147" t="str">
            <v>38.07</v>
          </cell>
          <cell r="B2147" t="str">
            <v>Canaleta, perfilado e acessórios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</row>
        <row r="2148">
          <cell r="A2148" t="str">
            <v>38.07.030</v>
          </cell>
          <cell r="B2148">
            <v>0</v>
          </cell>
          <cell r="C2148" t="str">
            <v>Grampo tipo ´C´ diâmetro 3/8`, com balancim tamanho grande</v>
          </cell>
          <cell r="D2148" t="str">
            <v>cj</v>
          </cell>
          <cell r="E2148">
            <v>5.08</v>
          </cell>
          <cell r="F2148">
            <v>8.3000000000000007</v>
          </cell>
          <cell r="G2148">
            <v>13.38</v>
          </cell>
        </row>
        <row r="2149">
          <cell r="A2149" t="str">
            <v>38.07.050</v>
          </cell>
          <cell r="B2149">
            <v>0</v>
          </cell>
          <cell r="C2149" t="str">
            <v>Tampa de pressão para perfilado de 38 x 38 mm</v>
          </cell>
          <cell r="D2149" t="str">
            <v>m</v>
          </cell>
          <cell r="E2149">
            <v>3.81</v>
          </cell>
          <cell r="F2149">
            <v>1.65</v>
          </cell>
          <cell r="G2149">
            <v>5.46</v>
          </cell>
        </row>
        <row r="2150">
          <cell r="A2150" t="str">
            <v>38.07.120</v>
          </cell>
          <cell r="B2150">
            <v>0</v>
          </cell>
          <cell r="C2150" t="str">
            <v>Saída final, diâmetro de 3/4´</v>
          </cell>
          <cell r="D2150" t="str">
            <v>un</v>
          </cell>
          <cell r="E2150">
            <v>0.61</v>
          </cell>
          <cell r="F2150">
            <v>4.97</v>
          </cell>
          <cell r="G2150">
            <v>5.58</v>
          </cell>
        </row>
        <row r="2151">
          <cell r="A2151" t="str">
            <v>38.07.130</v>
          </cell>
          <cell r="B2151">
            <v>0</v>
          </cell>
          <cell r="C2151" t="str">
            <v>Saída lateral simples, diâmetro de 3/4´</v>
          </cell>
          <cell r="D2151" t="str">
            <v>un</v>
          </cell>
          <cell r="E2151">
            <v>1.51</v>
          </cell>
          <cell r="F2151">
            <v>5.96</v>
          </cell>
          <cell r="G2151">
            <v>7.47</v>
          </cell>
        </row>
        <row r="2152">
          <cell r="A2152" t="str">
            <v>38.07.134</v>
          </cell>
          <cell r="B2152">
            <v>0</v>
          </cell>
          <cell r="C2152" t="str">
            <v>Saída lateral simples, diâmetro de 1´</v>
          </cell>
          <cell r="D2152" t="str">
            <v>un</v>
          </cell>
          <cell r="E2152">
            <v>1.07</v>
          </cell>
          <cell r="F2152">
            <v>5.96</v>
          </cell>
          <cell r="G2152">
            <v>7.03</v>
          </cell>
        </row>
        <row r="2153">
          <cell r="A2153" t="str">
            <v>38.07.140</v>
          </cell>
          <cell r="B2153">
            <v>0</v>
          </cell>
          <cell r="C2153" t="str">
            <v>Saída superior, diâmetro de 3/4´</v>
          </cell>
          <cell r="D2153" t="str">
            <v>un</v>
          </cell>
          <cell r="E2153">
            <v>1.34</v>
          </cell>
          <cell r="F2153">
            <v>4.97</v>
          </cell>
          <cell r="G2153">
            <v>6.31</v>
          </cell>
        </row>
        <row r="2154">
          <cell r="A2154" t="str">
            <v>38.07.172</v>
          </cell>
          <cell r="B2154">
            <v>0</v>
          </cell>
          <cell r="C2154" t="str">
            <v>Canaleta em PVC de 20 x 12 mm, inclusive acessórios</v>
          </cell>
          <cell r="D2154" t="str">
            <v>m</v>
          </cell>
          <cell r="E2154">
            <v>3.14</v>
          </cell>
          <cell r="F2154">
            <v>9.9600000000000009</v>
          </cell>
          <cell r="G2154">
            <v>13.1</v>
          </cell>
        </row>
        <row r="2155">
          <cell r="A2155" t="str">
            <v>38.07.200</v>
          </cell>
          <cell r="B2155">
            <v>0</v>
          </cell>
          <cell r="C2155" t="str">
            <v>Vergalhão com rosca, porca e arruela de diâmetro 3/8´ (tirante)</v>
          </cell>
          <cell r="D2155" t="str">
            <v>m</v>
          </cell>
          <cell r="E2155">
            <v>5.67</v>
          </cell>
          <cell r="F2155">
            <v>4.67</v>
          </cell>
          <cell r="G2155">
            <v>10.34</v>
          </cell>
        </row>
        <row r="2156">
          <cell r="A2156" t="str">
            <v>38.07.210</v>
          </cell>
          <cell r="B2156">
            <v>0</v>
          </cell>
          <cell r="C2156" t="str">
            <v>Vergalhão com rosca, porca e arruela de diâmetro 1/4´ (tirante)</v>
          </cell>
          <cell r="D2156" t="str">
            <v>m</v>
          </cell>
          <cell r="E2156">
            <v>2.52</v>
          </cell>
          <cell r="F2156">
            <v>4.67</v>
          </cell>
          <cell r="G2156">
            <v>7.19</v>
          </cell>
        </row>
        <row r="2157">
          <cell r="A2157" t="str">
            <v>38.07.216</v>
          </cell>
          <cell r="B2157">
            <v>0</v>
          </cell>
          <cell r="C2157" t="str">
            <v>Vergalhão com rosca, porca e arruela de diâmetro 5/16´ (tirante)</v>
          </cell>
          <cell r="D2157" t="str">
            <v>m</v>
          </cell>
          <cell r="E2157">
            <v>3.86</v>
          </cell>
          <cell r="F2157">
            <v>4.67</v>
          </cell>
          <cell r="G2157">
            <v>8.5299999999999994</v>
          </cell>
        </row>
        <row r="2158">
          <cell r="A2158" t="str">
            <v>38.07.300</v>
          </cell>
          <cell r="B2158">
            <v>0</v>
          </cell>
          <cell r="C2158" t="str">
            <v>Perfilado perfurado 38 x 38 mm em chapa 14 pré-zincada, com acessórios</v>
          </cell>
          <cell r="D2158" t="str">
            <v>m</v>
          </cell>
          <cell r="E2158">
            <v>14.35</v>
          </cell>
          <cell r="F2158">
            <v>8.3000000000000007</v>
          </cell>
          <cell r="G2158">
            <v>22.65</v>
          </cell>
        </row>
        <row r="2159">
          <cell r="A2159" t="str">
            <v>38.07.310</v>
          </cell>
          <cell r="B2159">
            <v>0</v>
          </cell>
          <cell r="C2159" t="str">
            <v>Perfilado perfurado 38 x 76 mm em chapa 14 pré-zincada, com acessórios</v>
          </cell>
          <cell r="D2159" t="str">
            <v>m</v>
          </cell>
          <cell r="E2159">
            <v>24.18</v>
          </cell>
          <cell r="F2159">
            <v>8.3000000000000007</v>
          </cell>
          <cell r="G2159">
            <v>32.479999999999997</v>
          </cell>
        </row>
        <row r="2160">
          <cell r="A2160" t="str">
            <v>38.07.340</v>
          </cell>
          <cell r="B2160">
            <v>0</v>
          </cell>
          <cell r="C2160" t="str">
            <v>Perfilado liso 38 x 38 mm - com acessórios</v>
          </cell>
          <cell r="D2160" t="str">
            <v>m</v>
          </cell>
          <cell r="E2160">
            <v>18.850000000000001</v>
          </cell>
          <cell r="F2160">
            <v>8.3000000000000007</v>
          </cell>
          <cell r="G2160">
            <v>27.15</v>
          </cell>
        </row>
        <row r="2161">
          <cell r="A2161" t="str">
            <v>38.07.700</v>
          </cell>
          <cell r="B2161">
            <v>0</v>
          </cell>
          <cell r="C2161" t="str">
            <v>Canaleta aparente com tampa em PVC, autoextinguível, de 85 x 35 mm, com acessórios</v>
          </cell>
          <cell r="D2161" t="str">
            <v>m</v>
          </cell>
          <cell r="E2161">
            <v>48</v>
          </cell>
          <cell r="F2161">
            <v>9.9600000000000009</v>
          </cell>
          <cell r="G2161">
            <v>57.96</v>
          </cell>
        </row>
        <row r="2162">
          <cell r="A2162" t="str">
            <v>38.07.710</v>
          </cell>
          <cell r="B2162">
            <v>0</v>
          </cell>
          <cell r="C2162" t="str">
            <v>Canaleta aparente com duas tampas em PVC, autoextinguível, de 120 x 35 mm, com acessórios</v>
          </cell>
          <cell r="D2162" t="str">
            <v>m</v>
          </cell>
          <cell r="E2162">
            <v>69.319999999999993</v>
          </cell>
          <cell r="F2162">
            <v>11.62</v>
          </cell>
          <cell r="G2162">
            <v>80.94</v>
          </cell>
        </row>
        <row r="2163">
          <cell r="A2163" t="str">
            <v>38.07.720</v>
          </cell>
          <cell r="B2163">
            <v>0</v>
          </cell>
          <cell r="C2163" t="str">
            <v>Canaleta aparente com duas tampas em PVC, autoextinguível, de 120 x 60 mm, com acessórios</v>
          </cell>
          <cell r="D2163" t="str">
            <v>m</v>
          </cell>
          <cell r="E2163">
            <v>88.78</v>
          </cell>
          <cell r="F2163">
            <v>13.27</v>
          </cell>
          <cell r="G2163">
            <v>102.05</v>
          </cell>
        </row>
        <row r="2164">
          <cell r="A2164" t="str">
            <v>38.07.730</v>
          </cell>
          <cell r="B2164">
            <v>0</v>
          </cell>
          <cell r="C2164" t="str">
            <v>Suporte com furos de tomada em PVC de 60 x 35 x 150 mm, para canaleta aparente</v>
          </cell>
          <cell r="D2164" t="str">
            <v>un</v>
          </cell>
          <cell r="E2164">
            <v>7.13</v>
          </cell>
          <cell r="F2164">
            <v>1.35</v>
          </cell>
          <cell r="G2164">
            <v>8.48</v>
          </cell>
        </row>
        <row r="2165">
          <cell r="A2165" t="str">
            <v>38.07.740</v>
          </cell>
          <cell r="B2165">
            <v>0</v>
          </cell>
          <cell r="C2165" t="str">
            <v>Suporte com furos de tomada em PVC de 85 x 35 x 150 mm, para canaleta aparente</v>
          </cell>
          <cell r="D2165" t="str">
            <v>un</v>
          </cell>
          <cell r="E2165">
            <v>7.92</v>
          </cell>
          <cell r="F2165">
            <v>1.35</v>
          </cell>
          <cell r="G2165">
            <v>9.27</v>
          </cell>
        </row>
        <row r="2166">
          <cell r="A2166" t="str">
            <v>38.07.750</v>
          </cell>
          <cell r="B2166">
            <v>0</v>
          </cell>
          <cell r="C2166" t="str">
            <v>Suporte com furos de tomada em PVC de 60 x 60 x 150 mm, para canaleta aparente</v>
          </cell>
          <cell r="D2166" t="str">
            <v>un</v>
          </cell>
          <cell r="E2166">
            <v>7.61</v>
          </cell>
          <cell r="F2166">
            <v>1.35</v>
          </cell>
          <cell r="G2166">
            <v>8.9600000000000009</v>
          </cell>
        </row>
        <row r="2167">
          <cell r="A2167" t="str">
            <v>38.10</v>
          </cell>
          <cell r="B2167" t="str">
            <v>Duto fechado de piso e acessórios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</row>
        <row r="2168">
          <cell r="A2168" t="str">
            <v>38.10.010</v>
          </cell>
          <cell r="B2168">
            <v>0</v>
          </cell>
          <cell r="C2168" t="str">
            <v>Duto de piso liso em aço, medindo 2 x 25 x 70 mm, com acessórios</v>
          </cell>
          <cell r="D2168" t="str">
            <v>m</v>
          </cell>
          <cell r="E2168">
            <v>23.81</v>
          </cell>
          <cell r="F2168">
            <v>9.9600000000000009</v>
          </cell>
          <cell r="G2168">
            <v>33.770000000000003</v>
          </cell>
        </row>
        <row r="2169">
          <cell r="A2169" t="str">
            <v>38.10.020</v>
          </cell>
          <cell r="B2169">
            <v>0</v>
          </cell>
          <cell r="C2169" t="str">
            <v>Duto de piso liso em aço, medindo 3 x 25 x 70 mm, com acessórios</v>
          </cell>
          <cell r="D2169" t="str">
            <v>m</v>
          </cell>
          <cell r="E2169">
            <v>30.85</v>
          </cell>
          <cell r="F2169">
            <v>9.9600000000000009</v>
          </cell>
          <cell r="G2169">
            <v>40.81</v>
          </cell>
        </row>
        <row r="2170">
          <cell r="A2170" t="str">
            <v>38.10.024</v>
          </cell>
          <cell r="B2170">
            <v>0</v>
          </cell>
          <cell r="C2170" t="str">
            <v>Caixa de derivação ou passagem, para cruzamento de duto, medindo 4 x 25 x 70 mm, sem cruzadora</v>
          </cell>
          <cell r="D2170" t="str">
            <v>un</v>
          </cell>
          <cell r="E2170">
            <v>31.96</v>
          </cell>
          <cell r="F2170">
            <v>10.28</v>
          </cell>
          <cell r="G2170">
            <v>42.24</v>
          </cell>
        </row>
        <row r="2171">
          <cell r="A2171" t="str">
            <v>38.10.026</v>
          </cell>
          <cell r="B2171">
            <v>0</v>
          </cell>
          <cell r="C2171" t="str">
            <v>Caixa de derivação ou passagem, para cruzamento de duto, medindo 12 x 25 x 70 mm, com cruzadora</v>
          </cell>
          <cell r="D2171" t="str">
            <v>un</v>
          </cell>
          <cell r="E2171">
            <v>76.45</v>
          </cell>
          <cell r="F2171">
            <v>19.91</v>
          </cell>
          <cell r="G2171">
            <v>96.36</v>
          </cell>
        </row>
        <row r="2172">
          <cell r="A2172" t="str">
            <v>38.10.030</v>
          </cell>
          <cell r="B2172">
            <v>0</v>
          </cell>
          <cell r="C2172" t="str">
            <v>Caixa de derivação ou passagem, para cruzamento de duto, medindo 16 x 25 x 70 mm, com cruzadora</v>
          </cell>
          <cell r="D2172" t="str">
            <v>un</v>
          </cell>
          <cell r="E2172">
            <v>108.68</v>
          </cell>
          <cell r="F2172">
            <v>19.91</v>
          </cell>
          <cell r="G2172">
            <v>128.59</v>
          </cell>
        </row>
        <row r="2173">
          <cell r="A2173" t="str">
            <v>38.10.060</v>
          </cell>
          <cell r="B2173">
            <v>0</v>
          </cell>
          <cell r="C2173" t="str">
            <v>Caixa de tomada e tampa basculante com rebaixo de 2 x (25 x 70 mm)</v>
          </cell>
          <cell r="D2173" t="str">
            <v>un</v>
          </cell>
          <cell r="E2173">
            <v>96.43</v>
          </cell>
          <cell r="F2173">
            <v>6.33</v>
          </cell>
          <cell r="G2173">
            <v>102.76</v>
          </cell>
        </row>
        <row r="2174">
          <cell r="A2174" t="str">
            <v>38.10.070</v>
          </cell>
          <cell r="B2174">
            <v>0</v>
          </cell>
          <cell r="C2174" t="str">
            <v>Caixa de tomada e tampa basculante com rebaixo de 3 x (25 x 70 mm)</v>
          </cell>
          <cell r="D2174" t="str">
            <v>un</v>
          </cell>
          <cell r="E2174">
            <v>103.76</v>
          </cell>
          <cell r="F2174">
            <v>6.33</v>
          </cell>
          <cell r="G2174">
            <v>110.09</v>
          </cell>
        </row>
        <row r="2175">
          <cell r="A2175" t="str">
            <v>38.10.080</v>
          </cell>
          <cell r="B2175">
            <v>0</v>
          </cell>
          <cell r="C2175" t="str">
            <v>Caixa de tomada e tampa basculante com rebaixo de 4 x (25 x 70 mm)</v>
          </cell>
          <cell r="D2175" t="str">
            <v>un</v>
          </cell>
          <cell r="E2175">
            <v>233.6</v>
          </cell>
          <cell r="F2175">
            <v>6.33</v>
          </cell>
          <cell r="G2175">
            <v>239.93</v>
          </cell>
        </row>
        <row r="2176">
          <cell r="A2176" t="str">
            <v>38.10.090</v>
          </cell>
          <cell r="B2176">
            <v>0</v>
          </cell>
          <cell r="C2176" t="str">
            <v>Suporte de tomada para caixas com 2, 3 ou 4 vias</v>
          </cell>
          <cell r="D2176" t="str">
            <v>un</v>
          </cell>
          <cell r="E2176">
            <v>7.35</v>
          </cell>
          <cell r="F2176">
            <v>0.67</v>
          </cell>
          <cell r="G2176">
            <v>8.02</v>
          </cell>
        </row>
        <row r="2177">
          <cell r="A2177" t="str">
            <v>38.12</v>
          </cell>
          <cell r="B2177" t="str">
            <v>Leitos e acessórios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</row>
        <row r="2178">
          <cell r="A2178" t="str">
            <v>38.12.086</v>
          </cell>
          <cell r="B2178">
            <v>0</v>
          </cell>
          <cell r="C2178" t="str">
            <v>Leito para cabos, tipo pesado, em aço galvanizado de 300 x 100 mm - com acessórios</v>
          </cell>
          <cell r="D2178" t="str">
            <v>m</v>
          </cell>
          <cell r="E2178">
            <v>119.46</v>
          </cell>
          <cell r="F2178">
            <v>9.9600000000000009</v>
          </cell>
          <cell r="G2178">
            <v>129.41999999999999</v>
          </cell>
        </row>
        <row r="2179">
          <cell r="A2179" t="str">
            <v>38.12.090</v>
          </cell>
          <cell r="B2179">
            <v>0</v>
          </cell>
          <cell r="C2179" t="str">
            <v>Leito para cabos, tipo pesado, em aço galvanizado de 400 x 100 mm - com acessórios</v>
          </cell>
          <cell r="D2179" t="str">
            <v>m</v>
          </cell>
          <cell r="E2179">
            <v>131.29</v>
          </cell>
          <cell r="F2179">
            <v>9.9600000000000009</v>
          </cell>
          <cell r="G2179">
            <v>141.25</v>
          </cell>
        </row>
        <row r="2180">
          <cell r="A2180" t="str">
            <v>38.12.100</v>
          </cell>
          <cell r="B2180">
            <v>0</v>
          </cell>
          <cell r="C2180" t="str">
            <v>Leito para cabos, tipo pesado, em aço galvanizado de 600 x 100 mm - com acessórios</v>
          </cell>
          <cell r="D2180" t="str">
            <v>m</v>
          </cell>
          <cell r="E2180">
            <v>154.86000000000001</v>
          </cell>
          <cell r="F2180">
            <v>9.9600000000000009</v>
          </cell>
          <cell r="G2180">
            <v>164.82</v>
          </cell>
        </row>
        <row r="2181">
          <cell r="A2181" t="str">
            <v>38.12.120</v>
          </cell>
          <cell r="B2181">
            <v>0</v>
          </cell>
          <cell r="C2181" t="str">
            <v>Leito para cabos, tipo pesado, em aço galvanizado de 500 x 100 mm - com acessórios</v>
          </cell>
          <cell r="D2181" t="str">
            <v>m</v>
          </cell>
          <cell r="E2181">
            <v>143.69</v>
          </cell>
          <cell r="F2181">
            <v>9.9600000000000009</v>
          </cell>
          <cell r="G2181">
            <v>153.65</v>
          </cell>
        </row>
        <row r="2182">
          <cell r="A2182" t="str">
            <v>38.12.130</v>
          </cell>
          <cell r="B2182">
            <v>0</v>
          </cell>
          <cell r="C2182" t="str">
            <v>Leito para cabos, tipo pesado, em aço galvanizado de 800 x 100 mm - com acessórios</v>
          </cell>
          <cell r="D2182" t="str">
            <v>m</v>
          </cell>
          <cell r="E2182">
            <v>179.46</v>
          </cell>
          <cell r="F2182">
            <v>9.9600000000000009</v>
          </cell>
          <cell r="G2182">
            <v>189.42</v>
          </cell>
        </row>
        <row r="2183">
          <cell r="A2183" t="str">
            <v>38.13</v>
          </cell>
          <cell r="B2183" t="str">
            <v>Eletroduto em polietileno de alta densidade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</row>
        <row r="2184">
          <cell r="A2184" t="str">
            <v>38.13.010</v>
          </cell>
          <cell r="B2184">
            <v>0</v>
          </cell>
          <cell r="C2184" t="str">
            <v>Eletroduto corrugado em polietileno de alta densidade, DN= 30 mm, com acessórios</v>
          </cell>
          <cell r="D2184" t="str">
            <v>m</v>
          </cell>
          <cell r="E2184">
            <v>5.4</v>
          </cell>
          <cell r="F2184">
            <v>1.33</v>
          </cell>
          <cell r="G2184">
            <v>6.73</v>
          </cell>
        </row>
        <row r="2185">
          <cell r="A2185" t="str">
            <v>38.13.016</v>
          </cell>
          <cell r="B2185">
            <v>0</v>
          </cell>
          <cell r="C2185" t="str">
            <v>Eletroduto corrugado em polietileno de alta densidade, DN= 40 mm, com acessórios</v>
          </cell>
          <cell r="D2185" t="str">
            <v>m</v>
          </cell>
          <cell r="E2185">
            <v>6.47</v>
          </cell>
          <cell r="F2185">
            <v>1.33</v>
          </cell>
          <cell r="G2185">
            <v>7.8</v>
          </cell>
        </row>
        <row r="2186">
          <cell r="A2186" t="str">
            <v>38.13.020</v>
          </cell>
          <cell r="B2186">
            <v>0</v>
          </cell>
          <cell r="C2186" t="str">
            <v>Eletroduto corrugado em polietileno de alta densidade, DN= 50 mm, com acessórios</v>
          </cell>
          <cell r="D2186" t="str">
            <v>m</v>
          </cell>
          <cell r="E2186">
            <v>8.67</v>
          </cell>
          <cell r="F2186">
            <v>1.33</v>
          </cell>
          <cell r="G2186">
            <v>10</v>
          </cell>
        </row>
        <row r="2187">
          <cell r="A2187" t="str">
            <v>38.13.030</v>
          </cell>
          <cell r="B2187">
            <v>0</v>
          </cell>
          <cell r="C2187" t="str">
            <v>Eletroduto corrugado em polietileno de alta densidade, DN= 75 mm, com acessórios</v>
          </cell>
          <cell r="D2187" t="str">
            <v>m</v>
          </cell>
          <cell r="E2187">
            <v>12.28</v>
          </cell>
          <cell r="F2187">
            <v>1.33</v>
          </cell>
          <cell r="G2187">
            <v>13.61</v>
          </cell>
        </row>
        <row r="2188">
          <cell r="A2188" t="str">
            <v>38.13.040</v>
          </cell>
          <cell r="B2188">
            <v>0</v>
          </cell>
          <cell r="C2188" t="str">
            <v>Eletroduto corrugado em polietileno de alta densidade, DN= 100 mm, com acessórios</v>
          </cell>
          <cell r="D2188" t="str">
            <v>m</v>
          </cell>
          <cell r="E2188">
            <v>17.989999999999998</v>
          </cell>
          <cell r="F2188">
            <v>1.33</v>
          </cell>
          <cell r="G2188">
            <v>19.32</v>
          </cell>
        </row>
        <row r="2189">
          <cell r="A2189" t="str">
            <v>38.13.050</v>
          </cell>
          <cell r="B2189">
            <v>0</v>
          </cell>
          <cell r="C2189" t="str">
            <v>Eletroduto corrugado em polietileno de alta densidade, DN= 125 mm, com acessórios</v>
          </cell>
          <cell r="D2189" t="str">
            <v>m</v>
          </cell>
          <cell r="E2189">
            <v>28.34</v>
          </cell>
          <cell r="F2189">
            <v>1.33</v>
          </cell>
          <cell r="G2189">
            <v>29.67</v>
          </cell>
        </row>
        <row r="2190">
          <cell r="A2190" t="str">
            <v>38.13.060</v>
          </cell>
          <cell r="B2190">
            <v>0</v>
          </cell>
          <cell r="C2190" t="str">
            <v>Eletroduto corrugado em polietileno de alta densidade, DN= 150 mm, com acessórios</v>
          </cell>
          <cell r="D2190" t="str">
            <v>m</v>
          </cell>
          <cell r="E2190">
            <v>41.47</v>
          </cell>
          <cell r="F2190">
            <v>1.33</v>
          </cell>
          <cell r="G2190">
            <v>42.8</v>
          </cell>
        </row>
        <row r="2191">
          <cell r="A2191" t="str">
            <v>38.15</v>
          </cell>
          <cell r="B2191" t="str">
            <v>Eletroduto metálico flexível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</row>
        <row r="2192">
          <cell r="A2192" t="str">
            <v>38.15.010</v>
          </cell>
          <cell r="B2192">
            <v>0</v>
          </cell>
          <cell r="C2192" t="str">
            <v>Eletroduto metálico flexível com capa em PVC de 3/4´</v>
          </cell>
          <cell r="D2192" t="str">
            <v>m</v>
          </cell>
          <cell r="E2192">
            <v>5.76</v>
          </cell>
          <cell r="F2192">
            <v>11.67</v>
          </cell>
          <cell r="G2192">
            <v>17.43</v>
          </cell>
        </row>
        <row r="2193">
          <cell r="A2193" t="str">
            <v>38.15.020</v>
          </cell>
          <cell r="B2193">
            <v>0</v>
          </cell>
          <cell r="C2193" t="str">
            <v>Eletroduto metálico flexível com capa em PVC de 1´</v>
          </cell>
          <cell r="D2193" t="str">
            <v>m</v>
          </cell>
          <cell r="E2193">
            <v>8.36</v>
          </cell>
          <cell r="F2193">
            <v>11.67</v>
          </cell>
          <cell r="G2193">
            <v>20.03</v>
          </cell>
        </row>
        <row r="2194">
          <cell r="A2194" t="str">
            <v>38.15.040</v>
          </cell>
          <cell r="B2194">
            <v>0</v>
          </cell>
          <cell r="C2194" t="str">
            <v>Eletroduto metálico flexível com capa em PVC de 2´</v>
          </cell>
          <cell r="D2194" t="str">
            <v>m</v>
          </cell>
          <cell r="E2194">
            <v>19.43</v>
          </cell>
          <cell r="F2194">
            <v>11.67</v>
          </cell>
          <cell r="G2194">
            <v>31.1</v>
          </cell>
        </row>
        <row r="2195">
          <cell r="A2195" t="str">
            <v>38.15.110</v>
          </cell>
          <cell r="B2195">
            <v>0</v>
          </cell>
          <cell r="C2195" t="str">
            <v>Terminal macho fixo em latão zincado de 3/4´</v>
          </cell>
          <cell r="D2195" t="str">
            <v>un</v>
          </cell>
          <cell r="E2195">
            <v>8.64</v>
          </cell>
          <cell r="F2195">
            <v>2.25</v>
          </cell>
          <cell r="G2195">
            <v>10.89</v>
          </cell>
        </row>
        <row r="2196">
          <cell r="A2196" t="str">
            <v>38.15.120</v>
          </cell>
          <cell r="B2196">
            <v>0</v>
          </cell>
          <cell r="C2196" t="str">
            <v>Terminal macho fixo em latão zincado de 1´</v>
          </cell>
          <cell r="D2196" t="str">
            <v>un</v>
          </cell>
          <cell r="E2196">
            <v>13.92</v>
          </cell>
          <cell r="F2196">
            <v>2.25</v>
          </cell>
          <cell r="G2196">
            <v>16.170000000000002</v>
          </cell>
        </row>
        <row r="2197">
          <cell r="A2197" t="str">
            <v>38.15.140</v>
          </cell>
          <cell r="B2197">
            <v>0</v>
          </cell>
          <cell r="C2197" t="str">
            <v>Terminal macho fixo em latão zincado de 2´</v>
          </cell>
          <cell r="D2197" t="str">
            <v>un</v>
          </cell>
          <cell r="E2197">
            <v>38.9</v>
          </cell>
          <cell r="F2197">
            <v>2.25</v>
          </cell>
          <cell r="G2197">
            <v>41.15</v>
          </cell>
        </row>
        <row r="2198">
          <cell r="A2198" t="str">
            <v>38.15.310</v>
          </cell>
          <cell r="B2198">
            <v>0</v>
          </cell>
          <cell r="C2198" t="str">
            <v>Terminal macho giratório em latão zincado de 3/4´</v>
          </cell>
          <cell r="D2198" t="str">
            <v>un</v>
          </cell>
          <cell r="E2198">
            <v>10.28</v>
          </cell>
          <cell r="F2198">
            <v>2.25</v>
          </cell>
          <cell r="G2198">
            <v>12.53</v>
          </cell>
        </row>
        <row r="2199">
          <cell r="A2199" t="str">
            <v>38.15.320</v>
          </cell>
          <cell r="B2199">
            <v>0</v>
          </cell>
          <cell r="C2199" t="str">
            <v>Terminal macho giratório em latão zincado de 1´</v>
          </cell>
          <cell r="D2199" t="str">
            <v>un</v>
          </cell>
          <cell r="E2199">
            <v>15.3</v>
          </cell>
          <cell r="F2199">
            <v>2.25</v>
          </cell>
          <cell r="G2199">
            <v>17.55</v>
          </cell>
        </row>
        <row r="2200">
          <cell r="A2200" t="str">
            <v>38.15.340</v>
          </cell>
          <cell r="B2200">
            <v>0</v>
          </cell>
          <cell r="C2200" t="str">
            <v>Terminal macho giratório em latão zincado de 2´</v>
          </cell>
          <cell r="D2200" t="str">
            <v>un</v>
          </cell>
          <cell r="E2200">
            <v>46.82</v>
          </cell>
          <cell r="F2200">
            <v>2.25</v>
          </cell>
          <cell r="G2200">
            <v>49.07</v>
          </cell>
        </row>
        <row r="2201">
          <cell r="A2201" t="str">
            <v>38.16</v>
          </cell>
          <cell r="B2201" t="str">
            <v>Rodapé técnico e acessórios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</row>
        <row r="2202">
          <cell r="A2202" t="str">
            <v>38.16.030</v>
          </cell>
          <cell r="B2202">
            <v>0</v>
          </cell>
          <cell r="C2202" t="str">
            <v>Rodapé técnico triplo e tampa com pintura eletrostática</v>
          </cell>
          <cell r="D2202" t="str">
            <v>m</v>
          </cell>
          <cell r="E2202">
            <v>42.42</v>
          </cell>
          <cell r="F2202">
            <v>9.9600000000000009</v>
          </cell>
          <cell r="G2202">
            <v>52.38</v>
          </cell>
        </row>
        <row r="2203">
          <cell r="A2203" t="str">
            <v>38.16.060</v>
          </cell>
          <cell r="B2203">
            <v>0</v>
          </cell>
          <cell r="C2203" t="str">
            <v>Curva horizontal tripla de 90°, interna ou externa e tampa com pintura eletrostática</v>
          </cell>
          <cell r="D2203" t="str">
            <v>un</v>
          </cell>
          <cell r="E2203">
            <v>38.020000000000003</v>
          </cell>
          <cell r="F2203">
            <v>16.600000000000001</v>
          </cell>
          <cell r="G2203">
            <v>54.62</v>
          </cell>
        </row>
        <row r="2204">
          <cell r="A2204" t="str">
            <v>38.16.080</v>
          </cell>
          <cell r="B2204">
            <v>0</v>
          </cell>
          <cell r="C2204" t="str">
            <v>Tê triplo de 90°, horizontal ou vertical e tampa com pintura eletrostática</v>
          </cell>
          <cell r="D2204" t="str">
            <v>un</v>
          </cell>
          <cell r="E2204">
            <v>49.3</v>
          </cell>
          <cell r="F2204">
            <v>16.600000000000001</v>
          </cell>
          <cell r="G2204">
            <v>65.900000000000006</v>
          </cell>
        </row>
        <row r="2205">
          <cell r="A2205" t="str">
            <v>38.16.090</v>
          </cell>
          <cell r="B2205">
            <v>0</v>
          </cell>
          <cell r="C2205" t="str">
            <v>Caixa para tomadas: de energia, RJ, sobressalente, interruptor ou espelho, com pintura eletrostática, para rodapé técnico triplo</v>
          </cell>
          <cell r="D2205" t="str">
            <v>un</v>
          </cell>
          <cell r="E2205">
            <v>11.43</v>
          </cell>
          <cell r="F2205">
            <v>6.33</v>
          </cell>
          <cell r="G2205">
            <v>17.760000000000002</v>
          </cell>
        </row>
        <row r="2206">
          <cell r="A2206" t="str">
            <v>38.16.110</v>
          </cell>
          <cell r="B2206">
            <v>0</v>
          </cell>
          <cell r="C2206" t="str">
            <v>Caixa de derivação embutida ou externa com pintura eletrostática, para rodapé técnico triplo</v>
          </cell>
          <cell r="D2206" t="str">
            <v>un</v>
          </cell>
          <cell r="E2206">
            <v>22.15</v>
          </cell>
          <cell r="F2206">
            <v>16.600000000000001</v>
          </cell>
          <cell r="G2206">
            <v>38.75</v>
          </cell>
        </row>
        <row r="2207">
          <cell r="A2207" t="str">
            <v>38.16.130</v>
          </cell>
          <cell r="B2207">
            <v>0</v>
          </cell>
          <cell r="C2207" t="str">
            <v>Caixa para tomadas: de energia, RJ, sobressalente, interruptor ou espelho, com pintura eletrostática, para rodapé técnico duplo</v>
          </cell>
          <cell r="D2207" t="str">
            <v>un</v>
          </cell>
          <cell r="E2207">
            <v>10.39</v>
          </cell>
          <cell r="F2207">
            <v>6.33</v>
          </cell>
          <cell r="G2207">
            <v>16.72</v>
          </cell>
        </row>
        <row r="2208">
          <cell r="A2208" t="str">
            <v>38.16.140</v>
          </cell>
          <cell r="B2208">
            <v>0</v>
          </cell>
          <cell r="C2208" t="str">
            <v>Terminal de fechamento ou mata junta com pintura eletrostática, para rodapé técnico triplo</v>
          </cell>
          <cell r="D2208" t="str">
            <v>un</v>
          </cell>
          <cell r="E2208">
            <v>6.08</v>
          </cell>
          <cell r="F2208">
            <v>4.97</v>
          </cell>
          <cell r="G2208">
            <v>11.05</v>
          </cell>
        </row>
        <row r="2209">
          <cell r="A2209" t="str">
            <v>38.16.150</v>
          </cell>
          <cell r="B2209">
            <v>0</v>
          </cell>
          <cell r="C2209" t="str">
            <v>Rodapé técnico duplo e tampa com pintura eletrostática</v>
          </cell>
          <cell r="D2209" t="str">
            <v>m</v>
          </cell>
          <cell r="E2209">
            <v>33.51</v>
          </cell>
          <cell r="F2209">
            <v>9.9600000000000009</v>
          </cell>
          <cell r="G2209">
            <v>43.47</v>
          </cell>
        </row>
        <row r="2210">
          <cell r="A2210" t="str">
            <v>38.16.160</v>
          </cell>
          <cell r="B2210">
            <v>0</v>
          </cell>
          <cell r="C2210" t="str">
            <v>Curva vertical dupla de 90°, interna ou externa e tampa com pintura eletrostática</v>
          </cell>
          <cell r="D2210" t="str">
            <v>un</v>
          </cell>
          <cell r="E2210">
            <v>29.61</v>
          </cell>
          <cell r="F2210">
            <v>16.600000000000001</v>
          </cell>
          <cell r="G2210">
            <v>46.21</v>
          </cell>
        </row>
        <row r="2211">
          <cell r="A2211" t="str">
            <v>38.16.190</v>
          </cell>
          <cell r="B2211">
            <v>0</v>
          </cell>
          <cell r="C2211" t="str">
            <v>Terminal de fechamento ou mata junta com pintura eletrostática, para rodapé técnico duplo</v>
          </cell>
          <cell r="D2211" t="str">
            <v>un</v>
          </cell>
          <cell r="E2211">
            <v>3.42</v>
          </cell>
          <cell r="F2211">
            <v>4.97</v>
          </cell>
          <cell r="G2211">
            <v>8.39</v>
          </cell>
        </row>
        <row r="2212">
          <cell r="A2212" t="str">
            <v>38.16.200</v>
          </cell>
          <cell r="B2212">
            <v>0</v>
          </cell>
          <cell r="C2212" t="str">
            <v>Curva horizontal dupla de 90°, interna ou externa e tampa com pintura eletrostática</v>
          </cell>
          <cell r="D2212" t="str">
            <v>un</v>
          </cell>
          <cell r="E2212">
            <v>28.63</v>
          </cell>
          <cell r="F2212">
            <v>16.600000000000001</v>
          </cell>
          <cell r="G2212">
            <v>45.23</v>
          </cell>
        </row>
        <row r="2213">
          <cell r="A2213" t="str">
            <v>38.16.230</v>
          </cell>
          <cell r="B2213">
            <v>0</v>
          </cell>
          <cell r="C2213" t="str">
            <v>Curva vertical tripla de 90°, interna ou externa e tampa com pintura eletrostática</v>
          </cell>
          <cell r="D2213" t="str">
            <v>un</v>
          </cell>
          <cell r="E2213">
            <v>38.31</v>
          </cell>
          <cell r="F2213">
            <v>16.600000000000001</v>
          </cell>
          <cell r="G2213">
            <v>54.91</v>
          </cell>
        </row>
        <row r="2214">
          <cell r="A2214" t="str">
            <v>38.16.250</v>
          </cell>
          <cell r="B2214">
            <v>0</v>
          </cell>
          <cell r="C2214" t="str">
            <v>Poste condutor metálico para distribuição, com suporte para tomadas elétricas e RJ, com pintura eletrostática, altura de 3 m</v>
          </cell>
          <cell r="D2214" t="str">
            <v>un</v>
          </cell>
          <cell r="E2214">
            <v>402.18</v>
          </cell>
          <cell r="F2214">
            <v>22.35</v>
          </cell>
          <cell r="G2214">
            <v>424.53</v>
          </cell>
        </row>
        <row r="2215">
          <cell r="A2215" t="str">
            <v>38.16.270</v>
          </cell>
          <cell r="B2215">
            <v>0</v>
          </cell>
          <cell r="C2215" t="str">
            <v>Caixa de derivação embutida ou externa para rodapé técnico duplo</v>
          </cell>
          <cell r="D2215" t="str">
            <v>un</v>
          </cell>
          <cell r="E2215">
            <v>21.14</v>
          </cell>
          <cell r="F2215">
            <v>16.600000000000001</v>
          </cell>
          <cell r="G2215">
            <v>37.74</v>
          </cell>
        </row>
        <row r="2216">
          <cell r="A2216" t="str">
            <v>38.19</v>
          </cell>
          <cell r="B2216" t="str">
            <v>Eletroduto em PVC corrugado flexível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</row>
        <row r="2217">
          <cell r="A2217" t="str">
            <v>38.19.020</v>
          </cell>
          <cell r="B2217">
            <v>0</v>
          </cell>
          <cell r="C2217" t="str">
            <v>Eletroduto de PVC corrugado flexível leve, diâmetro externo de 20 mm</v>
          </cell>
          <cell r="D2217" t="str">
            <v>m</v>
          </cell>
          <cell r="E2217">
            <v>1.6</v>
          </cell>
          <cell r="F2217">
            <v>9.9600000000000009</v>
          </cell>
          <cell r="G2217">
            <v>11.56</v>
          </cell>
        </row>
        <row r="2218">
          <cell r="A2218" t="str">
            <v>38.19.030</v>
          </cell>
          <cell r="B2218">
            <v>0</v>
          </cell>
          <cell r="C2218" t="str">
            <v>Eletroduto de PVC corrugado flexível leve, diâmetro externo de 25 mm</v>
          </cell>
          <cell r="D2218" t="str">
            <v>m</v>
          </cell>
          <cell r="E2218">
            <v>1.65</v>
          </cell>
          <cell r="F2218">
            <v>9.9600000000000009</v>
          </cell>
          <cell r="G2218">
            <v>11.61</v>
          </cell>
        </row>
        <row r="2219">
          <cell r="A2219" t="str">
            <v>38.19.040</v>
          </cell>
          <cell r="B2219">
            <v>0</v>
          </cell>
          <cell r="C2219" t="str">
            <v>Eletroduto de PVC corrugado flexível leve, diâmetro externo de 32 mm</v>
          </cell>
          <cell r="D2219" t="str">
            <v>m</v>
          </cell>
          <cell r="E2219">
            <v>2.58</v>
          </cell>
          <cell r="F2219">
            <v>9.9600000000000009</v>
          </cell>
          <cell r="G2219">
            <v>12.54</v>
          </cell>
        </row>
        <row r="2220">
          <cell r="A2220" t="str">
            <v>38.19.210</v>
          </cell>
          <cell r="B2220">
            <v>0</v>
          </cell>
          <cell r="C2220" t="str">
            <v>Eletroduto de PVC corrugado flexível reforçado, diâmetro externo de 25 mm</v>
          </cell>
          <cell r="D2220" t="str">
            <v>m</v>
          </cell>
          <cell r="E2220">
            <v>1.97</v>
          </cell>
          <cell r="F2220">
            <v>9.9600000000000009</v>
          </cell>
          <cell r="G2220">
            <v>11.93</v>
          </cell>
        </row>
        <row r="2221">
          <cell r="A2221" t="str">
            <v>38.19.220</v>
          </cell>
          <cell r="B2221">
            <v>0</v>
          </cell>
          <cell r="C2221" t="str">
            <v>Eletroduto de PVC corrugado flexível reforçado, diâmetro externo de 32 mm</v>
          </cell>
          <cell r="D2221" t="str">
            <v>m</v>
          </cell>
          <cell r="E2221">
            <v>3.01</v>
          </cell>
          <cell r="F2221">
            <v>9.9600000000000009</v>
          </cell>
          <cell r="G2221">
            <v>12.97</v>
          </cell>
        </row>
        <row r="2222">
          <cell r="A2222" t="str">
            <v>38.20</v>
          </cell>
          <cell r="B2222" t="str">
            <v>Reparos, conservações e complementos - GRUPO 38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</row>
        <row r="2223">
          <cell r="A2223" t="str">
            <v>38.20.010</v>
          </cell>
          <cell r="B2223">
            <v>0</v>
          </cell>
          <cell r="C2223" t="str">
            <v>Recolocação de perfilado 38x38 mm</v>
          </cell>
          <cell r="D2223" t="str">
            <v>m</v>
          </cell>
          <cell r="E2223">
            <v>0</v>
          </cell>
          <cell r="F2223">
            <v>8.3000000000000007</v>
          </cell>
          <cell r="G2223">
            <v>8.3000000000000007</v>
          </cell>
        </row>
        <row r="2224">
          <cell r="A2224" t="str">
            <v>38.20.020</v>
          </cell>
          <cell r="B2224">
            <v>0</v>
          </cell>
          <cell r="C2224" t="str">
            <v>Recolocação de vergalhão</v>
          </cell>
          <cell r="D2224" t="str">
            <v>m</v>
          </cell>
          <cell r="E2224">
            <v>0</v>
          </cell>
          <cell r="F2224">
            <v>13.27</v>
          </cell>
          <cell r="G2224">
            <v>13.27</v>
          </cell>
        </row>
        <row r="2225">
          <cell r="A2225" t="str">
            <v>38.20.030</v>
          </cell>
          <cell r="B2225">
            <v>0</v>
          </cell>
          <cell r="C2225" t="str">
            <v>Recolocação de caixa de tomada para perfilado</v>
          </cell>
          <cell r="D2225" t="str">
            <v>un</v>
          </cell>
          <cell r="E2225">
            <v>0</v>
          </cell>
          <cell r="F2225">
            <v>9.9600000000000009</v>
          </cell>
          <cell r="G2225">
            <v>9.9600000000000009</v>
          </cell>
        </row>
        <row r="2226">
          <cell r="A2226" t="str">
            <v>38.20.040</v>
          </cell>
          <cell r="B2226">
            <v>0</v>
          </cell>
          <cell r="C2226" t="str">
            <v>Recolocação de eletrodutos</v>
          </cell>
          <cell r="D2226" t="str">
            <v>m</v>
          </cell>
          <cell r="E2226">
            <v>0</v>
          </cell>
          <cell r="F2226">
            <v>33.18</v>
          </cell>
          <cell r="G2226">
            <v>33.18</v>
          </cell>
        </row>
        <row r="2227">
          <cell r="A2227" t="str">
            <v>38.21</v>
          </cell>
          <cell r="B2227" t="str">
            <v>Eletrocalha e acessórios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</row>
        <row r="2228">
          <cell r="A2228" t="str">
            <v>38.21.110</v>
          </cell>
          <cell r="B2228">
            <v>0</v>
          </cell>
          <cell r="C2228" t="str">
            <v>Eletrocalha lisa galvanizada a fogo, 50 x 50 mm, com acessórios</v>
          </cell>
          <cell r="D2228" t="str">
            <v>m</v>
          </cell>
          <cell r="E2228">
            <v>23.3</v>
          </cell>
          <cell r="F2228">
            <v>16.600000000000001</v>
          </cell>
          <cell r="G2228">
            <v>39.9</v>
          </cell>
        </row>
        <row r="2229">
          <cell r="A2229" t="str">
            <v>38.21.120</v>
          </cell>
          <cell r="B2229">
            <v>0</v>
          </cell>
          <cell r="C2229" t="str">
            <v>Eletrocalha lisa galvanizada a fogo, 100 x 50 mm, com acessórios</v>
          </cell>
          <cell r="D2229" t="str">
            <v>m</v>
          </cell>
          <cell r="E2229">
            <v>31.51</v>
          </cell>
          <cell r="F2229">
            <v>16.600000000000001</v>
          </cell>
          <cell r="G2229">
            <v>48.11</v>
          </cell>
        </row>
        <row r="2230">
          <cell r="A2230" t="str">
            <v>38.21.130</v>
          </cell>
          <cell r="B2230">
            <v>0</v>
          </cell>
          <cell r="C2230" t="str">
            <v>Eletrocalha lisa galvanizada a fogo, 150 x 50 mm, com acessórios</v>
          </cell>
          <cell r="D2230" t="str">
            <v>m</v>
          </cell>
          <cell r="E2230">
            <v>39.479999999999997</v>
          </cell>
          <cell r="F2230">
            <v>16.600000000000001</v>
          </cell>
          <cell r="G2230">
            <v>56.08</v>
          </cell>
        </row>
        <row r="2231">
          <cell r="A2231" t="str">
            <v>38.21.140</v>
          </cell>
          <cell r="B2231">
            <v>0</v>
          </cell>
          <cell r="C2231" t="str">
            <v>Eletrocalha lisa galvanizada a fogo, 200 x 50 mm, com acessórios</v>
          </cell>
          <cell r="D2231" t="str">
            <v>m</v>
          </cell>
          <cell r="E2231">
            <v>48.2</v>
          </cell>
          <cell r="F2231">
            <v>16.600000000000001</v>
          </cell>
          <cell r="G2231">
            <v>64.8</v>
          </cell>
        </row>
        <row r="2232">
          <cell r="A2232" t="str">
            <v>38.21.150</v>
          </cell>
          <cell r="B2232">
            <v>0</v>
          </cell>
          <cell r="C2232" t="str">
            <v>Eletrocalha lisa galvanizada a fogo, 250 x 50 mm, com acessórios</v>
          </cell>
          <cell r="D2232" t="str">
            <v>m</v>
          </cell>
          <cell r="E2232">
            <v>56.24</v>
          </cell>
          <cell r="F2232">
            <v>16.600000000000001</v>
          </cell>
          <cell r="G2232">
            <v>72.84</v>
          </cell>
        </row>
        <row r="2233">
          <cell r="A2233" t="str">
            <v>38.21.310</v>
          </cell>
          <cell r="B2233">
            <v>0</v>
          </cell>
          <cell r="C2233" t="str">
            <v>Eletrocalha lisa galvanizada a fogo, 100 x 100 mm, com acessórios</v>
          </cell>
          <cell r="D2233" t="str">
            <v>m</v>
          </cell>
          <cell r="E2233">
            <v>46.58</v>
          </cell>
          <cell r="F2233">
            <v>24.89</v>
          </cell>
          <cell r="G2233">
            <v>71.47</v>
          </cell>
        </row>
        <row r="2234">
          <cell r="A2234" t="str">
            <v>38.21.320</v>
          </cell>
          <cell r="B2234">
            <v>0</v>
          </cell>
          <cell r="C2234" t="str">
            <v>Eletrocalha lisa galvanizada a fogo, 150 x 100 mm, com acessórios</v>
          </cell>
          <cell r="D2234" t="str">
            <v>m</v>
          </cell>
          <cell r="E2234">
            <v>54.59</v>
          </cell>
          <cell r="F2234">
            <v>24.89</v>
          </cell>
          <cell r="G2234">
            <v>79.48</v>
          </cell>
        </row>
        <row r="2235">
          <cell r="A2235" t="str">
            <v>38.21.330</v>
          </cell>
          <cell r="B2235">
            <v>0</v>
          </cell>
          <cell r="C2235" t="str">
            <v>Eletrocalha lisa galvanizada a fogo, 200 x 100 mm, com acessórios</v>
          </cell>
          <cell r="D2235" t="str">
            <v>m</v>
          </cell>
          <cell r="E2235">
            <v>62.73</v>
          </cell>
          <cell r="F2235">
            <v>24.89</v>
          </cell>
          <cell r="G2235">
            <v>87.62</v>
          </cell>
        </row>
        <row r="2236">
          <cell r="A2236" t="str">
            <v>38.21.340</v>
          </cell>
          <cell r="B2236">
            <v>0</v>
          </cell>
          <cell r="C2236" t="str">
            <v>Eletrocalha lisa galvanizada a fogo, 250 x 100 mm, com acessórios</v>
          </cell>
          <cell r="D2236" t="str">
            <v>m</v>
          </cell>
          <cell r="E2236">
            <v>69.3</v>
          </cell>
          <cell r="F2236">
            <v>24.89</v>
          </cell>
          <cell r="G2236">
            <v>94.19</v>
          </cell>
        </row>
        <row r="2237">
          <cell r="A2237" t="str">
            <v>38.21.350</v>
          </cell>
          <cell r="B2237">
            <v>0</v>
          </cell>
          <cell r="C2237" t="str">
            <v>Eletrocalha lisa galvanizada a fogo, 300 x 100 mm, com acessórios</v>
          </cell>
          <cell r="D2237" t="str">
            <v>m</v>
          </cell>
          <cell r="E2237">
            <v>77.64</v>
          </cell>
          <cell r="F2237">
            <v>33.18</v>
          </cell>
          <cell r="G2237">
            <v>110.82</v>
          </cell>
        </row>
        <row r="2238">
          <cell r="A2238" t="str">
            <v>38.21.360</v>
          </cell>
          <cell r="B2238">
            <v>0</v>
          </cell>
          <cell r="C2238" t="str">
            <v>Eletrocalha lisa galvanizada a fogo, 400 x 100 mm, com acessórios</v>
          </cell>
          <cell r="D2238" t="str">
            <v>m</v>
          </cell>
          <cell r="E2238">
            <v>114.54</v>
          </cell>
          <cell r="F2238">
            <v>33.18</v>
          </cell>
          <cell r="G2238">
            <v>147.72</v>
          </cell>
        </row>
        <row r="2239">
          <cell r="A2239" t="str">
            <v>38.21.920</v>
          </cell>
          <cell r="B2239">
            <v>0</v>
          </cell>
          <cell r="C2239" t="str">
            <v>Eletrocalha perfurada galvanizada a fogo, 100 x 50 mm, com acessórios</v>
          </cell>
          <cell r="D2239" t="str">
            <v>m</v>
          </cell>
          <cell r="E2239">
            <v>32.92</v>
          </cell>
          <cell r="F2239">
            <v>16.600000000000001</v>
          </cell>
          <cell r="G2239">
            <v>49.52</v>
          </cell>
        </row>
        <row r="2240">
          <cell r="A2240" t="str">
            <v>38.21.930</v>
          </cell>
          <cell r="B2240">
            <v>0</v>
          </cell>
          <cell r="C2240" t="str">
            <v>Eletrocalha perfurada galvanizada a fogo, 150 x 50 mm, com acessórios</v>
          </cell>
          <cell r="D2240" t="str">
            <v>m</v>
          </cell>
          <cell r="E2240">
            <v>38.450000000000003</v>
          </cell>
          <cell r="F2240">
            <v>16.600000000000001</v>
          </cell>
          <cell r="G2240">
            <v>55.05</v>
          </cell>
        </row>
        <row r="2241">
          <cell r="A2241" t="str">
            <v>38.21.940</v>
          </cell>
          <cell r="B2241">
            <v>0</v>
          </cell>
          <cell r="C2241" t="str">
            <v>Eletrocalha perfurada galvanizada a fogo, 200 x 50 mm, com acessórios</v>
          </cell>
          <cell r="D2241" t="str">
            <v>m</v>
          </cell>
          <cell r="E2241">
            <v>46.51</v>
          </cell>
          <cell r="F2241">
            <v>16.600000000000001</v>
          </cell>
          <cell r="G2241">
            <v>63.11</v>
          </cell>
        </row>
        <row r="2242">
          <cell r="A2242" t="str">
            <v>38.21.950</v>
          </cell>
          <cell r="B2242">
            <v>0</v>
          </cell>
          <cell r="C2242" t="str">
            <v>Eletrocalha perfurada galvanizada a fogo, 250 x 50 mm, com acessórios</v>
          </cell>
          <cell r="D2242" t="str">
            <v>m</v>
          </cell>
          <cell r="E2242">
            <v>57.53</v>
          </cell>
          <cell r="F2242">
            <v>16.600000000000001</v>
          </cell>
          <cell r="G2242">
            <v>74.13</v>
          </cell>
        </row>
        <row r="2243">
          <cell r="A2243" t="str">
            <v>38.22</v>
          </cell>
          <cell r="B2243" t="str">
            <v>Eletrocalha e acessórios.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</row>
        <row r="2244">
          <cell r="A2244" t="str">
            <v>38.22.120</v>
          </cell>
          <cell r="B2244">
            <v>0</v>
          </cell>
          <cell r="C2244" t="str">
            <v>Eletrocalha perfurada galvanizada a fogo, 150x100mm, com acessórios</v>
          </cell>
          <cell r="D2244" t="str">
            <v>m</v>
          </cell>
          <cell r="E2244">
            <v>55.76</v>
          </cell>
          <cell r="F2244">
            <v>24.89</v>
          </cell>
          <cell r="G2244">
            <v>80.650000000000006</v>
          </cell>
        </row>
        <row r="2245">
          <cell r="A2245" t="str">
            <v>38.22.130</v>
          </cell>
          <cell r="B2245">
            <v>0</v>
          </cell>
          <cell r="C2245" t="str">
            <v>Eletrocalha perfurada galvanizada a fogo, 200x100mm, com acessórios</v>
          </cell>
          <cell r="D2245" t="str">
            <v>m</v>
          </cell>
          <cell r="E2245">
            <v>61.52</v>
          </cell>
          <cell r="F2245">
            <v>24.89</v>
          </cell>
          <cell r="G2245">
            <v>86.41</v>
          </cell>
        </row>
        <row r="2246">
          <cell r="A2246" t="str">
            <v>38.22.140</v>
          </cell>
          <cell r="B2246">
            <v>0</v>
          </cell>
          <cell r="C2246" t="str">
            <v>Eletrocalha perfurada galvanizada a fogo, 250x100mm, com acessórios</v>
          </cell>
          <cell r="D2246" t="str">
            <v>m</v>
          </cell>
          <cell r="E2246">
            <v>71.2</v>
          </cell>
          <cell r="F2246">
            <v>24.89</v>
          </cell>
          <cell r="G2246">
            <v>96.09</v>
          </cell>
        </row>
        <row r="2247">
          <cell r="A2247" t="str">
            <v>38.22.150</v>
          </cell>
          <cell r="B2247">
            <v>0</v>
          </cell>
          <cell r="C2247" t="str">
            <v>Eletrocalha perfurada galvanizada a fogo, 300x100mm, com acessórios</v>
          </cell>
          <cell r="D2247" t="str">
            <v>m</v>
          </cell>
          <cell r="E2247">
            <v>77.83</v>
          </cell>
          <cell r="F2247">
            <v>33.18</v>
          </cell>
          <cell r="G2247">
            <v>111.01</v>
          </cell>
        </row>
        <row r="2248">
          <cell r="A2248" t="str">
            <v>38.22.160</v>
          </cell>
          <cell r="B2248">
            <v>0</v>
          </cell>
          <cell r="C2248" t="str">
            <v>Eletrocalha perfurada galvanizada a fogo, 400x100mm, com acessórios</v>
          </cell>
          <cell r="D2248" t="str">
            <v>m</v>
          </cell>
          <cell r="E2248">
            <v>114.86</v>
          </cell>
          <cell r="F2248">
            <v>33.18</v>
          </cell>
          <cell r="G2248">
            <v>148.04</v>
          </cell>
        </row>
        <row r="2249">
          <cell r="A2249" t="str">
            <v>38.22.610</v>
          </cell>
          <cell r="B2249">
            <v>0</v>
          </cell>
          <cell r="C2249" t="str">
            <v>Tampa de encaixe para eletrocalha, galvanizada a fogo, L= 50mm</v>
          </cell>
          <cell r="D2249" t="str">
            <v>m</v>
          </cell>
          <cell r="E2249">
            <v>12.6</v>
          </cell>
          <cell r="F2249">
            <v>1.65</v>
          </cell>
          <cell r="G2249">
            <v>14.25</v>
          </cell>
        </row>
        <row r="2250">
          <cell r="A2250" t="str">
            <v>38.22.620</v>
          </cell>
          <cell r="B2250">
            <v>0</v>
          </cell>
          <cell r="C2250" t="str">
            <v>Tampa de encaixe para eletrocalha, galvanizada a fogo, L= 100mm</v>
          </cell>
          <cell r="D2250" t="str">
            <v>m</v>
          </cell>
          <cell r="E2250">
            <v>19.68</v>
          </cell>
          <cell r="F2250">
            <v>1.65</v>
          </cell>
          <cell r="G2250">
            <v>21.33</v>
          </cell>
        </row>
        <row r="2251">
          <cell r="A2251" t="str">
            <v>38.22.630</v>
          </cell>
          <cell r="B2251">
            <v>0</v>
          </cell>
          <cell r="C2251" t="str">
            <v>Tampa de encaixe para eletrocalha, galvanizada a fogo, L= 150mm</v>
          </cell>
          <cell r="D2251" t="str">
            <v>m</v>
          </cell>
          <cell r="E2251">
            <v>29.19</v>
          </cell>
          <cell r="F2251">
            <v>1.65</v>
          </cell>
          <cell r="G2251">
            <v>30.84</v>
          </cell>
        </row>
        <row r="2252">
          <cell r="A2252" t="str">
            <v>38.22.640</v>
          </cell>
          <cell r="B2252">
            <v>0</v>
          </cell>
          <cell r="C2252" t="str">
            <v>Tampa de encaixe para eletrocalha, galvanizada a fogo, L= 200mm</v>
          </cell>
          <cell r="D2252" t="str">
            <v>m</v>
          </cell>
          <cell r="E2252">
            <v>36.43</v>
          </cell>
          <cell r="F2252">
            <v>1.65</v>
          </cell>
          <cell r="G2252">
            <v>38.08</v>
          </cell>
        </row>
        <row r="2253">
          <cell r="A2253" t="str">
            <v>38.22.650</v>
          </cell>
          <cell r="B2253">
            <v>0</v>
          </cell>
          <cell r="C2253" t="str">
            <v>Tampa de encaixe para eletrocalha, galvanizada a fogo, L= 250mm</v>
          </cell>
          <cell r="D2253" t="str">
            <v>m</v>
          </cell>
          <cell r="E2253">
            <v>46.88</v>
          </cell>
          <cell r="F2253">
            <v>1.65</v>
          </cell>
          <cell r="G2253">
            <v>48.53</v>
          </cell>
        </row>
        <row r="2254">
          <cell r="A2254" t="str">
            <v>38.22.660</v>
          </cell>
          <cell r="B2254">
            <v>0</v>
          </cell>
          <cell r="C2254" t="str">
            <v>Tampa de encaixe para eletrocalha, galvanizada a fogo, L= 300mm</v>
          </cell>
          <cell r="D2254" t="str">
            <v>m</v>
          </cell>
          <cell r="E2254">
            <v>54.9</v>
          </cell>
          <cell r="F2254">
            <v>1.65</v>
          </cell>
          <cell r="G2254">
            <v>56.55</v>
          </cell>
        </row>
        <row r="2255">
          <cell r="A2255" t="str">
            <v>38.22.670</v>
          </cell>
          <cell r="B2255">
            <v>0</v>
          </cell>
          <cell r="C2255" t="str">
            <v>Tampa de encaixe para eletrocalha, galvanizada a fogo, L= 400mm</v>
          </cell>
          <cell r="D2255" t="str">
            <v>m</v>
          </cell>
          <cell r="E2255">
            <v>70.55</v>
          </cell>
          <cell r="F2255">
            <v>1.65</v>
          </cell>
          <cell r="G2255">
            <v>72.2</v>
          </cell>
        </row>
        <row r="2256">
          <cell r="A2256" t="str">
            <v>38.23</v>
          </cell>
          <cell r="B2256" t="str">
            <v>Eletrocalha e acessórios..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</row>
        <row r="2257">
          <cell r="A2257" t="str">
            <v>38.23.010</v>
          </cell>
          <cell r="B2257">
            <v>0</v>
          </cell>
          <cell r="C2257" t="str">
            <v>Suporte para eletrocalha, galvanizado a fogo, 50x50mm</v>
          </cell>
          <cell r="D2257" t="str">
            <v>un</v>
          </cell>
          <cell r="E2257">
            <v>3.21</v>
          </cell>
          <cell r="F2257">
            <v>8.3000000000000007</v>
          </cell>
          <cell r="G2257">
            <v>11.51</v>
          </cell>
        </row>
        <row r="2258">
          <cell r="A2258" t="str">
            <v>38.23.020</v>
          </cell>
          <cell r="B2258">
            <v>0</v>
          </cell>
          <cell r="C2258" t="str">
            <v>Suporte para eletrocalha, galvanizado a fogo, 100x50mm</v>
          </cell>
          <cell r="D2258" t="str">
            <v>un</v>
          </cell>
          <cell r="E2258">
            <v>3.86</v>
          </cell>
          <cell r="F2258">
            <v>8.3000000000000007</v>
          </cell>
          <cell r="G2258">
            <v>12.16</v>
          </cell>
        </row>
        <row r="2259">
          <cell r="A2259" t="str">
            <v>38.23.030</v>
          </cell>
          <cell r="B2259">
            <v>0</v>
          </cell>
          <cell r="C2259" t="str">
            <v>Suporte para eletrocalha, galvanizado a fogo, 150x50mm</v>
          </cell>
          <cell r="D2259" t="str">
            <v>un</v>
          </cell>
          <cell r="E2259">
            <v>5.0599999999999996</v>
          </cell>
          <cell r="F2259">
            <v>8.3000000000000007</v>
          </cell>
          <cell r="G2259">
            <v>13.36</v>
          </cell>
        </row>
        <row r="2260">
          <cell r="A2260" t="str">
            <v>38.23.040</v>
          </cell>
          <cell r="B2260">
            <v>0</v>
          </cell>
          <cell r="C2260" t="str">
            <v>Suporte para eletrocalha, galvanizado a fogo, 200x50mm</v>
          </cell>
          <cell r="D2260" t="str">
            <v>un</v>
          </cell>
          <cell r="E2260">
            <v>6.21</v>
          </cell>
          <cell r="F2260">
            <v>8.3000000000000007</v>
          </cell>
          <cell r="G2260">
            <v>14.51</v>
          </cell>
        </row>
        <row r="2261">
          <cell r="A2261" t="str">
            <v>38.23.050</v>
          </cell>
          <cell r="B2261">
            <v>0</v>
          </cell>
          <cell r="C2261" t="str">
            <v>Suporte para eletrocalha, galvanizado a fogo, 250x50mm</v>
          </cell>
          <cell r="D2261" t="str">
            <v>un</v>
          </cell>
          <cell r="E2261">
            <v>7.4</v>
          </cell>
          <cell r="F2261">
            <v>8.3000000000000007</v>
          </cell>
          <cell r="G2261">
            <v>15.7</v>
          </cell>
        </row>
        <row r="2262">
          <cell r="A2262" t="str">
            <v>38.23.060</v>
          </cell>
          <cell r="B2262">
            <v>0</v>
          </cell>
          <cell r="C2262" t="str">
            <v>Suporte para eletrocalha, galvanizado a fogo, 300x50mm</v>
          </cell>
          <cell r="D2262" t="str">
            <v>un</v>
          </cell>
          <cell r="E2262">
            <v>7.78</v>
          </cell>
          <cell r="F2262">
            <v>8.3000000000000007</v>
          </cell>
          <cell r="G2262">
            <v>16.079999999999998</v>
          </cell>
        </row>
        <row r="2263">
          <cell r="A2263" t="str">
            <v>38.23.110</v>
          </cell>
          <cell r="B2263">
            <v>0</v>
          </cell>
          <cell r="C2263" t="str">
            <v>Suporte para eletrocalha, galvanizado a fogo, 100x100mm</v>
          </cell>
          <cell r="D2263" t="str">
            <v>un</v>
          </cell>
          <cell r="E2263">
            <v>5.27</v>
          </cell>
          <cell r="F2263">
            <v>8.3000000000000007</v>
          </cell>
          <cell r="G2263">
            <v>13.57</v>
          </cell>
        </row>
        <row r="2264">
          <cell r="A2264" t="str">
            <v>38.23.120</v>
          </cell>
          <cell r="B2264">
            <v>0</v>
          </cell>
          <cell r="C2264" t="str">
            <v>Suporte para eletrocalha, galvanizado a fogo, 150x100mm</v>
          </cell>
          <cell r="D2264" t="str">
            <v>un</v>
          </cell>
          <cell r="E2264">
            <v>5.77</v>
          </cell>
          <cell r="F2264">
            <v>8.3000000000000007</v>
          </cell>
          <cell r="G2264">
            <v>14.07</v>
          </cell>
        </row>
        <row r="2265">
          <cell r="A2265" t="str">
            <v>38.23.130</v>
          </cell>
          <cell r="B2265">
            <v>0</v>
          </cell>
          <cell r="C2265" t="str">
            <v>Suporte para eletrocalha, galvanizado a fogo, 200x100mm</v>
          </cell>
          <cell r="D2265" t="str">
            <v>un</v>
          </cell>
          <cell r="E2265">
            <v>6.79</v>
          </cell>
          <cell r="F2265">
            <v>8.3000000000000007</v>
          </cell>
          <cell r="G2265">
            <v>15.09</v>
          </cell>
        </row>
        <row r="2266">
          <cell r="A2266" t="str">
            <v>38.23.140</v>
          </cell>
          <cell r="B2266">
            <v>0</v>
          </cell>
          <cell r="C2266" t="str">
            <v>Suporte para eletrocalha, galvanizado a fogo, 250x100mm</v>
          </cell>
          <cell r="D2266" t="str">
            <v>un</v>
          </cell>
          <cell r="E2266">
            <v>8.5399999999999991</v>
          </cell>
          <cell r="F2266">
            <v>8.3000000000000007</v>
          </cell>
          <cell r="G2266">
            <v>16.84</v>
          </cell>
        </row>
        <row r="2267">
          <cell r="A2267" t="str">
            <v>38.23.150</v>
          </cell>
          <cell r="B2267">
            <v>0</v>
          </cell>
          <cell r="C2267" t="str">
            <v>Suporte para eletrocalha, galvanizado a fogo, 300x100mm</v>
          </cell>
          <cell r="D2267" t="str">
            <v>un</v>
          </cell>
          <cell r="E2267">
            <v>8.56</v>
          </cell>
          <cell r="F2267">
            <v>8.3000000000000007</v>
          </cell>
          <cell r="G2267">
            <v>16.86</v>
          </cell>
        </row>
        <row r="2268">
          <cell r="A2268" t="str">
            <v>38.23.160</v>
          </cell>
          <cell r="B2268">
            <v>0</v>
          </cell>
          <cell r="C2268" t="str">
            <v>Suporte para eletrocalha, galvanizado a fogo, 400x100mm</v>
          </cell>
          <cell r="D2268" t="str">
            <v>un</v>
          </cell>
          <cell r="E2268">
            <v>10.45</v>
          </cell>
          <cell r="F2268">
            <v>8.3000000000000007</v>
          </cell>
          <cell r="G2268">
            <v>18.75</v>
          </cell>
        </row>
        <row r="2269">
          <cell r="A2269" t="str">
            <v>38.23.210</v>
          </cell>
          <cell r="B2269">
            <v>0</v>
          </cell>
          <cell r="C2269" t="str">
            <v>Mão francesa simples, galvanizada a fogo, L= 200mm</v>
          </cell>
          <cell r="D2269" t="str">
            <v>un</v>
          </cell>
          <cell r="E2269">
            <v>7.28</v>
          </cell>
          <cell r="F2269">
            <v>8.3000000000000007</v>
          </cell>
          <cell r="G2269">
            <v>15.58</v>
          </cell>
        </row>
        <row r="2270">
          <cell r="A2270" t="str">
            <v>38.23.220</v>
          </cell>
          <cell r="B2270">
            <v>0</v>
          </cell>
          <cell r="C2270" t="str">
            <v>Mão francesa simples, galvanizada a fogo, L= 300mm</v>
          </cell>
          <cell r="D2270" t="str">
            <v>un</v>
          </cell>
          <cell r="E2270">
            <v>9.5500000000000007</v>
          </cell>
          <cell r="F2270">
            <v>8.3000000000000007</v>
          </cell>
          <cell r="G2270">
            <v>17.850000000000001</v>
          </cell>
        </row>
        <row r="2271">
          <cell r="A2271" t="str">
            <v>38.23.230</v>
          </cell>
          <cell r="B2271">
            <v>0</v>
          </cell>
          <cell r="C2271" t="str">
            <v>Mão francesa simples, galvanizada a fogo, L= 400mm</v>
          </cell>
          <cell r="D2271" t="str">
            <v>un</v>
          </cell>
          <cell r="E2271">
            <v>11.88</v>
          </cell>
          <cell r="F2271">
            <v>8.3000000000000007</v>
          </cell>
          <cell r="G2271">
            <v>20.18</v>
          </cell>
        </row>
        <row r="2272">
          <cell r="A2272" t="str">
            <v>38.23.240</v>
          </cell>
          <cell r="B2272">
            <v>0</v>
          </cell>
          <cell r="C2272" t="str">
            <v>Mão francesa simples, galvanizada a fogo, L= 500mm</v>
          </cell>
          <cell r="D2272" t="str">
            <v>un</v>
          </cell>
          <cell r="E2272">
            <v>13.22</v>
          </cell>
          <cell r="F2272">
            <v>8.3000000000000007</v>
          </cell>
          <cell r="G2272">
            <v>21.52</v>
          </cell>
        </row>
        <row r="2273">
          <cell r="A2273" t="str">
            <v>38.23.310</v>
          </cell>
          <cell r="B2273">
            <v>0</v>
          </cell>
          <cell r="C2273" t="str">
            <v>Mão francesa dupla, galvanizada a fogo, L= 300mm</v>
          </cell>
          <cell r="D2273" t="str">
            <v>un</v>
          </cell>
          <cell r="E2273">
            <v>19.11</v>
          </cell>
          <cell r="F2273">
            <v>11.62</v>
          </cell>
          <cell r="G2273">
            <v>30.73</v>
          </cell>
        </row>
        <row r="2274">
          <cell r="A2274" t="str">
            <v>38.23.320</v>
          </cell>
          <cell r="B2274">
            <v>0</v>
          </cell>
          <cell r="C2274" t="str">
            <v>Mão francesa dupla, galvanizada a fogo, L= 400mm</v>
          </cell>
          <cell r="D2274" t="str">
            <v>un</v>
          </cell>
          <cell r="E2274">
            <v>24.67</v>
          </cell>
          <cell r="F2274">
            <v>11.62</v>
          </cell>
          <cell r="G2274">
            <v>36.29</v>
          </cell>
        </row>
        <row r="2275">
          <cell r="A2275" t="str">
            <v>38.23.330</v>
          </cell>
          <cell r="B2275">
            <v>0</v>
          </cell>
          <cell r="C2275" t="str">
            <v>Mão francesa dupla, galvanizada a fogo, L= 500mm</v>
          </cell>
          <cell r="D2275" t="str">
            <v>un</v>
          </cell>
          <cell r="E2275">
            <v>29.24</v>
          </cell>
          <cell r="F2275">
            <v>11.62</v>
          </cell>
          <cell r="G2275">
            <v>40.86</v>
          </cell>
        </row>
        <row r="2276">
          <cell r="A2276" t="str">
            <v>39</v>
          </cell>
          <cell r="B2276" t="str">
            <v>CONDUTOR E ENFIAÇÃO DE ENERGIA ELÉTRICA E TELEFONIA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</row>
        <row r="2277">
          <cell r="A2277" t="str">
            <v>39.02</v>
          </cell>
          <cell r="B2277" t="str">
            <v>Cabo de cobre, isolamento 450V / 750 V, isolação em PVC 70°C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</row>
        <row r="2278">
          <cell r="A2278" t="str">
            <v>39.02.010</v>
          </cell>
          <cell r="B2278">
            <v>0</v>
          </cell>
          <cell r="C2278" t="str">
            <v>Cabo de cobre de 1,5 mm², isolamento 750 V - isolação em PVC 70°C</v>
          </cell>
          <cell r="D2278" t="str">
            <v>m</v>
          </cell>
          <cell r="E2278">
            <v>0.71</v>
          </cell>
          <cell r="F2278">
            <v>1.33</v>
          </cell>
          <cell r="G2278">
            <v>2.04</v>
          </cell>
        </row>
        <row r="2279">
          <cell r="A2279" t="str">
            <v>39.02.016</v>
          </cell>
          <cell r="B2279">
            <v>0</v>
          </cell>
          <cell r="C2279" t="str">
            <v>Cabo de cobre de 2,5 mm², isolamento 750 V - isolação em PVC 70°C</v>
          </cell>
          <cell r="D2279" t="str">
            <v>m</v>
          </cell>
          <cell r="E2279">
            <v>1.06</v>
          </cell>
          <cell r="F2279">
            <v>1.33</v>
          </cell>
          <cell r="G2279">
            <v>2.39</v>
          </cell>
        </row>
        <row r="2280">
          <cell r="A2280" t="str">
            <v>39.02.020</v>
          </cell>
          <cell r="B2280">
            <v>0</v>
          </cell>
          <cell r="C2280" t="str">
            <v>Cabo de cobre de 4 mm², isolamento 750 V - isolação em PVC 70°C</v>
          </cell>
          <cell r="D2280" t="str">
            <v>m</v>
          </cell>
          <cell r="E2280">
            <v>1.69</v>
          </cell>
          <cell r="F2280">
            <v>1.99</v>
          </cell>
          <cell r="G2280">
            <v>3.68</v>
          </cell>
        </row>
        <row r="2281">
          <cell r="A2281" t="str">
            <v>39.02.030</v>
          </cell>
          <cell r="B2281">
            <v>0</v>
          </cell>
          <cell r="C2281" t="str">
            <v>Cabo de cobre de 6 mm², isolamento 750 V - isolação em PVC 70°C</v>
          </cell>
          <cell r="D2281" t="str">
            <v>m</v>
          </cell>
          <cell r="E2281">
            <v>2.98</v>
          </cell>
          <cell r="F2281">
            <v>2.3199999999999998</v>
          </cell>
          <cell r="G2281">
            <v>5.3</v>
          </cell>
        </row>
        <row r="2282">
          <cell r="A2282" t="str">
            <v>39.02.040</v>
          </cell>
          <cell r="B2282">
            <v>0</v>
          </cell>
          <cell r="C2282" t="str">
            <v>Cabo de cobre de 10 mm², isolamento 750 V - isolação em PVC 70°C</v>
          </cell>
          <cell r="D2282" t="str">
            <v>m</v>
          </cell>
          <cell r="E2282">
            <v>4.95</v>
          </cell>
          <cell r="F2282">
            <v>2.65</v>
          </cell>
          <cell r="G2282">
            <v>7.6</v>
          </cell>
        </row>
        <row r="2283">
          <cell r="A2283" t="str">
            <v>39.03</v>
          </cell>
          <cell r="B2283" t="str">
            <v>Cabo de cobre, isolamento 0,6/1kV, isolação em PVC 70°C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</row>
        <row r="2284">
          <cell r="A2284" t="str">
            <v>39.03.160</v>
          </cell>
          <cell r="B2284">
            <v>0</v>
          </cell>
          <cell r="C2284" t="str">
            <v>Cabo de cobre de 1,5 mm², isolamento 0,6/1 kV - isolação em PVC 70°C</v>
          </cell>
          <cell r="D2284" t="str">
            <v>m</v>
          </cell>
          <cell r="E2284">
            <v>1.02</v>
          </cell>
          <cell r="F2284">
            <v>1.33</v>
          </cell>
          <cell r="G2284">
            <v>2.35</v>
          </cell>
        </row>
        <row r="2285">
          <cell r="A2285" t="str">
            <v>39.03.170</v>
          </cell>
          <cell r="B2285">
            <v>0</v>
          </cell>
          <cell r="C2285" t="str">
            <v>Cabo de cobre de 2,5 mm², isolamento 0,6/1 kV - isolação em PVC 70°C</v>
          </cell>
          <cell r="D2285" t="str">
            <v>m</v>
          </cell>
          <cell r="E2285">
            <v>1.49</v>
          </cell>
          <cell r="F2285">
            <v>1.65</v>
          </cell>
          <cell r="G2285">
            <v>3.14</v>
          </cell>
        </row>
        <row r="2286">
          <cell r="A2286" t="str">
            <v>39.03.174</v>
          </cell>
          <cell r="B2286">
            <v>0</v>
          </cell>
          <cell r="C2286" t="str">
            <v>Cabo de cobre de 4 mm², isolamento 0,6/1 kV - isolação em PVC 70°C.</v>
          </cell>
          <cell r="D2286" t="str">
            <v>m</v>
          </cell>
          <cell r="E2286">
            <v>2.1800000000000002</v>
          </cell>
          <cell r="F2286">
            <v>1.99</v>
          </cell>
          <cell r="G2286">
            <v>4.17</v>
          </cell>
        </row>
        <row r="2287">
          <cell r="A2287" t="str">
            <v>39.03.178</v>
          </cell>
          <cell r="B2287">
            <v>0</v>
          </cell>
          <cell r="C2287" t="str">
            <v>Cabo de cobre de 6 mm², isolamento 0,6/1 kV - isolação em PVC 70°C</v>
          </cell>
          <cell r="D2287" t="str">
            <v>m</v>
          </cell>
          <cell r="E2287">
            <v>3.05</v>
          </cell>
          <cell r="F2287">
            <v>2.3199999999999998</v>
          </cell>
          <cell r="G2287">
            <v>5.37</v>
          </cell>
        </row>
        <row r="2288">
          <cell r="A2288" t="str">
            <v>39.03.182</v>
          </cell>
          <cell r="B2288">
            <v>0</v>
          </cell>
          <cell r="C2288" t="str">
            <v>Cabo de cobre de 10 mm², isolamento 0,6/1 kV - isolação em PVC 70°C</v>
          </cell>
          <cell r="D2288" t="str">
            <v>m</v>
          </cell>
          <cell r="E2288">
            <v>4.82</v>
          </cell>
          <cell r="F2288">
            <v>2.65</v>
          </cell>
          <cell r="G2288">
            <v>7.47</v>
          </cell>
        </row>
        <row r="2289">
          <cell r="A2289" t="str">
            <v>39.04</v>
          </cell>
          <cell r="B2289" t="str">
            <v>Cabo de cobre nu, têmpera mole, classe 2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</row>
        <row r="2290">
          <cell r="A2290" t="str">
            <v>39.04.050</v>
          </cell>
          <cell r="B2290">
            <v>0</v>
          </cell>
          <cell r="C2290" t="str">
            <v>Cabo de cobre nu, têmpera mole, classe 2, de 16 mm²</v>
          </cell>
          <cell r="D2290" t="str">
            <v>m</v>
          </cell>
          <cell r="E2290">
            <v>6.21</v>
          </cell>
          <cell r="F2290">
            <v>1.65</v>
          </cell>
          <cell r="G2290">
            <v>7.86</v>
          </cell>
        </row>
        <row r="2291">
          <cell r="A2291" t="str">
            <v>39.04.060</v>
          </cell>
          <cell r="B2291">
            <v>0</v>
          </cell>
          <cell r="C2291" t="str">
            <v>Cabo de cobre nu, têmpera mole, classe 2, de 25 mm²</v>
          </cell>
          <cell r="D2291" t="str">
            <v>m</v>
          </cell>
          <cell r="E2291">
            <v>8.67</v>
          </cell>
          <cell r="F2291">
            <v>3.32</v>
          </cell>
          <cell r="G2291">
            <v>11.99</v>
          </cell>
        </row>
        <row r="2292">
          <cell r="A2292" t="str">
            <v>39.04.070</v>
          </cell>
          <cell r="B2292">
            <v>0</v>
          </cell>
          <cell r="C2292" t="str">
            <v>Cabo de cobre nu, têmpera mole, classe 2, de 35 mm²</v>
          </cell>
          <cell r="D2292" t="str">
            <v>m</v>
          </cell>
          <cell r="E2292">
            <v>13.38</v>
          </cell>
          <cell r="F2292">
            <v>4.97</v>
          </cell>
          <cell r="G2292">
            <v>18.350000000000001</v>
          </cell>
        </row>
        <row r="2293">
          <cell r="A2293" t="str">
            <v>39.04.080</v>
          </cell>
          <cell r="B2293">
            <v>0</v>
          </cell>
          <cell r="C2293" t="str">
            <v>Cabo de cobre nu, têmpera mole, classe 2, de 50 mm²</v>
          </cell>
          <cell r="D2293" t="str">
            <v>m</v>
          </cell>
          <cell r="E2293">
            <v>19.78</v>
          </cell>
          <cell r="F2293">
            <v>6.64</v>
          </cell>
          <cell r="G2293">
            <v>26.42</v>
          </cell>
        </row>
        <row r="2294">
          <cell r="A2294" t="str">
            <v>39.04.100</v>
          </cell>
          <cell r="B2294">
            <v>0</v>
          </cell>
          <cell r="C2294" t="str">
            <v>Cabo de cobre nu, têmpera mole, classe 2, de 70 mm²</v>
          </cell>
          <cell r="D2294" t="str">
            <v>m</v>
          </cell>
          <cell r="E2294">
            <v>25.47</v>
          </cell>
          <cell r="F2294">
            <v>8.3000000000000007</v>
          </cell>
          <cell r="G2294">
            <v>33.770000000000003</v>
          </cell>
        </row>
        <row r="2295">
          <cell r="A2295" t="str">
            <v>39.04.120</v>
          </cell>
          <cell r="B2295">
            <v>0</v>
          </cell>
          <cell r="C2295" t="str">
            <v>Cabo de cobre nu, têmpera mole, classe 2, de 95 mm²</v>
          </cell>
          <cell r="D2295" t="str">
            <v>m</v>
          </cell>
          <cell r="E2295">
            <v>39.35</v>
          </cell>
          <cell r="F2295">
            <v>9.9600000000000009</v>
          </cell>
          <cell r="G2295">
            <v>49.31</v>
          </cell>
        </row>
        <row r="2296">
          <cell r="A2296" t="str">
            <v>39.04.180</v>
          </cell>
          <cell r="B2296">
            <v>0</v>
          </cell>
          <cell r="C2296" t="str">
            <v>Cabo de cobre nu, têmpera mole, classe 2, de 185 mm²</v>
          </cell>
          <cell r="D2296" t="str">
            <v>m</v>
          </cell>
          <cell r="E2296">
            <v>85.9</v>
          </cell>
          <cell r="F2296">
            <v>14.93</v>
          </cell>
          <cell r="G2296">
            <v>100.83</v>
          </cell>
        </row>
        <row r="2297">
          <cell r="A2297" t="str">
            <v>39.05</v>
          </cell>
          <cell r="B2297" t="str">
            <v>Cabo de cobre tripolar, isolamento 8,7/15 kV, isolação EPR 90°C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</row>
        <row r="2298">
          <cell r="A2298" t="str">
            <v>39.05.070</v>
          </cell>
          <cell r="B2298">
            <v>0</v>
          </cell>
          <cell r="C2298" t="str">
            <v>Cabo de cobre de 3x35 mm², isolamento 8,7/15 kV - isolação EPR 90°C</v>
          </cell>
          <cell r="D2298" t="str">
            <v>m</v>
          </cell>
          <cell r="E2298">
            <v>116.57</v>
          </cell>
          <cell r="F2298">
            <v>30.1</v>
          </cell>
          <cell r="G2298">
            <v>146.66999999999999</v>
          </cell>
        </row>
        <row r="2299">
          <cell r="A2299" t="str">
            <v>39.06</v>
          </cell>
          <cell r="B2299" t="str">
            <v>Cabo de cobre unipolar, isolamento 8,7/15 kV, isolação EPR 90°C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</row>
        <row r="2300">
          <cell r="A2300" t="str">
            <v>39.06.060</v>
          </cell>
          <cell r="B2300">
            <v>0</v>
          </cell>
          <cell r="C2300" t="str">
            <v>Cabo de cobre de 25 mm², isolamento 8,7/15 kV - isolação EPR 90°C</v>
          </cell>
          <cell r="D2300" t="str">
            <v>m</v>
          </cell>
          <cell r="E2300">
            <v>29.18</v>
          </cell>
          <cell r="F2300">
            <v>18.059999999999999</v>
          </cell>
          <cell r="G2300">
            <v>47.24</v>
          </cell>
        </row>
        <row r="2301">
          <cell r="A2301" t="str">
            <v>39.06.070</v>
          </cell>
          <cell r="B2301">
            <v>0</v>
          </cell>
          <cell r="C2301" t="str">
            <v>Cabo de cobre de 35 mm², isolamento 8,7/15 kV - isolação EPR 90°C</v>
          </cell>
          <cell r="D2301" t="str">
            <v>m</v>
          </cell>
          <cell r="E2301">
            <v>37.159999999999997</v>
          </cell>
          <cell r="F2301">
            <v>21.74</v>
          </cell>
          <cell r="G2301">
            <v>58.9</v>
          </cell>
        </row>
        <row r="2302">
          <cell r="A2302" t="str">
            <v>39.06.074</v>
          </cell>
          <cell r="B2302">
            <v>0</v>
          </cell>
          <cell r="C2302" t="str">
            <v>Cabo de cobre de 50 mm², isolamento 8,7/15 kV - isolação EPR 90°C</v>
          </cell>
          <cell r="D2302" t="str">
            <v>m</v>
          </cell>
          <cell r="E2302">
            <v>44.47</v>
          </cell>
          <cell r="F2302">
            <v>30.1</v>
          </cell>
          <cell r="G2302">
            <v>74.569999999999993</v>
          </cell>
        </row>
        <row r="2303">
          <cell r="A2303" t="str">
            <v>39.06.084</v>
          </cell>
          <cell r="B2303">
            <v>0</v>
          </cell>
          <cell r="C2303" t="str">
            <v>Cabo de cobre de 120 mm², isolamento 8,7/15 kV - isolação EPR 90°C</v>
          </cell>
          <cell r="D2303" t="str">
            <v>m</v>
          </cell>
          <cell r="E2303">
            <v>79.069999999999993</v>
          </cell>
          <cell r="F2303">
            <v>36.11</v>
          </cell>
          <cell r="G2303">
            <v>115.18</v>
          </cell>
        </row>
        <row r="2304">
          <cell r="A2304" t="str">
            <v>39.09</v>
          </cell>
          <cell r="B2304" t="str">
            <v>Conectores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</row>
        <row r="2305">
          <cell r="A2305" t="str">
            <v>39.09.010</v>
          </cell>
          <cell r="B2305">
            <v>0</v>
          </cell>
          <cell r="C2305" t="str">
            <v>Conector terminal tipo BNC para cabo coaxial RG 59</v>
          </cell>
          <cell r="D2305" t="str">
            <v>un</v>
          </cell>
          <cell r="E2305">
            <v>4.22</v>
          </cell>
          <cell r="F2305">
            <v>3.32</v>
          </cell>
          <cell r="G2305">
            <v>7.54</v>
          </cell>
        </row>
        <row r="2306">
          <cell r="A2306" t="str">
            <v>39.09.015</v>
          </cell>
          <cell r="B2306">
            <v>0</v>
          </cell>
          <cell r="C2306" t="str">
            <v>Conector de emenda tipo BNC para cabo coaxial RG 59</v>
          </cell>
          <cell r="D2306" t="str">
            <v>un</v>
          </cell>
          <cell r="E2306">
            <v>2.98</v>
          </cell>
          <cell r="F2306">
            <v>3.32</v>
          </cell>
          <cell r="G2306">
            <v>6.3</v>
          </cell>
        </row>
        <row r="2307">
          <cell r="A2307" t="str">
            <v>39.09.020</v>
          </cell>
          <cell r="B2307">
            <v>0</v>
          </cell>
          <cell r="C2307" t="str">
            <v>Conector split-bolt para cabo de 25 mm², latão, simples</v>
          </cell>
          <cell r="D2307" t="str">
            <v>un</v>
          </cell>
          <cell r="E2307">
            <v>5.92</v>
          </cell>
          <cell r="F2307">
            <v>3.32</v>
          </cell>
          <cell r="G2307">
            <v>9.24</v>
          </cell>
        </row>
        <row r="2308">
          <cell r="A2308" t="str">
            <v>39.09.040</v>
          </cell>
          <cell r="B2308">
            <v>0</v>
          </cell>
          <cell r="C2308" t="str">
            <v>Conector split-bolt para cabo de 35 mm², latão, simples</v>
          </cell>
          <cell r="D2308" t="str">
            <v>un</v>
          </cell>
          <cell r="E2308">
            <v>7.44</v>
          </cell>
          <cell r="F2308">
            <v>3.32</v>
          </cell>
          <cell r="G2308">
            <v>10.76</v>
          </cell>
        </row>
        <row r="2309">
          <cell r="A2309" t="str">
            <v>39.09.060</v>
          </cell>
          <cell r="B2309">
            <v>0</v>
          </cell>
          <cell r="C2309" t="str">
            <v>Conector split-bolt para cabo de 50 mm², latão, simples</v>
          </cell>
          <cell r="D2309" t="str">
            <v>un</v>
          </cell>
          <cell r="E2309">
            <v>7.66</v>
          </cell>
          <cell r="F2309">
            <v>3.32</v>
          </cell>
          <cell r="G2309">
            <v>10.98</v>
          </cell>
        </row>
        <row r="2310">
          <cell r="A2310" t="str">
            <v>39.09.100</v>
          </cell>
          <cell r="B2310">
            <v>0</v>
          </cell>
          <cell r="C2310" t="str">
            <v>Conector split-bolt para cabo de 25 mm², latão, com rabicho</v>
          </cell>
          <cell r="D2310" t="str">
            <v>un</v>
          </cell>
          <cell r="E2310">
            <v>9.56</v>
          </cell>
          <cell r="F2310">
            <v>3.32</v>
          </cell>
          <cell r="G2310">
            <v>12.88</v>
          </cell>
        </row>
        <row r="2311">
          <cell r="A2311" t="str">
            <v>39.09.120</v>
          </cell>
          <cell r="B2311">
            <v>0</v>
          </cell>
          <cell r="C2311" t="str">
            <v>Conector split-bolt para cabo de 35 mm², latão, com rabicho</v>
          </cell>
          <cell r="D2311" t="str">
            <v>un</v>
          </cell>
          <cell r="E2311">
            <v>12.23</v>
          </cell>
          <cell r="F2311">
            <v>3.32</v>
          </cell>
          <cell r="G2311">
            <v>15.55</v>
          </cell>
        </row>
        <row r="2312">
          <cell r="A2312" t="str">
            <v>39.09.140</v>
          </cell>
          <cell r="B2312">
            <v>0</v>
          </cell>
          <cell r="C2312" t="str">
            <v>Conector split-bolt para cabo de 50 mm², latão, com rabicho</v>
          </cell>
          <cell r="D2312" t="str">
            <v>un</v>
          </cell>
          <cell r="E2312">
            <v>14.08</v>
          </cell>
          <cell r="F2312">
            <v>3.32</v>
          </cell>
          <cell r="G2312">
            <v>17.399999999999999</v>
          </cell>
        </row>
        <row r="2313">
          <cell r="A2313" t="str">
            <v>39.10</v>
          </cell>
          <cell r="B2313" t="str">
            <v>Terminais de pressão e compressão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</row>
        <row r="2314">
          <cell r="A2314" t="str">
            <v>39.10.050</v>
          </cell>
          <cell r="B2314">
            <v>0</v>
          </cell>
          <cell r="C2314" t="str">
            <v>Terminal de compressão para cabo de 2,5 mm²</v>
          </cell>
          <cell r="D2314" t="str">
            <v>un</v>
          </cell>
          <cell r="E2314">
            <v>0.66</v>
          </cell>
          <cell r="F2314">
            <v>2.65</v>
          </cell>
          <cell r="G2314">
            <v>3.31</v>
          </cell>
        </row>
        <row r="2315">
          <cell r="A2315" t="str">
            <v>39.10.060</v>
          </cell>
          <cell r="B2315">
            <v>0</v>
          </cell>
          <cell r="C2315" t="str">
            <v>Terminal de pressão/compressão para cabo de 6 até 10 mm²</v>
          </cell>
          <cell r="D2315" t="str">
            <v>un</v>
          </cell>
          <cell r="E2315">
            <v>3.81</v>
          </cell>
          <cell r="F2315">
            <v>4.97</v>
          </cell>
          <cell r="G2315">
            <v>8.7799999999999994</v>
          </cell>
        </row>
        <row r="2316">
          <cell r="A2316" t="str">
            <v>39.10.080</v>
          </cell>
          <cell r="B2316">
            <v>0</v>
          </cell>
          <cell r="C2316" t="str">
            <v>Terminal de pressão/compressão para cabo de 16 mm²</v>
          </cell>
          <cell r="D2316" t="str">
            <v>un</v>
          </cell>
          <cell r="E2316">
            <v>4.9800000000000004</v>
          </cell>
          <cell r="F2316">
            <v>4.97</v>
          </cell>
          <cell r="G2316">
            <v>9.9499999999999993</v>
          </cell>
        </row>
        <row r="2317">
          <cell r="A2317" t="str">
            <v>39.10.120</v>
          </cell>
          <cell r="B2317">
            <v>0</v>
          </cell>
          <cell r="C2317" t="str">
            <v>Terminal de pressão/compressão para cabo de 25 mm²</v>
          </cell>
          <cell r="D2317" t="str">
            <v>un</v>
          </cell>
          <cell r="E2317">
            <v>5.17</v>
          </cell>
          <cell r="F2317">
            <v>4.97</v>
          </cell>
          <cell r="G2317">
            <v>10.14</v>
          </cell>
        </row>
        <row r="2318">
          <cell r="A2318" t="str">
            <v>39.10.130</v>
          </cell>
          <cell r="B2318">
            <v>0</v>
          </cell>
          <cell r="C2318" t="str">
            <v>Terminal de pressão/compressão para cabo de 35 mm²</v>
          </cell>
          <cell r="D2318" t="str">
            <v>un</v>
          </cell>
          <cell r="E2318">
            <v>5.28</v>
          </cell>
          <cell r="F2318">
            <v>4.97</v>
          </cell>
          <cell r="G2318">
            <v>10.25</v>
          </cell>
        </row>
        <row r="2319">
          <cell r="A2319" t="str">
            <v>39.10.160</v>
          </cell>
          <cell r="B2319">
            <v>0</v>
          </cell>
          <cell r="C2319" t="str">
            <v>Terminal de pressão/compressão para cabo de 50 mm²</v>
          </cell>
          <cell r="D2319" t="str">
            <v>un</v>
          </cell>
          <cell r="E2319">
            <v>8.0399999999999991</v>
          </cell>
          <cell r="F2319">
            <v>4.97</v>
          </cell>
          <cell r="G2319">
            <v>13.01</v>
          </cell>
        </row>
        <row r="2320">
          <cell r="A2320" t="str">
            <v>39.10.200</v>
          </cell>
          <cell r="B2320">
            <v>0</v>
          </cell>
          <cell r="C2320" t="str">
            <v>Terminal de pressão/compressão para cabo de 70 mm²</v>
          </cell>
          <cell r="D2320" t="str">
            <v>un</v>
          </cell>
          <cell r="E2320">
            <v>7.94</v>
          </cell>
          <cell r="F2320">
            <v>4.97</v>
          </cell>
          <cell r="G2320">
            <v>12.91</v>
          </cell>
        </row>
        <row r="2321">
          <cell r="A2321" t="str">
            <v>39.10.240</v>
          </cell>
          <cell r="B2321">
            <v>0</v>
          </cell>
          <cell r="C2321" t="str">
            <v>Terminal de pressão/compressão para cabo de 95 mm²</v>
          </cell>
          <cell r="D2321" t="str">
            <v>un</v>
          </cell>
          <cell r="E2321">
            <v>12.38</v>
          </cell>
          <cell r="F2321">
            <v>4.97</v>
          </cell>
          <cell r="G2321">
            <v>17.350000000000001</v>
          </cell>
        </row>
        <row r="2322">
          <cell r="A2322" t="str">
            <v>39.10.246</v>
          </cell>
          <cell r="B2322">
            <v>0</v>
          </cell>
          <cell r="C2322" t="str">
            <v>Terminal de pressão/compressão para cabo de 120 mm²</v>
          </cell>
          <cell r="D2322" t="str">
            <v>un</v>
          </cell>
          <cell r="E2322">
            <v>17.12</v>
          </cell>
          <cell r="F2322">
            <v>6.64</v>
          </cell>
          <cell r="G2322">
            <v>23.76</v>
          </cell>
        </row>
        <row r="2323">
          <cell r="A2323" t="str">
            <v>39.10.250</v>
          </cell>
          <cell r="B2323">
            <v>0</v>
          </cell>
          <cell r="C2323" t="str">
            <v>Terminal de pressão/compressão para cabo de 150 mm²</v>
          </cell>
          <cell r="D2323" t="str">
            <v>un</v>
          </cell>
          <cell r="E2323">
            <v>17.399999999999999</v>
          </cell>
          <cell r="F2323">
            <v>6.64</v>
          </cell>
          <cell r="G2323">
            <v>24.04</v>
          </cell>
        </row>
        <row r="2324">
          <cell r="A2324" t="str">
            <v>39.10.280</v>
          </cell>
          <cell r="B2324">
            <v>0</v>
          </cell>
          <cell r="C2324" t="str">
            <v>Terminal de pressão/compressão para cabo de 185 mm²</v>
          </cell>
          <cell r="D2324" t="str">
            <v>un</v>
          </cell>
          <cell r="E2324">
            <v>22.26</v>
          </cell>
          <cell r="F2324">
            <v>6.64</v>
          </cell>
          <cell r="G2324">
            <v>28.9</v>
          </cell>
        </row>
        <row r="2325">
          <cell r="A2325" t="str">
            <v>39.10.300</v>
          </cell>
          <cell r="B2325">
            <v>0</v>
          </cell>
          <cell r="C2325" t="str">
            <v>Terminal de pressão/compressão para cabo de 240 mm²</v>
          </cell>
          <cell r="D2325" t="str">
            <v>un</v>
          </cell>
          <cell r="E2325">
            <v>24.49</v>
          </cell>
          <cell r="F2325">
            <v>6.64</v>
          </cell>
          <cell r="G2325">
            <v>31.13</v>
          </cell>
        </row>
        <row r="2326">
          <cell r="A2326" t="str">
            <v>39.11</v>
          </cell>
          <cell r="B2326" t="str">
            <v>Fios e cabos telefônicos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</row>
        <row r="2327">
          <cell r="A2327" t="str">
            <v>39.11.020</v>
          </cell>
          <cell r="B2327">
            <v>0</v>
          </cell>
          <cell r="C2327" t="str">
            <v>Cabo telefônico CI, com 10 pares de 0,50 mm, para centrais telefônicas, equipamentos e rede interna</v>
          </cell>
          <cell r="D2327" t="str">
            <v>m</v>
          </cell>
          <cell r="E2327">
            <v>2.9</v>
          </cell>
          <cell r="F2327">
            <v>4.97</v>
          </cell>
          <cell r="G2327">
            <v>7.87</v>
          </cell>
        </row>
        <row r="2328">
          <cell r="A2328" t="str">
            <v>39.11.040</v>
          </cell>
          <cell r="B2328">
            <v>0</v>
          </cell>
          <cell r="C2328" t="str">
            <v>Cabo telefônico CI, com 20 pares de 0,50 mm, para centrais telefônicas, equipamentos e rede interna</v>
          </cell>
          <cell r="D2328" t="str">
            <v>m</v>
          </cell>
          <cell r="E2328">
            <v>5.3</v>
          </cell>
          <cell r="F2328">
            <v>4.97</v>
          </cell>
          <cell r="G2328">
            <v>10.27</v>
          </cell>
        </row>
        <row r="2329">
          <cell r="A2329" t="str">
            <v>39.11.080</v>
          </cell>
          <cell r="B2329">
            <v>0</v>
          </cell>
          <cell r="C2329" t="str">
            <v>Cabo telefônico CI, com 50 pares de 0,50 mm, para centrais telefônicas, equipamentos e rede interna</v>
          </cell>
          <cell r="D2329" t="str">
            <v>m</v>
          </cell>
          <cell r="E2329">
            <v>12.34</v>
          </cell>
          <cell r="F2329">
            <v>4.97</v>
          </cell>
          <cell r="G2329">
            <v>17.309999999999999</v>
          </cell>
        </row>
        <row r="2330">
          <cell r="A2330" t="str">
            <v>39.11.090</v>
          </cell>
          <cell r="B2330">
            <v>0</v>
          </cell>
          <cell r="C2330" t="str">
            <v>Fio telefônico tipo FI-60, para ligação de aparelhos telefônicos</v>
          </cell>
          <cell r="D2330" t="str">
            <v>m</v>
          </cell>
          <cell r="E2330">
            <v>0.34</v>
          </cell>
          <cell r="F2330">
            <v>2.65</v>
          </cell>
          <cell r="G2330">
            <v>2.99</v>
          </cell>
        </row>
        <row r="2331">
          <cell r="A2331" t="str">
            <v>39.11.110</v>
          </cell>
          <cell r="B2331">
            <v>0</v>
          </cell>
          <cell r="C2331" t="str">
            <v>Fio telefônico externo tipo FE-160</v>
          </cell>
          <cell r="D2331" t="str">
            <v>m</v>
          </cell>
          <cell r="E2331">
            <v>1.37</v>
          </cell>
          <cell r="F2331">
            <v>9.9600000000000009</v>
          </cell>
          <cell r="G2331">
            <v>11.33</v>
          </cell>
        </row>
        <row r="2332">
          <cell r="A2332" t="str">
            <v>39.11.120</v>
          </cell>
          <cell r="B2332">
            <v>0</v>
          </cell>
          <cell r="C2332" t="str">
            <v>Cabo telefônico CTP-APL-SN, com 10 pares de 0,50 mm, para cotos de transição em caixas e entradas</v>
          </cell>
          <cell r="D2332" t="str">
            <v>m</v>
          </cell>
          <cell r="E2332">
            <v>2.83</v>
          </cell>
          <cell r="F2332">
            <v>3.98</v>
          </cell>
          <cell r="G2332">
            <v>6.81</v>
          </cell>
        </row>
        <row r="2333">
          <cell r="A2333" t="str">
            <v>39.11.190</v>
          </cell>
          <cell r="B2333">
            <v>0</v>
          </cell>
          <cell r="C2333" t="str">
            <v>Cabo telefônico CCE-APL, com 4 pares de 0,50 mm, para conexões em rede externa</v>
          </cell>
          <cell r="D2333" t="str">
            <v>m</v>
          </cell>
          <cell r="E2333">
            <v>1.88</v>
          </cell>
          <cell r="F2333">
            <v>3.32</v>
          </cell>
          <cell r="G2333">
            <v>5.2</v>
          </cell>
        </row>
        <row r="2334">
          <cell r="A2334" t="str">
            <v>39.11.210</v>
          </cell>
          <cell r="B2334">
            <v>0</v>
          </cell>
          <cell r="C2334" t="str">
            <v>Cabo telefônico secundário de distribuição CTP-APL, com 20 pares de 0,50 mm, para rede externa</v>
          </cell>
          <cell r="D2334" t="str">
            <v>m</v>
          </cell>
          <cell r="E2334">
            <v>5.87</v>
          </cell>
          <cell r="F2334">
            <v>4.3</v>
          </cell>
          <cell r="G2334">
            <v>10.17</v>
          </cell>
        </row>
        <row r="2335">
          <cell r="A2335" t="str">
            <v>39.11.230</v>
          </cell>
          <cell r="B2335">
            <v>0</v>
          </cell>
          <cell r="C2335" t="str">
            <v>Cabo telefônico secundário de distribuição CTP-APL, com 50 pares de 0,50 mm, para rede externa</v>
          </cell>
          <cell r="D2335" t="str">
            <v>m</v>
          </cell>
          <cell r="E2335">
            <v>12.69</v>
          </cell>
          <cell r="F2335">
            <v>5.3</v>
          </cell>
          <cell r="G2335">
            <v>17.989999999999998</v>
          </cell>
        </row>
        <row r="2336">
          <cell r="A2336" t="str">
            <v>39.11.240</v>
          </cell>
          <cell r="B2336">
            <v>0</v>
          </cell>
          <cell r="C2336" t="str">
            <v>Cabo telefônico secundário de distribuição CTP-APL, com 100 pares de 0,50 mm, para rede externa</v>
          </cell>
          <cell r="D2336" t="str">
            <v>m</v>
          </cell>
          <cell r="E2336">
            <v>24.54</v>
          </cell>
          <cell r="F2336">
            <v>6.97</v>
          </cell>
          <cell r="G2336">
            <v>31.51</v>
          </cell>
        </row>
        <row r="2337">
          <cell r="A2337" t="str">
            <v>39.11.270</v>
          </cell>
          <cell r="B2337">
            <v>0</v>
          </cell>
          <cell r="C2337" t="str">
            <v>Cabo telefônico secundário de distribuição CTP-APL-G, com 10 pares de 0,50 mm, para rede subterrânea</v>
          </cell>
          <cell r="D2337" t="str">
            <v>m</v>
          </cell>
          <cell r="E2337">
            <v>4.49</v>
          </cell>
          <cell r="F2337">
            <v>3.98</v>
          </cell>
          <cell r="G2337">
            <v>8.4700000000000006</v>
          </cell>
        </row>
        <row r="2338">
          <cell r="A2338" t="str">
            <v>39.11.280</v>
          </cell>
          <cell r="B2338">
            <v>0</v>
          </cell>
          <cell r="C2338" t="str">
            <v>Cabo telefônico secundário de distribuição CTP-APL-G, com 20 pares de 0,50 mm, para rede subterrânea</v>
          </cell>
          <cell r="D2338" t="str">
            <v>m</v>
          </cell>
          <cell r="E2338">
            <v>7.74</v>
          </cell>
          <cell r="F2338">
            <v>4.3</v>
          </cell>
          <cell r="G2338">
            <v>12.04</v>
          </cell>
        </row>
        <row r="2339">
          <cell r="A2339" t="str">
            <v>39.11.300</v>
          </cell>
          <cell r="B2339">
            <v>0</v>
          </cell>
          <cell r="C2339" t="str">
            <v>Cabo telefônico secundário de distribuição CTP-APL-G, com 50 pares de 0,50 mm, para rede subterrânea</v>
          </cell>
          <cell r="D2339" t="str">
            <v>m</v>
          </cell>
          <cell r="E2339">
            <v>12.71</v>
          </cell>
          <cell r="F2339">
            <v>5.3</v>
          </cell>
          <cell r="G2339">
            <v>18.010000000000002</v>
          </cell>
        </row>
        <row r="2340">
          <cell r="A2340" t="str">
            <v>39.11.400</v>
          </cell>
          <cell r="B2340">
            <v>0</v>
          </cell>
          <cell r="C2340" t="str">
            <v>Cabo telefônico secundário de distribuição CTP-APL, com 10 pares de 0,65 mm, para rede externa</v>
          </cell>
          <cell r="D2340" t="str">
            <v>m</v>
          </cell>
          <cell r="E2340">
            <v>4.8600000000000003</v>
          </cell>
          <cell r="F2340">
            <v>3.98</v>
          </cell>
          <cell r="G2340">
            <v>8.84</v>
          </cell>
        </row>
        <row r="2341">
          <cell r="A2341" t="str">
            <v>39.11.410</v>
          </cell>
          <cell r="B2341">
            <v>0</v>
          </cell>
          <cell r="C2341" t="str">
            <v>Cabo telefônico secundário de distribuição CTP-APL, com 20 pares de 0,65 mm, para rede externa</v>
          </cell>
          <cell r="D2341" t="str">
            <v>m</v>
          </cell>
          <cell r="E2341">
            <v>7.4</v>
          </cell>
          <cell r="F2341">
            <v>4.3</v>
          </cell>
          <cell r="G2341">
            <v>11.7</v>
          </cell>
        </row>
        <row r="2342">
          <cell r="A2342" t="str">
            <v>39.11.430</v>
          </cell>
          <cell r="B2342">
            <v>0</v>
          </cell>
          <cell r="C2342" t="str">
            <v>Cabo telefônico secundário de distribuição CTP-APL, com 50 pares de 0,65 mm, para rede externa</v>
          </cell>
          <cell r="D2342" t="str">
            <v>m</v>
          </cell>
          <cell r="E2342">
            <v>15.53</v>
          </cell>
          <cell r="F2342">
            <v>5.3</v>
          </cell>
          <cell r="G2342">
            <v>20.83</v>
          </cell>
        </row>
        <row r="2343">
          <cell r="A2343" t="str">
            <v>39.12</v>
          </cell>
          <cell r="B2343" t="str">
            <v>Cabo de cobre flexível, isolamento 600 V, isolação em VC/E 105°C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</row>
        <row r="2344">
          <cell r="A2344" t="str">
            <v>39.12.510</v>
          </cell>
          <cell r="B2344">
            <v>0</v>
          </cell>
          <cell r="C2344" t="str">
            <v>Cabo de cobre flexível blindado de 2 x 1,5 mm², isolamento 600V, isolação em VC/E 105°C - para detecção de incêndio</v>
          </cell>
          <cell r="D2344" t="str">
            <v>m</v>
          </cell>
          <cell r="E2344">
            <v>2.67</v>
          </cell>
          <cell r="F2344">
            <v>3.32</v>
          </cell>
          <cell r="G2344">
            <v>5.99</v>
          </cell>
        </row>
        <row r="2345">
          <cell r="A2345" t="str">
            <v>39.12.520</v>
          </cell>
          <cell r="B2345">
            <v>0</v>
          </cell>
          <cell r="C2345" t="str">
            <v>Cabo de cobre flexível blindado de 3 x 1,5 mm², isolamento 600V, isolação em VC/E 105°C - para detecção de incêndio</v>
          </cell>
          <cell r="D2345" t="str">
            <v>m</v>
          </cell>
          <cell r="E2345">
            <v>3.35</v>
          </cell>
          <cell r="F2345">
            <v>3.32</v>
          </cell>
          <cell r="G2345">
            <v>6.67</v>
          </cell>
        </row>
        <row r="2346">
          <cell r="A2346" t="str">
            <v>39.12.530</v>
          </cell>
          <cell r="B2346">
            <v>0</v>
          </cell>
          <cell r="C2346" t="str">
            <v>Cabo de cobre flexível blindado de 2 x 2,5 mm², isolamento 600V, isolação em VC/E 105°C - para detecção de incêndio</v>
          </cell>
          <cell r="D2346" t="str">
            <v>m</v>
          </cell>
          <cell r="E2346">
            <v>3.41</v>
          </cell>
          <cell r="F2346">
            <v>3.32</v>
          </cell>
          <cell r="G2346">
            <v>6.73</v>
          </cell>
        </row>
        <row r="2347">
          <cell r="A2347" t="str">
            <v>39.14</v>
          </cell>
          <cell r="B2347" t="str">
            <v>Cabo de alumínio nu com alma de aço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</row>
        <row r="2348">
          <cell r="A2348" t="str">
            <v>39.14.010</v>
          </cell>
          <cell r="B2348">
            <v>0</v>
          </cell>
          <cell r="C2348" t="str">
            <v>Cabo de alumínio nu com alma de aço CAA, 1/0 AWG - Raven</v>
          </cell>
          <cell r="D2348" t="str">
            <v>m</v>
          </cell>
          <cell r="E2348">
            <v>5.19</v>
          </cell>
          <cell r="F2348">
            <v>4.76</v>
          </cell>
          <cell r="G2348">
            <v>9.9499999999999993</v>
          </cell>
        </row>
        <row r="2349">
          <cell r="A2349" t="str">
            <v>39.14.050</v>
          </cell>
          <cell r="B2349">
            <v>0</v>
          </cell>
          <cell r="C2349" t="str">
            <v>Cabo de alumínio nu com alma de aço CAA, 4 AWG - Swan</v>
          </cell>
          <cell r="D2349" t="str">
            <v>m</v>
          </cell>
          <cell r="E2349">
            <v>2.0499999999999998</v>
          </cell>
          <cell r="F2349">
            <v>4.76</v>
          </cell>
          <cell r="G2349">
            <v>6.81</v>
          </cell>
        </row>
        <row r="2350">
          <cell r="A2350" t="str">
            <v>39.15</v>
          </cell>
          <cell r="B2350" t="str">
            <v>Cabo de alumínio nu sem alma de aço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</row>
        <row r="2351">
          <cell r="A2351" t="str">
            <v>39.15.040</v>
          </cell>
          <cell r="B2351">
            <v>0</v>
          </cell>
          <cell r="C2351" t="str">
            <v>Cabo de alumínio nu sem alma de aço CA, 2 AWG - Iris</v>
          </cell>
          <cell r="D2351" t="str">
            <v>m</v>
          </cell>
          <cell r="E2351">
            <v>2.46</v>
          </cell>
          <cell r="F2351">
            <v>4.76</v>
          </cell>
          <cell r="G2351">
            <v>7.22</v>
          </cell>
        </row>
        <row r="2352">
          <cell r="A2352" t="str">
            <v>39.15.070</v>
          </cell>
          <cell r="B2352">
            <v>0</v>
          </cell>
          <cell r="C2352" t="str">
            <v>Cabo de alumínio nu sem alma de aço CA, 2/0 AWG - Aster</v>
          </cell>
          <cell r="D2352" t="str">
            <v>m</v>
          </cell>
          <cell r="E2352">
            <v>4.92</v>
          </cell>
          <cell r="F2352">
            <v>4.76</v>
          </cell>
          <cell r="G2352">
            <v>9.68</v>
          </cell>
        </row>
        <row r="2353">
          <cell r="A2353" t="str">
            <v>39.18</v>
          </cell>
          <cell r="B2353" t="str">
            <v>Cabo para transmissão de dados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</row>
        <row r="2354">
          <cell r="A2354" t="str">
            <v>39.18.100</v>
          </cell>
          <cell r="B2354">
            <v>0</v>
          </cell>
          <cell r="C2354" t="str">
            <v>Cabo coaxial tipo RG 6</v>
          </cell>
          <cell r="D2354" t="str">
            <v>m</v>
          </cell>
          <cell r="E2354">
            <v>1.39</v>
          </cell>
          <cell r="F2354">
            <v>3.65</v>
          </cell>
          <cell r="G2354">
            <v>5.04</v>
          </cell>
        </row>
        <row r="2355">
          <cell r="A2355" t="str">
            <v>39.18.104</v>
          </cell>
          <cell r="B2355">
            <v>0</v>
          </cell>
          <cell r="C2355" t="str">
            <v>Cabo coaxial tipo RG 11</v>
          </cell>
          <cell r="D2355" t="str">
            <v>m</v>
          </cell>
          <cell r="E2355">
            <v>7.56</v>
          </cell>
          <cell r="F2355">
            <v>3.65</v>
          </cell>
          <cell r="G2355">
            <v>11.21</v>
          </cell>
        </row>
        <row r="2356">
          <cell r="A2356" t="str">
            <v>39.18.106</v>
          </cell>
          <cell r="B2356">
            <v>0</v>
          </cell>
          <cell r="C2356" t="str">
            <v>Cabo coaxial tipo RG 59</v>
          </cell>
          <cell r="D2356" t="str">
            <v>m</v>
          </cell>
          <cell r="E2356">
            <v>2.84</v>
          </cell>
          <cell r="F2356">
            <v>2.81</v>
          </cell>
          <cell r="G2356">
            <v>5.65</v>
          </cell>
        </row>
        <row r="2357">
          <cell r="A2357" t="str">
            <v>39.18.110</v>
          </cell>
          <cell r="B2357">
            <v>0</v>
          </cell>
          <cell r="C2357" t="str">
            <v>Cabo coaxial tipo RGC 06</v>
          </cell>
          <cell r="D2357" t="str">
            <v>m</v>
          </cell>
          <cell r="E2357">
            <v>1.9</v>
          </cell>
          <cell r="F2357">
            <v>3.65</v>
          </cell>
          <cell r="G2357">
            <v>5.55</v>
          </cell>
        </row>
        <row r="2358">
          <cell r="A2358" t="str">
            <v>39.18.114</v>
          </cell>
          <cell r="B2358">
            <v>0</v>
          </cell>
          <cell r="C2358" t="str">
            <v>Cabo coaxial tipo RGC 59</v>
          </cell>
          <cell r="D2358" t="str">
            <v>m</v>
          </cell>
          <cell r="E2358">
            <v>1.7</v>
          </cell>
          <cell r="F2358">
            <v>2.81</v>
          </cell>
          <cell r="G2358">
            <v>4.51</v>
          </cell>
        </row>
        <row r="2359">
          <cell r="A2359" t="str">
            <v>39.18.120</v>
          </cell>
          <cell r="B2359">
            <v>0</v>
          </cell>
          <cell r="C2359" t="str">
            <v>Cabo para rede U/UTP 23 AWG com 4 pares - categoria 6A</v>
          </cell>
          <cell r="D2359" t="str">
            <v>m</v>
          </cell>
          <cell r="E2359">
            <v>11.97</v>
          </cell>
          <cell r="F2359">
            <v>3.65</v>
          </cell>
          <cell r="G2359">
            <v>15.62</v>
          </cell>
        </row>
        <row r="2360">
          <cell r="A2360" t="str">
            <v>39.18.126</v>
          </cell>
          <cell r="B2360">
            <v>0</v>
          </cell>
          <cell r="C2360" t="str">
            <v>Cabo para rede 24 AWG com 4 pares, categoria 6</v>
          </cell>
          <cell r="D2360" t="str">
            <v>m</v>
          </cell>
          <cell r="E2360">
            <v>1.88</v>
          </cell>
          <cell r="F2360">
            <v>3.65</v>
          </cell>
          <cell r="G2360">
            <v>5.53</v>
          </cell>
        </row>
        <row r="2361">
          <cell r="A2361" t="str">
            <v>39.20</v>
          </cell>
          <cell r="B2361" t="str">
            <v>Reparos, conservações e complementos - GRUPO 39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</row>
        <row r="2362">
          <cell r="A2362" t="str">
            <v>39.20.005</v>
          </cell>
          <cell r="B2362">
            <v>0</v>
          </cell>
          <cell r="C2362" t="str">
            <v>Conector prensa-cabo de 3/4´</v>
          </cell>
          <cell r="D2362" t="str">
            <v>un</v>
          </cell>
          <cell r="E2362">
            <v>5.54</v>
          </cell>
          <cell r="F2362">
            <v>5.53</v>
          </cell>
          <cell r="G2362">
            <v>11.07</v>
          </cell>
        </row>
        <row r="2363">
          <cell r="A2363" t="str">
            <v>39.20.010</v>
          </cell>
          <cell r="B2363">
            <v>0</v>
          </cell>
          <cell r="C2363" t="str">
            <v>Recolocação de condutor aparente com diâmetro externo até 6,5 mm</v>
          </cell>
          <cell r="D2363" t="str">
            <v>m</v>
          </cell>
          <cell r="E2363">
            <v>0</v>
          </cell>
          <cell r="F2363">
            <v>4.76</v>
          </cell>
          <cell r="G2363">
            <v>4.76</v>
          </cell>
        </row>
        <row r="2364">
          <cell r="A2364" t="str">
            <v>39.20.030</v>
          </cell>
          <cell r="B2364">
            <v>0</v>
          </cell>
          <cell r="C2364" t="str">
            <v>Recolocação de condutor aparente com diâmetro externo acima de 6,5 mm</v>
          </cell>
          <cell r="D2364" t="str">
            <v>m</v>
          </cell>
          <cell r="E2364">
            <v>0</v>
          </cell>
          <cell r="F2364">
            <v>9.51</v>
          </cell>
          <cell r="G2364">
            <v>9.51</v>
          </cell>
        </row>
        <row r="2365">
          <cell r="A2365" t="str">
            <v>39.21</v>
          </cell>
          <cell r="B2365" t="str">
            <v>Cabo de cobre flexível, isolamento 0,6/1 kV, isolação em HEPR 90°C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</row>
        <row r="2366">
          <cell r="A2366" t="str">
            <v>39.21.010</v>
          </cell>
          <cell r="B2366">
            <v>0</v>
          </cell>
          <cell r="C2366" t="str">
            <v>Cabo de cobre flexível de 1,5 mm², isolamento 0,6/1kV - isolação HEPR 90°C</v>
          </cell>
          <cell r="D2366" t="str">
            <v>m</v>
          </cell>
          <cell r="E2366">
            <v>0.99</v>
          </cell>
          <cell r="F2366">
            <v>0.66</v>
          </cell>
          <cell r="G2366">
            <v>1.65</v>
          </cell>
        </row>
        <row r="2367">
          <cell r="A2367" t="str">
            <v>39.21.020</v>
          </cell>
          <cell r="B2367">
            <v>0</v>
          </cell>
          <cell r="C2367" t="str">
            <v>Cabo de cobre flexível de 2,5 mm², isolamento 0,6/1kV - isolação HEPR 90°C</v>
          </cell>
          <cell r="D2367" t="str">
            <v>m</v>
          </cell>
          <cell r="E2367">
            <v>1.48</v>
          </cell>
          <cell r="F2367">
            <v>0.66</v>
          </cell>
          <cell r="G2367">
            <v>2.14</v>
          </cell>
        </row>
        <row r="2368">
          <cell r="A2368" t="str">
            <v>39.21.030</v>
          </cell>
          <cell r="B2368">
            <v>0</v>
          </cell>
          <cell r="C2368" t="str">
            <v>Cabo de cobre flexível de 4 mm², isolamento 0,6/1kV - isolação HEPR 90°C</v>
          </cell>
          <cell r="D2368" t="str">
            <v>m</v>
          </cell>
          <cell r="E2368">
            <v>2.31</v>
          </cell>
          <cell r="F2368">
            <v>0.66</v>
          </cell>
          <cell r="G2368">
            <v>2.97</v>
          </cell>
        </row>
        <row r="2369">
          <cell r="A2369" t="str">
            <v>39.21.040</v>
          </cell>
          <cell r="B2369">
            <v>0</v>
          </cell>
          <cell r="C2369" t="str">
            <v>Cabo de cobre flexível de 6 mm², isolamento 0,6/1kV - isolação HEPR 90°C</v>
          </cell>
          <cell r="D2369" t="str">
            <v>m</v>
          </cell>
          <cell r="E2369">
            <v>3.19</v>
          </cell>
          <cell r="F2369">
            <v>0.66</v>
          </cell>
          <cell r="G2369">
            <v>3.85</v>
          </cell>
        </row>
        <row r="2370">
          <cell r="A2370" t="str">
            <v>39.21.050</v>
          </cell>
          <cell r="B2370">
            <v>0</v>
          </cell>
          <cell r="C2370" t="str">
            <v>Cabo de cobre flexível de 10 mm², isolamento 0,6/1kV - isolação HEPR 90°C</v>
          </cell>
          <cell r="D2370" t="str">
            <v>m</v>
          </cell>
          <cell r="E2370">
            <v>4.87</v>
          </cell>
          <cell r="F2370">
            <v>2.65</v>
          </cell>
          <cell r="G2370">
            <v>7.52</v>
          </cell>
        </row>
        <row r="2371">
          <cell r="A2371" t="str">
            <v>39.21.060</v>
          </cell>
          <cell r="B2371">
            <v>0</v>
          </cell>
          <cell r="C2371" t="str">
            <v>Cabo de cobre flexível de 16 mm², isolamento 0,6/1kV - isolação HEPR 90°C</v>
          </cell>
          <cell r="D2371" t="str">
            <v>m</v>
          </cell>
          <cell r="E2371">
            <v>7.13</v>
          </cell>
          <cell r="F2371">
            <v>2.99</v>
          </cell>
          <cell r="G2371">
            <v>10.119999999999999</v>
          </cell>
        </row>
        <row r="2372">
          <cell r="A2372" t="str">
            <v>39.21.070</v>
          </cell>
          <cell r="B2372">
            <v>0</v>
          </cell>
          <cell r="C2372" t="str">
            <v>Cabo de cobre flexível de 25 mm², isolamento 0,6/1kV - isolação HEPR 90°C</v>
          </cell>
          <cell r="D2372" t="str">
            <v>m</v>
          </cell>
          <cell r="E2372">
            <v>11.13</v>
          </cell>
          <cell r="F2372">
            <v>3.32</v>
          </cell>
          <cell r="G2372">
            <v>14.45</v>
          </cell>
        </row>
        <row r="2373">
          <cell r="A2373" t="str">
            <v>39.21.080</v>
          </cell>
          <cell r="B2373">
            <v>0</v>
          </cell>
          <cell r="C2373" t="str">
            <v>Cabo de cobre flexível de 35 mm², isolamento 0,6/1kV - isolação HEPR 90°C</v>
          </cell>
          <cell r="D2373" t="str">
            <v>m</v>
          </cell>
          <cell r="E2373">
            <v>15.03</v>
          </cell>
          <cell r="F2373">
            <v>4.97</v>
          </cell>
          <cell r="G2373">
            <v>20</v>
          </cell>
        </row>
        <row r="2374">
          <cell r="A2374" t="str">
            <v>39.21.090</v>
          </cell>
          <cell r="B2374">
            <v>0</v>
          </cell>
          <cell r="C2374" t="str">
            <v>Cabo de cobre flexível de 50 mm², isolamento 0,6/1kV - isolação HEPR 90°C</v>
          </cell>
          <cell r="D2374" t="str">
            <v>m</v>
          </cell>
          <cell r="E2374">
            <v>22.16</v>
          </cell>
          <cell r="F2374">
            <v>6.64</v>
          </cell>
          <cell r="G2374">
            <v>28.8</v>
          </cell>
        </row>
        <row r="2375">
          <cell r="A2375" t="str">
            <v>39.21.100</v>
          </cell>
          <cell r="B2375">
            <v>0</v>
          </cell>
          <cell r="C2375" t="str">
            <v>Cabo de cobre flexível de 70 mm², isolamento 0,6/1kV - isolação HEPR 90°C</v>
          </cell>
          <cell r="D2375" t="str">
            <v>m</v>
          </cell>
          <cell r="E2375">
            <v>30.59</v>
          </cell>
          <cell r="F2375">
            <v>8.3000000000000007</v>
          </cell>
          <cell r="G2375">
            <v>38.89</v>
          </cell>
        </row>
        <row r="2376">
          <cell r="A2376" t="str">
            <v>39.21.110</v>
          </cell>
          <cell r="B2376">
            <v>0</v>
          </cell>
          <cell r="C2376" t="str">
            <v>Cabo de cobre flexível de 95 mm², isolamento 0,6/1kV - isolação HEPR 90°C</v>
          </cell>
          <cell r="D2376" t="str">
            <v>m</v>
          </cell>
          <cell r="E2376">
            <v>39.840000000000003</v>
          </cell>
          <cell r="F2376">
            <v>9.9600000000000009</v>
          </cell>
          <cell r="G2376">
            <v>49.8</v>
          </cell>
        </row>
        <row r="2377">
          <cell r="A2377" t="str">
            <v>39.21.120</v>
          </cell>
          <cell r="B2377">
            <v>0</v>
          </cell>
          <cell r="C2377" t="str">
            <v>Cabo de cobre flexível de 120 mm², isolamento 0,6/1kV - isolação HEPR 90°C</v>
          </cell>
          <cell r="D2377" t="str">
            <v>m</v>
          </cell>
          <cell r="E2377">
            <v>51.45</v>
          </cell>
          <cell r="F2377">
            <v>11.62</v>
          </cell>
          <cell r="G2377">
            <v>63.07</v>
          </cell>
        </row>
        <row r="2378">
          <cell r="A2378" t="str">
            <v>39.21.125</v>
          </cell>
          <cell r="B2378">
            <v>0</v>
          </cell>
          <cell r="C2378" t="str">
            <v>Cabo de cobre flexível de 150 mm², isolamento 0,6/1 kV - isolação HEPR 90°C</v>
          </cell>
          <cell r="D2378" t="str">
            <v>m</v>
          </cell>
          <cell r="E2378">
            <v>64.59</v>
          </cell>
          <cell r="F2378">
            <v>11.62</v>
          </cell>
          <cell r="G2378">
            <v>76.209999999999994</v>
          </cell>
        </row>
        <row r="2379">
          <cell r="A2379" t="str">
            <v>39.21.130</v>
          </cell>
          <cell r="B2379">
            <v>0</v>
          </cell>
          <cell r="C2379" t="str">
            <v>Cabo de cobre flexível de 185 mm², isolamento 0,6/1kV - isolação HEPR 90°C</v>
          </cell>
          <cell r="D2379" t="str">
            <v>m</v>
          </cell>
          <cell r="E2379">
            <v>78.099999999999994</v>
          </cell>
          <cell r="F2379">
            <v>13.27</v>
          </cell>
          <cell r="G2379">
            <v>91.37</v>
          </cell>
        </row>
        <row r="2380">
          <cell r="A2380" t="str">
            <v>39.21.140</v>
          </cell>
          <cell r="B2380">
            <v>0</v>
          </cell>
          <cell r="C2380" t="str">
            <v>Cabo de cobre flexível de 240 mm², isolamento 0,6/1kV - isolação HEPR 90°C</v>
          </cell>
          <cell r="D2380" t="str">
            <v>m</v>
          </cell>
          <cell r="E2380">
            <v>103</v>
          </cell>
          <cell r="F2380">
            <v>14.93</v>
          </cell>
          <cell r="G2380">
            <v>117.93</v>
          </cell>
        </row>
        <row r="2381">
          <cell r="A2381" t="str">
            <v>39.21.201</v>
          </cell>
          <cell r="B2381">
            <v>0</v>
          </cell>
          <cell r="C2381" t="str">
            <v>Cabo de cobre flexível de 2 x 2,5 mm², isolamento 0,6/1 kV - isolação HEPR 90°C</v>
          </cell>
          <cell r="D2381" t="str">
            <v>m</v>
          </cell>
          <cell r="E2381">
            <v>3.14</v>
          </cell>
          <cell r="F2381">
            <v>1.33</v>
          </cell>
          <cell r="G2381">
            <v>4.47</v>
          </cell>
        </row>
        <row r="2382">
          <cell r="A2382" t="str">
            <v>39.21.230</v>
          </cell>
          <cell r="B2382">
            <v>0</v>
          </cell>
          <cell r="C2382" t="str">
            <v>Cabo de cobre flexível de 3 x 1,5 mm², isolamento 0,6/1 kV - isolação HEPR 90°C</v>
          </cell>
          <cell r="D2382" t="str">
            <v>m</v>
          </cell>
          <cell r="E2382">
            <v>2.74</v>
          </cell>
          <cell r="F2382">
            <v>0.66</v>
          </cell>
          <cell r="G2382">
            <v>3.4</v>
          </cell>
        </row>
        <row r="2383">
          <cell r="A2383" t="str">
            <v>39.21.231</v>
          </cell>
          <cell r="B2383">
            <v>0</v>
          </cell>
          <cell r="C2383" t="str">
            <v>Cabo de cobre flexível de 3 x 2,5 mm², isolamento 0,6/1 kV - isolação HEPR 90°C</v>
          </cell>
          <cell r="D2383" t="str">
            <v>m</v>
          </cell>
          <cell r="E2383">
            <v>4.0999999999999996</v>
          </cell>
          <cell r="F2383">
            <v>1.65</v>
          </cell>
          <cell r="G2383">
            <v>5.75</v>
          </cell>
        </row>
        <row r="2384">
          <cell r="A2384" t="str">
            <v>39.21.234</v>
          </cell>
          <cell r="B2384">
            <v>0</v>
          </cell>
          <cell r="C2384" t="str">
            <v>Cabo de cobre flexível de 3 x 10 mm², isolamento 0,6/1 kV - isolação HEPR 90°C</v>
          </cell>
          <cell r="D2384" t="str">
            <v>m</v>
          </cell>
          <cell r="E2384">
            <v>14.57</v>
          </cell>
          <cell r="F2384">
            <v>3.32</v>
          </cell>
          <cell r="G2384">
            <v>17.89</v>
          </cell>
        </row>
        <row r="2385">
          <cell r="A2385" t="str">
            <v>39.21.236</v>
          </cell>
          <cell r="B2385">
            <v>0</v>
          </cell>
          <cell r="C2385" t="str">
            <v>Cabo de cobre flexível de 3 x 25 mm², isolamento 0,6/1 kV - isolação HEPR 90°C</v>
          </cell>
          <cell r="D2385" t="str">
            <v>m</v>
          </cell>
          <cell r="E2385">
            <v>37.21</v>
          </cell>
          <cell r="F2385">
            <v>9.9600000000000009</v>
          </cell>
          <cell r="G2385">
            <v>47.17</v>
          </cell>
        </row>
        <row r="2386">
          <cell r="A2386" t="str">
            <v>39.21.237</v>
          </cell>
          <cell r="B2386">
            <v>0</v>
          </cell>
          <cell r="C2386" t="str">
            <v>Cabo de cobre flexível de 3 x 35 mm², isolamento 0,6/1 kV - isolação HEPR 90°C</v>
          </cell>
          <cell r="D2386" t="str">
            <v>m</v>
          </cell>
          <cell r="E2386">
            <v>50.13</v>
          </cell>
          <cell r="F2386">
            <v>13.27</v>
          </cell>
          <cell r="G2386">
            <v>63.4</v>
          </cell>
        </row>
        <row r="2387">
          <cell r="A2387" t="str">
            <v>39.21.254</v>
          </cell>
          <cell r="B2387">
            <v>0</v>
          </cell>
          <cell r="C2387" t="str">
            <v>Cabo de cobre flexível de 4 x 10 mm², isolamento 0,6/1 kV - isolação HEPR 90°C</v>
          </cell>
          <cell r="D2387" t="str">
            <v>m</v>
          </cell>
          <cell r="E2387">
            <v>20.92</v>
          </cell>
          <cell r="F2387">
            <v>4.3</v>
          </cell>
          <cell r="G2387">
            <v>25.22</v>
          </cell>
        </row>
        <row r="2388">
          <cell r="A2388" t="str">
            <v>39.24</v>
          </cell>
          <cell r="B2388" t="str">
            <v>Cabo de cobre flexível, isolamento 500 V, isolação PP 70°C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</row>
        <row r="2389">
          <cell r="A2389" t="str">
            <v>39.24.151</v>
          </cell>
          <cell r="B2389">
            <v>0</v>
          </cell>
          <cell r="C2389" t="str">
            <v>Cabo de cobre flexível de 3 x 1,5 mm², isolamento 500 V - isolação PP 70°C</v>
          </cell>
          <cell r="D2389" t="str">
            <v>m</v>
          </cell>
          <cell r="E2389">
            <v>2.64</v>
          </cell>
          <cell r="F2389">
            <v>3.98</v>
          </cell>
          <cell r="G2389">
            <v>6.62</v>
          </cell>
        </row>
        <row r="2390">
          <cell r="A2390" t="str">
            <v>39.24.152</v>
          </cell>
          <cell r="B2390">
            <v>0</v>
          </cell>
          <cell r="C2390" t="str">
            <v>Cabo de cobre flexível de 3 x 2,5 mm², isolamento 500 V - isolação PP 70°C</v>
          </cell>
          <cell r="D2390" t="str">
            <v>m</v>
          </cell>
          <cell r="E2390">
            <v>4.0999999999999996</v>
          </cell>
          <cell r="F2390">
            <v>4.97</v>
          </cell>
          <cell r="G2390">
            <v>9.07</v>
          </cell>
        </row>
        <row r="2391">
          <cell r="A2391" t="str">
            <v>39.24.153</v>
          </cell>
          <cell r="B2391">
            <v>0</v>
          </cell>
          <cell r="C2391" t="str">
            <v>Cabo de cobre flexível de 3 x 4 mm², isolamento 500 V - isolação PP 70°C</v>
          </cell>
          <cell r="D2391" t="str">
            <v>m</v>
          </cell>
          <cell r="E2391">
            <v>6.45</v>
          </cell>
          <cell r="F2391">
            <v>5.98</v>
          </cell>
          <cell r="G2391">
            <v>12.43</v>
          </cell>
        </row>
        <row r="2392">
          <cell r="A2392" t="str">
            <v>39.24.154</v>
          </cell>
          <cell r="B2392">
            <v>0</v>
          </cell>
          <cell r="C2392" t="str">
            <v>Cabo de cobre flexível de 3 x 6 mm², isolamento 500 V - isolação PP 70°C</v>
          </cell>
          <cell r="D2392" t="str">
            <v>m</v>
          </cell>
          <cell r="E2392">
            <v>9.2200000000000006</v>
          </cell>
          <cell r="F2392">
            <v>6.97</v>
          </cell>
          <cell r="G2392">
            <v>16.190000000000001</v>
          </cell>
        </row>
        <row r="2393">
          <cell r="A2393" t="str">
            <v>39.24.173</v>
          </cell>
          <cell r="B2393">
            <v>0</v>
          </cell>
          <cell r="C2393" t="str">
            <v>Cabo de cobre flexível de 4 x 4 mm², isolamento 500 V - isolação PP 70°C</v>
          </cell>
          <cell r="D2393" t="str">
            <v>m</v>
          </cell>
          <cell r="E2393">
            <v>8.44</v>
          </cell>
          <cell r="F2393">
            <v>3.98</v>
          </cell>
          <cell r="G2393">
            <v>12.42</v>
          </cell>
        </row>
        <row r="2394">
          <cell r="A2394" t="str">
            <v>39.24.174</v>
          </cell>
          <cell r="B2394">
            <v>0</v>
          </cell>
          <cell r="C2394" t="str">
            <v>Cabo de cobre flexível de 4 x 6 mm², isolamento 500 V - isolação PP 70°C</v>
          </cell>
          <cell r="D2394" t="str">
            <v>m</v>
          </cell>
          <cell r="E2394">
            <v>12.5</v>
          </cell>
          <cell r="F2394">
            <v>9.2899999999999991</v>
          </cell>
          <cell r="G2394">
            <v>21.79</v>
          </cell>
        </row>
        <row r="2395">
          <cell r="A2395" t="str">
            <v>39.25</v>
          </cell>
          <cell r="B2395" t="str">
            <v>Cabo de cobre unipolar, isolamento 15/25 kV, isolação EPR 90 °C / 105 °C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</row>
        <row r="2396">
          <cell r="A2396" t="str">
            <v>39.25.020</v>
          </cell>
          <cell r="B2396">
            <v>0</v>
          </cell>
          <cell r="C2396" t="str">
            <v>Cabo de cobre de 35 mm², isolamento 15/25 kV - isolação EPR 105°C</v>
          </cell>
          <cell r="D2396" t="str">
            <v>m</v>
          </cell>
          <cell r="E2396">
            <v>33.65</v>
          </cell>
          <cell r="F2396">
            <v>1</v>
          </cell>
          <cell r="G2396">
            <v>34.65</v>
          </cell>
        </row>
        <row r="2397">
          <cell r="A2397" t="str">
            <v>39.25.030</v>
          </cell>
          <cell r="B2397">
            <v>0</v>
          </cell>
          <cell r="C2397" t="str">
            <v>Cabo de cobre de 50 mm², isolamento 15/25 kV - isolação EPR 105°C</v>
          </cell>
          <cell r="D2397" t="str">
            <v>m</v>
          </cell>
          <cell r="E2397">
            <v>34.450000000000003</v>
          </cell>
          <cell r="F2397">
            <v>1</v>
          </cell>
          <cell r="G2397">
            <v>35.450000000000003</v>
          </cell>
        </row>
        <row r="2398">
          <cell r="A2398" t="str">
            <v>39.26</v>
          </cell>
          <cell r="B2398" t="str">
            <v>Cabo de cobre flexível, isolamento 0,6/1kV - isolação HEPR 90° C - baixa emissão fumaça e gases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</row>
        <row r="2399">
          <cell r="A2399" t="str">
            <v>39.26.010</v>
          </cell>
          <cell r="B2399">
            <v>0</v>
          </cell>
          <cell r="C2399" t="str">
            <v>Cabo de cobre flexível de 1,5 mm², isolamento 0,6/1 kV - isolação HEPR 90°C - baixa emissão de fumaça e gases</v>
          </cell>
          <cell r="D2399" t="str">
            <v>m</v>
          </cell>
          <cell r="E2399">
            <v>1.5</v>
          </cell>
          <cell r="F2399">
            <v>1.33</v>
          </cell>
          <cell r="G2399">
            <v>2.83</v>
          </cell>
        </row>
        <row r="2400">
          <cell r="A2400" t="str">
            <v>39.26.020</v>
          </cell>
          <cell r="B2400">
            <v>0</v>
          </cell>
          <cell r="C2400" t="str">
            <v>Cabo de cobre flexível de 2,5 mm², isolamento 0,6/1 kV - isolação HEPR 90°C - baixa emissão de fumaça e gases</v>
          </cell>
          <cell r="D2400" t="str">
            <v>m</v>
          </cell>
          <cell r="E2400">
            <v>2.04</v>
          </cell>
          <cell r="F2400">
            <v>1.65</v>
          </cell>
          <cell r="G2400">
            <v>3.69</v>
          </cell>
        </row>
        <row r="2401">
          <cell r="A2401" t="str">
            <v>39.26.030</v>
          </cell>
          <cell r="B2401">
            <v>0</v>
          </cell>
          <cell r="C2401" t="str">
            <v>Cabo de cobre flexível de 4 mm², isolamento 0,6/1 kV -  isolação HEPR 90°C - baixa emissão de fumaça e gases</v>
          </cell>
          <cell r="D2401" t="str">
            <v>m</v>
          </cell>
          <cell r="E2401">
            <v>2.71</v>
          </cell>
          <cell r="F2401">
            <v>1.99</v>
          </cell>
          <cell r="G2401">
            <v>4.7</v>
          </cell>
        </row>
        <row r="2402">
          <cell r="A2402" t="str">
            <v>39.26.040</v>
          </cell>
          <cell r="B2402">
            <v>0</v>
          </cell>
          <cell r="C2402" t="str">
            <v>Cabo de cobre flexível de 6 mm², isolamento 0,6/1 kV - isolação HEPR 90°C - baixa emissão de fumaça e gases</v>
          </cell>
          <cell r="D2402" t="str">
            <v>m</v>
          </cell>
          <cell r="E2402">
            <v>3.7</v>
          </cell>
          <cell r="F2402">
            <v>2.3199999999999998</v>
          </cell>
          <cell r="G2402">
            <v>6.02</v>
          </cell>
        </row>
        <row r="2403">
          <cell r="A2403" t="str">
            <v>39.26.050</v>
          </cell>
          <cell r="B2403">
            <v>0</v>
          </cell>
          <cell r="C2403" t="str">
            <v>Cabo de cobre flexível de 10 mm², isolamento 0,6/1 kV - isolação HEPR 90°C - baixa emissão de fumaça e gases</v>
          </cell>
          <cell r="D2403" t="str">
            <v>m</v>
          </cell>
          <cell r="E2403">
            <v>5.71</v>
          </cell>
          <cell r="F2403">
            <v>2.65</v>
          </cell>
          <cell r="G2403">
            <v>8.36</v>
          </cell>
        </row>
        <row r="2404">
          <cell r="A2404" t="str">
            <v>39.26.060</v>
          </cell>
          <cell r="B2404">
            <v>0</v>
          </cell>
          <cell r="C2404" t="str">
            <v>Cabo de cobre flexível de 16 mm², isolamento 0,6/1 kV - isolação HEPR 90°C - baixa emissão de fumaça e gases</v>
          </cell>
          <cell r="D2404" t="str">
            <v>m</v>
          </cell>
          <cell r="E2404">
            <v>8.5500000000000007</v>
          </cell>
          <cell r="F2404">
            <v>2.99</v>
          </cell>
          <cell r="G2404">
            <v>11.54</v>
          </cell>
        </row>
        <row r="2405">
          <cell r="A2405" t="str">
            <v>39.26.070</v>
          </cell>
          <cell r="B2405">
            <v>0</v>
          </cell>
          <cell r="C2405" t="str">
            <v>Cabo de cobre flexível de 25 mm², isolamento 0,6/1 kV - isolação HEPR 90°C - baixa emissão de fumaça e gases</v>
          </cell>
          <cell r="D2405" t="str">
            <v>m</v>
          </cell>
          <cell r="E2405">
            <v>13.06</v>
          </cell>
          <cell r="F2405">
            <v>3.32</v>
          </cell>
          <cell r="G2405">
            <v>16.38</v>
          </cell>
        </row>
        <row r="2406">
          <cell r="A2406" t="str">
            <v>39.26.080</v>
          </cell>
          <cell r="B2406">
            <v>0</v>
          </cell>
          <cell r="C2406" t="str">
            <v>Cabo de cobre flexível de 35 mm², isolamento 0,6/1 kV - isolação HEPR 90°C - baixa emissão de fumaça e gases</v>
          </cell>
          <cell r="D2406" t="str">
            <v>m</v>
          </cell>
          <cell r="E2406">
            <v>17.5</v>
          </cell>
          <cell r="F2406">
            <v>4.97</v>
          </cell>
          <cell r="G2406">
            <v>22.47</v>
          </cell>
        </row>
        <row r="2407">
          <cell r="A2407" t="str">
            <v>39.26.090</v>
          </cell>
          <cell r="B2407">
            <v>0</v>
          </cell>
          <cell r="C2407" t="str">
            <v>Cabo de cobre flexível de 50 mm², isolamento 0,6/1 kV - isolação HEPR 90°C - baixa emissão de fumaça e gases</v>
          </cell>
          <cell r="D2407" t="str">
            <v>m</v>
          </cell>
          <cell r="E2407">
            <v>25.15</v>
          </cell>
          <cell r="F2407">
            <v>6.64</v>
          </cell>
          <cell r="G2407">
            <v>31.79</v>
          </cell>
        </row>
        <row r="2408">
          <cell r="A2408" t="str">
            <v>39.26.100</v>
          </cell>
          <cell r="B2408">
            <v>0</v>
          </cell>
          <cell r="C2408" t="str">
            <v>Cabo de cobre flexível de 70 mm², isolamento 0,6/1 kV - isolação HEPR 90°C - baixa emissão de fumaça e gases</v>
          </cell>
          <cell r="D2408" t="str">
            <v>m</v>
          </cell>
          <cell r="E2408">
            <v>35.869999999999997</v>
          </cell>
          <cell r="F2408">
            <v>8.3000000000000007</v>
          </cell>
          <cell r="G2408">
            <v>44.17</v>
          </cell>
        </row>
        <row r="2409">
          <cell r="A2409" t="str">
            <v>39.26.110</v>
          </cell>
          <cell r="B2409">
            <v>0</v>
          </cell>
          <cell r="C2409" t="str">
            <v>Cabo de cobre flexível de 95 mm², isolamento 0,6/1 kV - isolação HEPR 90°C - baixa emissão de fumaça e gases</v>
          </cell>
          <cell r="D2409" t="str">
            <v>m</v>
          </cell>
          <cell r="E2409">
            <v>45.61</v>
          </cell>
          <cell r="F2409">
            <v>9.9600000000000009</v>
          </cell>
          <cell r="G2409">
            <v>55.57</v>
          </cell>
        </row>
        <row r="2410">
          <cell r="A2410" t="str">
            <v>39.26.120</v>
          </cell>
          <cell r="B2410">
            <v>0</v>
          </cell>
          <cell r="C2410" t="str">
            <v>Cabo de cobre flexível de 120 mm², isolamento 0,6/1 kV - isolação HEPR 90°C - baixa emissão de fumaça e gases</v>
          </cell>
          <cell r="D2410" t="str">
            <v>m</v>
          </cell>
          <cell r="E2410">
            <v>58.99</v>
          </cell>
          <cell r="F2410">
            <v>11.62</v>
          </cell>
          <cell r="G2410">
            <v>70.61</v>
          </cell>
        </row>
        <row r="2411">
          <cell r="A2411" t="str">
            <v>39.26.130</v>
          </cell>
          <cell r="B2411">
            <v>0</v>
          </cell>
          <cell r="C2411" t="str">
            <v>Cabo de cobre flexível de 150 mm², isolamento 0,6/1 kV - isolação HEPR 90°C - baixa emissão de fumaça e gases</v>
          </cell>
          <cell r="D2411" t="str">
            <v>m</v>
          </cell>
          <cell r="E2411">
            <v>72</v>
          </cell>
          <cell r="F2411">
            <v>13.27</v>
          </cell>
          <cell r="G2411">
            <v>85.27</v>
          </cell>
        </row>
        <row r="2412">
          <cell r="A2412" t="str">
            <v>39.26.140</v>
          </cell>
          <cell r="B2412">
            <v>0</v>
          </cell>
          <cell r="C2412" t="str">
            <v>Cabo de cobre flexível de 185 mm², isolamento 0,6/1 kV - isolação HEPR 90°C - baixa emissão de fumaça e gases</v>
          </cell>
          <cell r="D2412" t="str">
            <v>m</v>
          </cell>
          <cell r="E2412">
            <v>87.1</v>
          </cell>
          <cell r="F2412">
            <v>14.93</v>
          </cell>
          <cell r="G2412">
            <v>102.03</v>
          </cell>
        </row>
        <row r="2413">
          <cell r="A2413" t="str">
            <v>39.26.150</v>
          </cell>
          <cell r="B2413">
            <v>0</v>
          </cell>
          <cell r="C2413" t="str">
            <v>Cabo de cobre flexível de 240 mm², isolamento 0,6/1 kV - isolação HEPR 90°C - baixa emissão de fumaça e gases</v>
          </cell>
          <cell r="D2413" t="str">
            <v>m</v>
          </cell>
          <cell r="E2413">
            <v>122.42</v>
          </cell>
          <cell r="F2413">
            <v>16.600000000000001</v>
          </cell>
          <cell r="G2413">
            <v>139.02000000000001</v>
          </cell>
        </row>
        <row r="2414">
          <cell r="A2414" t="str">
            <v>39.27</v>
          </cell>
          <cell r="B2414" t="str">
            <v>Cabo óptico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</row>
        <row r="2415">
          <cell r="A2415" t="str">
            <v>39.27.010</v>
          </cell>
          <cell r="B2415">
            <v>0</v>
          </cell>
          <cell r="C2415" t="str">
            <v>Cabo óptico de terminação, 2 fibras, 50/125 µm - uso interno/externo</v>
          </cell>
          <cell r="D2415" t="str">
            <v>m</v>
          </cell>
          <cell r="E2415">
            <v>2.69</v>
          </cell>
          <cell r="F2415">
            <v>1.65</v>
          </cell>
          <cell r="G2415">
            <v>4.34</v>
          </cell>
        </row>
        <row r="2416">
          <cell r="A2416" t="str">
            <v>39.27.020</v>
          </cell>
          <cell r="B2416">
            <v>0</v>
          </cell>
          <cell r="C2416" t="str">
            <v>Cabo óptico multimodo, 4 fibras, 50/125 µm - uso interno/externo</v>
          </cell>
          <cell r="D2416" t="str">
            <v>m</v>
          </cell>
          <cell r="E2416">
            <v>4.55</v>
          </cell>
          <cell r="F2416">
            <v>3.32</v>
          </cell>
          <cell r="G2416">
            <v>7.87</v>
          </cell>
        </row>
        <row r="2417">
          <cell r="A2417" t="str">
            <v>39.27.030</v>
          </cell>
          <cell r="B2417">
            <v>0</v>
          </cell>
          <cell r="C2417" t="str">
            <v>Cabo óptico multimodo, 6 fibras, 50/125 µm - uso interno/externo</v>
          </cell>
          <cell r="D2417" t="str">
            <v>m</v>
          </cell>
          <cell r="E2417">
            <v>5.26</v>
          </cell>
          <cell r="F2417">
            <v>3.32</v>
          </cell>
          <cell r="G2417">
            <v>8.58</v>
          </cell>
        </row>
        <row r="2418">
          <cell r="A2418" t="str">
            <v>39.27.110</v>
          </cell>
          <cell r="B2418">
            <v>0</v>
          </cell>
          <cell r="C2418" t="str">
            <v>Cabo óptico multimodo, núcleo geleado, 4 fibras, 50/125 µm - uso externo</v>
          </cell>
          <cell r="D2418" t="str">
            <v>m</v>
          </cell>
          <cell r="E2418">
            <v>8.57</v>
          </cell>
          <cell r="F2418">
            <v>3.32</v>
          </cell>
          <cell r="G2418">
            <v>11.89</v>
          </cell>
        </row>
        <row r="2419">
          <cell r="A2419" t="str">
            <v>39.27.120</v>
          </cell>
          <cell r="B2419">
            <v>0</v>
          </cell>
          <cell r="C2419" t="str">
            <v>Cabo óptico multimodo, núcleo geleado, 6 fibras, 50/125 µm - uso externo</v>
          </cell>
          <cell r="D2419" t="str">
            <v>m</v>
          </cell>
          <cell r="E2419">
            <v>11.66</v>
          </cell>
          <cell r="F2419">
            <v>3.32</v>
          </cell>
          <cell r="G2419">
            <v>14.98</v>
          </cell>
        </row>
        <row r="2420">
          <cell r="A2420" t="str">
            <v>39.29</v>
          </cell>
          <cell r="B2420" t="str">
            <v>Cabo de cobre flexível, isolamento 750 V - isolação 70°C, baixa emissão de fumaça e gases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</row>
        <row r="2421">
          <cell r="A2421" t="str">
            <v>39.29.110</v>
          </cell>
          <cell r="B2421">
            <v>0</v>
          </cell>
          <cell r="C2421" t="str">
            <v>Cabo de cobre flexível de 1,5 mm², isolamento 750 V - isolação LSHF/A 70°C - baixa emissão de fumaça e gases</v>
          </cell>
          <cell r="D2421" t="str">
            <v>m</v>
          </cell>
          <cell r="E2421">
            <v>0.81</v>
          </cell>
          <cell r="F2421">
            <v>1.33</v>
          </cell>
          <cell r="G2421">
            <v>2.14</v>
          </cell>
        </row>
        <row r="2422">
          <cell r="A2422" t="str">
            <v>39.29.111</v>
          </cell>
          <cell r="B2422">
            <v>0</v>
          </cell>
          <cell r="C2422" t="str">
            <v>Cabo de cobre flexível de 2,5 mm², isolamento 750 V - isolação LSHF/A 70°C - baixa emissão de fumaça e gases</v>
          </cell>
          <cell r="D2422" t="str">
            <v>m</v>
          </cell>
          <cell r="E2422">
            <v>1.21</v>
          </cell>
          <cell r="F2422">
            <v>1.65</v>
          </cell>
          <cell r="G2422">
            <v>2.86</v>
          </cell>
        </row>
        <row r="2423">
          <cell r="A2423" t="str">
            <v>39.29.112</v>
          </cell>
          <cell r="B2423">
            <v>0</v>
          </cell>
          <cell r="C2423" t="str">
            <v>Cabo de cobre flexível de 4 mm², isolamento 750 V - isolação LSHF/A 70°C - baixa emissão de fumaça e gases</v>
          </cell>
          <cell r="D2423" t="str">
            <v>m</v>
          </cell>
          <cell r="E2423">
            <v>1.98</v>
          </cell>
          <cell r="F2423">
            <v>1.99</v>
          </cell>
          <cell r="G2423">
            <v>3.97</v>
          </cell>
        </row>
        <row r="2424">
          <cell r="A2424" t="str">
            <v>39.29.113</v>
          </cell>
          <cell r="B2424">
            <v>0</v>
          </cell>
          <cell r="C2424" t="str">
            <v>Cabo de cobre flexível de 6 mm², isolamento 750 V - isolação LSHF/A 70°C - baixa emissão de fumaça e gases</v>
          </cell>
          <cell r="D2424" t="str">
            <v>m</v>
          </cell>
          <cell r="E2424">
            <v>2.87</v>
          </cell>
          <cell r="F2424">
            <v>2.3199999999999998</v>
          </cell>
          <cell r="G2424">
            <v>5.19</v>
          </cell>
        </row>
        <row r="2425">
          <cell r="A2425" t="str">
            <v>39.29.114</v>
          </cell>
          <cell r="B2425">
            <v>0</v>
          </cell>
          <cell r="C2425" t="str">
            <v>Cabo de cobre flexível de 10 mm², isolamento 750 V - isolação LSHF/A 70°C - baixa emissão de fumaça e gases</v>
          </cell>
          <cell r="D2425" t="str">
            <v>m</v>
          </cell>
          <cell r="E2425">
            <v>4.9400000000000004</v>
          </cell>
          <cell r="F2425">
            <v>2.65</v>
          </cell>
          <cell r="G2425">
            <v>7.59</v>
          </cell>
        </row>
        <row r="2426">
          <cell r="A2426" t="str">
            <v>39.30</v>
          </cell>
          <cell r="B2426" t="str">
            <v>Fios e cabos - áudio e vídeo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</row>
        <row r="2427">
          <cell r="A2427" t="str">
            <v>39.30.010</v>
          </cell>
          <cell r="B2427">
            <v>0</v>
          </cell>
          <cell r="C2427" t="str">
            <v>Cabo torcido flexível de 2 x 2,5 mm², isolação em PVC antichama</v>
          </cell>
          <cell r="D2427" t="str">
            <v>m</v>
          </cell>
          <cell r="E2427">
            <v>2.67</v>
          </cell>
          <cell r="F2427">
            <v>8.3000000000000007</v>
          </cell>
          <cell r="G2427">
            <v>10.97</v>
          </cell>
        </row>
        <row r="2428">
          <cell r="A2428" t="str">
            <v>40</v>
          </cell>
          <cell r="B2428" t="str">
            <v>DISTRIBUIÇÃO DE FORÇA E COMANDO DE ENERGIA ELÉTRICA E TELEFONIA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</row>
        <row r="2429">
          <cell r="A2429" t="str">
            <v>40.01</v>
          </cell>
          <cell r="B2429" t="str">
            <v>Caixa de passagem estampada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</row>
        <row r="2430">
          <cell r="A2430" t="str">
            <v>40.01.020</v>
          </cell>
          <cell r="B2430">
            <v>0</v>
          </cell>
          <cell r="C2430" t="str">
            <v>Caixa de ferro estampada 4´ x 2´</v>
          </cell>
          <cell r="D2430" t="str">
            <v>un</v>
          </cell>
          <cell r="E2430">
            <v>2.4900000000000002</v>
          </cell>
          <cell r="F2430">
            <v>8.3000000000000007</v>
          </cell>
          <cell r="G2430">
            <v>10.79</v>
          </cell>
        </row>
        <row r="2431">
          <cell r="A2431" t="str">
            <v>40.01.040</v>
          </cell>
          <cell r="B2431">
            <v>0</v>
          </cell>
          <cell r="C2431" t="str">
            <v>Caixa de ferro estampada 4´ x 4´</v>
          </cell>
          <cell r="D2431" t="str">
            <v>un</v>
          </cell>
          <cell r="E2431">
            <v>4.83</v>
          </cell>
          <cell r="F2431">
            <v>8.3000000000000007</v>
          </cell>
          <cell r="G2431">
            <v>13.13</v>
          </cell>
        </row>
        <row r="2432">
          <cell r="A2432" t="str">
            <v>40.01.080</v>
          </cell>
          <cell r="B2432">
            <v>0</v>
          </cell>
          <cell r="C2432" t="str">
            <v>Caixa de ferro estampada octogonal fundo móvel 4´ x 4´</v>
          </cell>
          <cell r="D2432" t="str">
            <v>un</v>
          </cell>
          <cell r="E2432">
            <v>4.4800000000000004</v>
          </cell>
          <cell r="F2432">
            <v>9.9600000000000009</v>
          </cell>
          <cell r="G2432">
            <v>14.44</v>
          </cell>
        </row>
        <row r="2433">
          <cell r="A2433" t="str">
            <v>40.01.090</v>
          </cell>
          <cell r="B2433">
            <v>0</v>
          </cell>
          <cell r="C2433" t="str">
            <v>Caixa de ferro estampada octogonal de 3´ x 3´</v>
          </cell>
          <cell r="D2433" t="str">
            <v>un</v>
          </cell>
          <cell r="E2433">
            <v>2.48</v>
          </cell>
          <cell r="F2433">
            <v>8.3000000000000007</v>
          </cell>
          <cell r="G2433">
            <v>10.78</v>
          </cell>
        </row>
        <row r="2434">
          <cell r="A2434" t="str">
            <v>40.02</v>
          </cell>
          <cell r="B2434" t="str">
            <v>Caixa de passagem com tampa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</row>
        <row r="2435">
          <cell r="A2435" t="str">
            <v>40.02.010</v>
          </cell>
          <cell r="B2435">
            <v>0</v>
          </cell>
          <cell r="C2435" t="str">
            <v>Caixa de tomada em alumínio para piso 4´ x 4´</v>
          </cell>
          <cell r="D2435" t="str">
            <v>un</v>
          </cell>
          <cell r="E2435">
            <v>19.940000000000001</v>
          </cell>
          <cell r="F2435">
            <v>26.54</v>
          </cell>
          <cell r="G2435">
            <v>46.48</v>
          </cell>
        </row>
        <row r="2436">
          <cell r="A2436" t="str">
            <v>40.02.020</v>
          </cell>
          <cell r="B2436">
            <v>0</v>
          </cell>
          <cell r="C2436" t="str">
            <v>Caixa de passagem em chapa, com tampa parafusada, 100 x 100 x 80 mm</v>
          </cell>
          <cell r="D2436" t="str">
            <v>un</v>
          </cell>
          <cell r="E2436">
            <v>8.16</v>
          </cell>
          <cell r="F2436">
            <v>9.9600000000000009</v>
          </cell>
          <cell r="G2436">
            <v>18.12</v>
          </cell>
        </row>
        <row r="2437">
          <cell r="A2437" t="str">
            <v>40.02.040</v>
          </cell>
          <cell r="B2437">
            <v>0</v>
          </cell>
          <cell r="C2437" t="str">
            <v>Caixa de passagem em chapa, com tampa parafusada, 150 x 150 x 80 mm</v>
          </cell>
          <cell r="D2437" t="str">
            <v>un</v>
          </cell>
          <cell r="E2437">
            <v>13.21</v>
          </cell>
          <cell r="F2437">
            <v>9.9600000000000009</v>
          </cell>
          <cell r="G2437">
            <v>23.17</v>
          </cell>
        </row>
        <row r="2438">
          <cell r="A2438" t="str">
            <v>40.02.060</v>
          </cell>
          <cell r="B2438">
            <v>0</v>
          </cell>
          <cell r="C2438" t="str">
            <v>Caixa de passagem em chapa, com tampa parafusada, 200 x 200 x 100 mm</v>
          </cell>
          <cell r="D2438" t="str">
            <v>un</v>
          </cell>
          <cell r="E2438">
            <v>19.670000000000002</v>
          </cell>
          <cell r="F2438">
            <v>9.9600000000000009</v>
          </cell>
          <cell r="G2438">
            <v>29.63</v>
          </cell>
        </row>
        <row r="2439">
          <cell r="A2439" t="str">
            <v>40.02.080</v>
          </cell>
          <cell r="B2439">
            <v>0</v>
          </cell>
          <cell r="C2439" t="str">
            <v>Caixa de passagem em chapa, com tampa parafusada, 300 x 300 x 120 mm</v>
          </cell>
          <cell r="D2439" t="str">
            <v>un</v>
          </cell>
          <cell r="E2439">
            <v>37.81</v>
          </cell>
          <cell r="F2439">
            <v>13.27</v>
          </cell>
          <cell r="G2439">
            <v>51.08</v>
          </cell>
        </row>
        <row r="2440">
          <cell r="A2440" t="str">
            <v>40.02.100</v>
          </cell>
          <cell r="B2440">
            <v>0</v>
          </cell>
          <cell r="C2440" t="str">
            <v>Caixa de passagem em chapa, com tampa parafusada, 400 x 400 x 150 mm</v>
          </cell>
          <cell r="D2440" t="str">
            <v>un</v>
          </cell>
          <cell r="E2440">
            <v>105.75</v>
          </cell>
          <cell r="F2440">
            <v>13.27</v>
          </cell>
          <cell r="G2440">
            <v>119.02</v>
          </cell>
        </row>
        <row r="2441">
          <cell r="A2441" t="str">
            <v>40.02.120</v>
          </cell>
          <cell r="B2441">
            <v>0</v>
          </cell>
          <cell r="C2441" t="str">
            <v>Caixa de passagem em chapa, com tampa parafusada, 500 x 500 x 150 mm</v>
          </cell>
          <cell r="D2441" t="str">
            <v>un</v>
          </cell>
          <cell r="E2441">
            <v>141.57</v>
          </cell>
          <cell r="F2441">
            <v>16.600000000000001</v>
          </cell>
          <cell r="G2441">
            <v>158.16999999999999</v>
          </cell>
        </row>
        <row r="2442">
          <cell r="A2442" t="str">
            <v>40.02.440</v>
          </cell>
          <cell r="B2442">
            <v>0</v>
          </cell>
          <cell r="C2442" t="str">
            <v>Caixa em alumínio fundido à prova de tempo, umidade, gases, vapores e pó, 150 x 150 x 150 mm</v>
          </cell>
          <cell r="D2442" t="str">
            <v>un</v>
          </cell>
          <cell r="E2442">
            <v>159.21</v>
          </cell>
          <cell r="F2442">
            <v>9.9600000000000009</v>
          </cell>
          <cell r="G2442">
            <v>169.17</v>
          </cell>
        </row>
        <row r="2443">
          <cell r="A2443" t="str">
            <v>40.02.450</v>
          </cell>
          <cell r="B2443">
            <v>0</v>
          </cell>
          <cell r="C2443" t="str">
            <v>Caixa em alumínio fundido à prova de tempo, umidade, gases, vapores e pó, 200 x 200 x 200 mm</v>
          </cell>
          <cell r="D2443" t="str">
            <v>un</v>
          </cell>
          <cell r="E2443">
            <v>190.04</v>
          </cell>
          <cell r="F2443">
            <v>9.9600000000000009</v>
          </cell>
          <cell r="G2443">
            <v>200</v>
          </cell>
        </row>
        <row r="2444">
          <cell r="A2444" t="str">
            <v>40.02.460</v>
          </cell>
          <cell r="B2444">
            <v>0</v>
          </cell>
          <cell r="C2444" t="str">
            <v>Caixa em alumínio fundido à prova de tempo, umidade, gases, vapores e pó, 240 x 240 x 150 mm</v>
          </cell>
          <cell r="D2444" t="str">
            <v>un</v>
          </cell>
          <cell r="E2444">
            <v>234.28</v>
          </cell>
          <cell r="F2444">
            <v>9.9600000000000009</v>
          </cell>
          <cell r="G2444">
            <v>244.24</v>
          </cell>
        </row>
        <row r="2445">
          <cell r="A2445" t="str">
            <v>40.02.470</v>
          </cell>
          <cell r="B2445">
            <v>0</v>
          </cell>
          <cell r="C2445" t="str">
            <v>Caixa em alumínio fundido à prova de tempo, umidade, gases, vapores e pó, 445 x 350 x 220 mm</v>
          </cell>
          <cell r="D2445" t="str">
            <v>un</v>
          </cell>
          <cell r="E2445">
            <v>612.51</v>
          </cell>
          <cell r="F2445">
            <v>13.27</v>
          </cell>
          <cell r="G2445">
            <v>625.78</v>
          </cell>
        </row>
        <row r="2446">
          <cell r="A2446" t="str">
            <v>40.02.600</v>
          </cell>
          <cell r="B2446">
            <v>0</v>
          </cell>
          <cell r="C2446" t="str">
            <v>Caixa de passagem em alumínio fundido à prova de tempo, 100 x 100 mm</v>
          </cell>
          <cell r="D2446" t="str">
            <v>un</v>
          </cell>
          <cell r="E2446">
            <v>18.71</v>
          </cell>
          <cell r="F2446">
            <v>9.9600000000000009</v>
          </cell>
          <cell r="G2446">
            <v>28.67</v>
          </cell>
        </row>
        <row r="2447">
          <cell r="A2447" t="str">
            <v>40.02.610</v>
          </cell>
          <cell r="B2447">
            <v>0</v>
          </cell>
          <cell r="C2447" t="str">
            <v>Caixa de passagem em alumínio fundido à prova de tempo, 200 x 200 mm</v>
          </cell>
          <cell r="D2447" t="str">
            <v>un</v>
          </cell>
          <cell r="E2447">
            <v>54.11</v>
          </cell>
          <cell r="F2447">
            <v>9.9600000000000009</v>
          </cell>
          <cell r="G2447">
            <v>64.069999999999993</v>
          </cell>
        </row>
        <row r="2448">
          <cell r="A2448" t="str">
            <v>40.02.620</v>
          </cell>
          <cell r="B2448">
            <v>0</v>
          </cell>
          <cell r="C2448" t="str">
            <v>Caixa de passagem em alumínio fundido à prova de tempo, 300 x 300 mm</v>
          </cell>
          <cell r="D2448" t="str">
            <v>un</v>
          </cell>
          <cell r="E2448">
            <v>148.43</v>
          </cell>
          <cell r="F2448">
            <v>13.27</v>
          </cell>
          <cell r="G2448">
            <v>161.69999999999999</v>
          </cell>
        </row>
        <row r="2449">
          <cell r="A2449" t="str">
            <v>40.04</v>
          </cell>
          <cell r="B2449" t="str">
            <v>Tomadas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</row>
        <row r="2450">
          <cell r="A2450" t="str">
            <v>40.04.080</v>
          </cell>
          <cell r="B2450">
            <v>0</v>
          </cell>
          <cell r="C2450" t="str">
            <v>Tomada para telefone 4P, padrão TELEBRÁS, com placa</v>
          </cell>
          <cell r="D2450" t="str">
            <v>cj</v>
          </cell>
          <cell r="E2450">
            <v>12.35</v>
          </cell>
          <cell r="F2450">
            <v>9.9600000000000009</v>
          </cell>
          <cell r="G2450">
            <v>22.31</v>
          </cell>
        </row>
        <row r="2451">
          <cell r="A2451" t="str">
            <v>40.04.090</v>
          </cell>
          <cell r="B2451">
            <v>0</v>
          </cell>
          <cell r="C2451" t="str">
            <v>Tomada RJ 11 para telefone, sem placa</v>
          </cell>
          <cell r="D2451" t="str">
            <v>un</v>
          </cell>
          <cell r="E2451">
            <v>17.32</v>
          </cell>
          <cell r="F2451">
            <v>9.9600000000000009</v>
          </cell>
          <cell r="G2451">
            <v>27.28</v>
          </cell>
        </row>
        <row r="2452">
          <cell r="A2452" t="str">
            <v>40.04.096</v>
          </cell>
          <cell r="B2452">
            <v>0</v>
          </cell>
          <cell r="C2452" t="str">
            <v>Tomada RJ 45 para rede de dados, com placa</v>
          </cell>
          <cell r="D2452" t="str">
            <v>un</v>
          </cell>
          <cell r="E2452">
            <v>42.54</v>
          </cell>
          <cell r="F2452">
            <v>9.9600000000000009</v>
          </cell>
          <cell r="G2452">
            <v>52.5</v>
          </cell>
        </row>
        <row r="2453">
          <cell r="A2453" t="str">
            <v>40.04.140</v>
          </cell>
          <cell r="B2453">
            <v>0</v>
          </cell>
          <cell r="C2453" t="str">
            <v>Tomada 3P+T de 32 A, blindada industrial de sobrepor negativa</v>
          </cell>
          <cell r="D2453" t="str">
            <v>cj</v>
          </cell>
          <cell r="E2453">
            <v>176.61</v>
          </cell>
          <cell r="F2453">
            <v>9.9600000000000009</v>
          </cell>
          <cell r="G2453">
            <v>186.57</v>
          </cell>
        </row>
        <row r="2454">
          <cell r="A2454" t="str">
            <v>40.04.146</v>
          </cell>
          <cell r="B2454">
            <v>0</v>
          </cell>
          <cell r="C2454" t="str">
            <v>Tomada 3P+T de 63 A, blindada industrial de embutir</v>
          </cell>
          <cell r="D2454" t="str">
            <v>cj</v>
          </cell>
          <cell r="E2454">
            <v>169.59</v>
          </cell>
          <cell r="F2454">
            <v>9.9600000000000009</v>
          </cell>
          <cell r="G2454">
            <v>179.55</v>
          </cell>
        </row>
        <row r="2455">
          <cell r="A2455" t="str">
            <v>40.04.230</v>
          </cell>
          <cell r="B2455">
            <v>0</v>
          </cell>
          <cell r="C2455" t="str">
            <v>Tomada de canaleta/perfilado universal 2P+T, com caixa e tampa</v>
          </cell>
          <cell r="D2455" t="str">
            <v>cj</v>
          </cell>
          <cell r="E2455">
            <v>12.76</v>
          </cell>
          <cell r="F2455">
            <v>9.9600000000000009</v>
          </cell>
          <cell r="G2455">
            <v>22.72</v>
          </cell>
        </row>
        <row r="2456">
          <cell r="A2456" t="str">
            <v>40.04.340</v>
          </cell>
          <cell r="B2456">
            <v>0</v>
          </cell>
          <cell r="C2456" t="str">
            <v>Plugue e tomada 2P+T de 16 A de sobrepor - 380 / 440 V</v>
          </cell>
          <cell r="D2456" t="str">
            <v>cj</v>
          </cell>
          <cell r="E2456">
            <v>193.45</v>
          </cell>
          <cell r="F2456">
            <v>9.9600000000000009</v>
          </cell>
          <cell r="G2456">
            <v>203.41</v>
          </cell>
        </row>
        <row r="2457">
          <cell r="A2457" t="str">
            <v>40.04.390</v>
          </cell>
          <cell r="B2457">
            <v>0</v>
          </cell>
          <cell r="C2457" t="str">
            <v>Tomada de energia quadrada com rabicho de 10 A - 250 V , para instalação em painel / rodapé / caixa de tomadas</v>
          </cell>
          <cell r="D2457" t="str">
            <v>un</v>
          </cell>
          <cell r="E2457">
            <v>6.71</v>
          </cell>
          <cell r="F2457">
            <v>9.9600000000000009</v>
          </cell>
          <cell r="G2457">
            <v>16.670000000000002</v>
          </cell>
        </row>
        <row r="2458">
          <cell r="A2458" t="str">
            <v>40.04.450</v>
          </cell>
          <cell r="B2458">
            <v>0</v>
          </cell>
          <cell r="C2458" t="str">
            <v>Tomada 2P+T de 10 A - 250 V, completa</v>
          </cell>
          <cell r="D2458" t="str">
            <v>cj</v>
          </cell>
          <cell r="E2458">
            <v>8.06</v>
          </cell>
          <cell r="F2458">
            <v>9.9600000000000009</v>
          </cell>
          <cell r="G2458">
            <v>18.02</v>
          </cell>
        </row>
        <row r="2459">
          <cell r="A2459" t="str">
            <v>40.04.460</v>
          </cell>
          <cell r="B2459">
            <v>0</v>
          </cell>
          <cell r="C2459" t="str">
            <v>Tomada 2P+T de 20 A - 250 V, completa</v>
          </cell>
          <cell r="D2459" t="str">
            <v>cj</v>
          </cell>
          <cell r="E2459">
            <v>12.99</v>
          </cell>
          <cell r="F2459">
            <v>9.9600000000000009</v>
          </cell>
          <cell r="G2459">
            <v>22.95</v>
          </cell>
        </row>
        <row r="2460">
          <cell r="A2460" t="str">
            <v>40.04.470</v>
          </cell>
          <cell r="B2460">
            <v>0</v>
          </cell>
          <cell r="C2460" t="str">
            <v>Conjunto 2 tomadas 2P+T de 10 A, completo</v>
          </cell>
          <cell r="D2460" t="str">
            <v>cj</v>
          </cell>
          <cell r="E2460">
            <v>15.62</v>
          </cell>
          <cell r="F2460">
            <v>9.9600000000000009</v>
          </cell>
          <cell r="G2460">
            <v>25.58</v>
          </cell>
        </row>
        <row r="2461">
          <cell r="A2461" t="str">
            <v>40.04.480</v>
          </cell>
          <cell r="B2461">
            <v>0</v>
          </cell>
          <cell r="C2461" t="str">
            <v>Conjunto 1 interruptor simples e 1 tomada 2P+T de 10 A, completo</v>
          </cell>
          <cell r="D2461" t="str">
            <v>cj</v>
          </cell>
          <cell r="E2461">
            <v>14.72</v>
          </cell>
          <cell r="F2461">
            <v>9.9600000000000009</v>
          </cell>
          <cell r="G2461">
            <v>24.68</v>
          </cell>
        </row>
        <row r="2462">
          <cell r="A2462" t="str">
            <v>40.04.490</v>
          </cell>
          <cell r="B2462">
            <v>0</v>
          </cell>
          <cell r="C2462" t="str">
            <v>Conjunto 2 interruptores simples e 1 tomada 2P+T de 10 A, completo</v>
          </cell>
          <cell r="D2462" t="str">
            <v>cj</v>
          </cell>
          <cell r="E2462">
            <v>18.68</v>
          </cell>
          <cell r="F2462">
            <v>9.9600000000000009</v>
          </cell>
          <cell r="G2462">
            <v>28.64</v>
          </cell>
        </row>
        <row r="2463">
          <cell r="A2463" t="str">
            <v>40.05</v>
          </cell>
          <cell r="B2463" t="str">
            <v>Interruptores e minuterias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</row>
        <row r="2464">
          <cell r="A2464" t="str">
            <v>40.05.020</v>
          </cell>
          <cell r="B2464">
            <v>0</v>
          </cell>
          <cell r="C2464" t="str">
            <v>Interruptor com 1 tecla simples e placa</v>
          </cell>
          <cell r="D2464" t="str">
            <v>cj</v>
          </cell>
          <cell r="E2464">
            <v>6.11</v>
          </cell>
          <cell r="F2464">
            <v>11.28</v>
          </cell>
          <cell r="G2464">
            <v>17.39</v>
          </cell>
        </row>
        <row r="2465">
          <cell r="A2465" t="str">
            <v>40.05.040</v>
          </cell>
          <cell r="B2465">
            <v>0</v>
          </cell>
          <cell r="C2465" t="str">
            <v>Interruptor com 2 teclas simples e placa</v>
          </cell>
          <cell r="D2465" t="str">
            <v>cj</v>
          </cell>
          <cell r="E2465">
            <v>13.4</v>
          </cell>
          <cell r="F2465">
            <v>11.62</v>
          </cell>
          <cell r="G2465">
            <v>25.02</v>
          </cell>
        </row>
        <row r="2466">
          <cell r="A2466" t="str">
            <v>40.05.060</v>
          </cell>
          <cell r="B2466">
            <v>0</v>
          </cell>
          <cell r="C2466" t="str">
            <v>Interruptor com 3 teclas simples e placa</v>
          </cell>
          <cell r="D2466" t="str">
            <v>cj</v>
          </cell>
          <cell r="E2466">
            <v>17.93</v>
          </cell>
          <cell r="F2466">
            <v>16.600000000000001</v>
          </cell>
          <cell r="G2466">
            <v>34.53</v>
          </cell>
        </row>
        <row r="2467">
          <cell r="A2467" t="str">
            <v>40.05.080</v>
          </cell>
          <cell r="B2467">
            <v>0</v>
          </cell>
          <cell r="C2467" t="str">
            <v>Interruptor com 1 tecla paralelo e placa</v>
          </cell>
          <cell r="D2467" t="str">
            <v>cj</v>
          </cell>
          <cell r="E2467">
            <v>8.68</v>
          </cell>
          <cell r="F2467">
            <v>8.9700000000000006</v>
          </cell>
          <cell r="G2467">
            <v>17.649999999999999</v>
          </cell>
        </row>
        <row r="2468">
          <cell r="A2468" t="str">
            <v>40.05.100</v>
          </cell>
          <cell r="B2468">
            <v>0</v>
          </cell>
          <cell r="C2468" t="str">
            <v>Interruptor com 2 teclas paralelo e placa</v>
          </cell>
          <cell r="D2468" t="str">
            <v>cj</v>
          </cell>
          <cell r="E2468">
            <v>10.24</v>
          </cell>
          <cell r="F2468">
            <v>14.93</v>
          </cell>
          <cell r="G2468">
            <v>25.17</v>
          </cell>
        </row>
        <row r="2469">
          <cell r="A2469" t="str">
            <v>40.05.120</v>
          </cell>
          <cell r="B2469">
            <v>0</v>
          </cell>
          <cell r="C2469" t="str">
            <v>Interruptor com 2 teclas, 1 simples, 1 paralelo e placa</v>
          </cell>
          <cell r="D2469" t="str">
            <v>cj</v>
          </cell>
          <cell r="E2469">
            <v>9.56</v>
          </cell>
          <cell r="F2469">
            <v>12.61</v>
          </cell>
          <cell r="G2469">
            <v>22.17</v>
          </cell>
        </row>
        <row r="2470">
          <cell r="A2470" t="str">
            <v>40.05.140</v>
          </cell>
          <cell r="B2470">
            <v>0</v>
          </cell>
          <cell r="C2470" t="str">
            <v>Interruptor com 3 teclas, 2 simples, 1 paralelo e placa</v>
          </cell>
          <cell r="D2470" t="str">
            <v>cj</v>
          </cell>
          <cell r="E2470">
            <v>11.58</v>
          </cell>
          <cell r="F2470">
            <v>14.93</v>
          </cell>
          <cell r="G2470">
            <v>26.51</v>
          </cell>
        </row>
        <row r="2471">
          <cell r="A2471" t="str">
            <v>40.05.160</v>
          </cell>
          <cell r="B2471">
            <v>0</v>
          </cell>
          <cell r="C2471" t="str">
            <v>Interruptor com 3 teclas, 1 simples, 2 paralelo e placa</v>
          </cell>
          <cell r="D2471" t="str">
            <v>cj</v>
          </cell>
          <cell r="E2471">
            <v>18.36</v>
          </cell>
          <cell r="F2471">
            <v>16.600000000000001</v>
          </cell>
          <cell r="G2471">
            <v>34.96</v>
          </cell>
        </row>
        <row r="2472">
          <cell r="A2472" t="str">
            <v>40.05.170</v>
          </cell>
          <cell r="B2472">
            <v>0</v>
          </cell>
          <cell r="C2472" t="str">
            <v>Interruptor bipolar paralelo, 1 tecla dupla e placa</v>
          </cell>
          <cell r="D2472" t="str">
            <v>cj</v>
          </cell>
          <cell r="E2472">
            <v>26.11</v>
          </cell>
          <cell r="F2472">
            <v>11.62</v>
          </cell>
          <cell r="G2472">
            <v>37.729999999999997</v>
          </cell>
        </row>
        <row r="2473">
          <cell r="A2473" t="str">
            <v>40.05.180</v>
          </cell>
          <cell r="B2473">
            <v>0</v>
          </cell>
          <cell r="C2473" t="str">
            <v>Interruptor bipolar simples, 1 tecla dupla e placa</v>
          </cell>
          <cell r="D2473" t="str">
            <v>cj</v>
          </cell>
          <cell r="E2473">
            <v>24.2</v>
          </cell>
          <cell r="F2473">
            <v>11.62</v>
          </cell>
          <cell r="G2473">
            <v>35.82</v>
          </cell>
        </row>
        <row r="2474">
          <cell r="A2474" t="str">
            <v>40.05.320</v>
          </cell>
          <cell r="B2474">
            <v>0</v>
          </cell>
          <cell r="C2474" t="str">
            <v>Pulsador 2 A - 250 V, para minuteria com placa</v>
          </cell>
          <cell r="D2474" t="str">
            <v>cj</v>
          </cell>
          <cell r="E2474">
            <v>7.96</v>
          </cell>
          <cell r="F2474">
            <v>8.3000000000000007</v>
          </cell>
          <cell r="G2474">
            <v>16.260000000000002</v>
          </cell>
        </row>
        <row r="2475">
          <cell r="A2475" t="str">
            <v>40.05.330</v>
          </cell>
          <cell r="B2475">
            <v>0</v>
          </cell>
          <cell r="C2475" t="str">
            <v>Variador de luminosidade rotativo até 1000 W, 127/220 V, com placa</v>
          </cell>
          <cell r="D2475" t="str">
            <v>cj</v>
          </cell>
          <cell r="E2475">
            <v>57.77</v>
          </cell>
          <cell r="F2475">
            <v>12.61</v>
          </cell>
          <cell r="G2475">
            <v>70.38</v>
          </cell>
        </row>
        <row r="2476">
          <cell r="A2476" t="str">
            <v>40.05.340</v>
          </cell>
          <cell r="B2476">
            <v>0</v>
          </cell>
          <cell r="C2476" t="str">
            <v>Sensor de presença para teto, com fotocélula, para lâmpada qualquer</v>
          </cell>
          <cell r="D2476" t="str">
            <v>un</v>
          </cell>
          <cell r="E2476">
            <v>29.88</v>
          </cell>
          <cell r="F2476">
            <v>9.9600000000000009</v>
          </cell>
          <cell r="G2476">
            <v>39.840000000000003</v>
          </cell>
        </row>
        <row r="2477">
          <cell r="A2477" t="str">
            <v>40.05.350</v>
          </cell>
          <cell r="B2477">
            <v>0</v>
          </cell>
          <cell r="C2477" t="str">
            <v>Sensor de presença infravermelho passivo e microondas, alcance de 12 m - sem fio</v>
          </cell>
          <cell r="D2477" t="str">
            <v>un</v>
          </cell>
          <cell r="E2477">
            <v>67.09</v>
          </cell>
          <cell r="F2477">
            <v>16.600000000000001</v>
          </cell>
          <cell r="G2477">
            <v>83.69</v>
          </cell>
        </row>
        <row r="2478">
          <cell r="A2478" t="str">
            <v>40.06</v>
          </cell>
          <cell r="B2478" t="str">
            <v>Conduletes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</row>
        <row r="2479">
          <cell r="A2479" t="str">
            <v>40.06.040</v>
          </cell>
          <cell r="B2479">
            <v>0</v>
          </cell>
          <cell r="C2479" t="str">
            <v>Condulete metálico de 3/4´</v>
          </cell>
          <cell r="D2479" t="str">
            <v>cj</v>
          </cell>
          <cell r="E2479">
            <v>9.9600000000000009</v>
          </cell>
          <cell r="F2479">
            <v>16.600000000000001</v>
          </cell>
          <cell r="G2479">
            <v>26.56</v>
          </cell>
        </row>
        <row r="2480">
          <cell r="A2480" t="str">
            <v>40.06.060</v>
          </cell>
          <cell r="B2480">
            <v>0</v>
          </cell>
          <cell r="C2480" t="str">
            <v>Condulete metálico de 1´</v>
          </cell>
          <cell r="D2480" t="str">
            <v>cj</v>
          </cell>
          <cell r="E2480">
            <v>18.329999999999998</v>
          </cell>
          <cell r="F2480">
            <v>16.600000000000001</v>
          </cell>
          <cell r="G2480">
            <v>34.93</v>
          </cell>
        </row>
        <row r="2481">
          <cell r="A2481" t="str">
            <v>40.06.080</v>
          </cell>
          <cell r="B2481">
            <v>0</v>
          </cell>
          <cell r="C2481" t="str">
            <v>Condulete metálico de 1 1/4´</v>
          </cell>
          <cell r="D2481" t="str">
            <v>cj</v>
          </cell>
          <cell r="E2481">
            <v>26.8</v>
          </cell>
          <cell r="F2481">
            <v>16.600000000000001</v>
          </cell>
          <cell r="G2481">
            <v>43.4</v>
          </cell>
        </row>
        <row r="2482">
          <cell r="A2482" t="str">
            <v>40.06.100</v>
          </cell>
          <cell r="B2482">
            <v>0</v>
          </cell>
          <cell r="C2482" t="str">
            <v>Condulete metálico de 1 1/2´</v>
          </cell>
          <cell r="D2482" t="str">
            <v>cj</v>
          </cell>
          <cell r="E2482">
            <v>37.74</v>
          </cell>
          <cell r="F2482">
            <v>16.600000000000001</v>
          </cell>
          <cell r="G2482">
            <v>54.34</v>
          </cell>
        </row>
        <row r="2483">
          <cell r="A2483" t="str">
            <v>40.06.120</v>
          </cell>
          <cell r="B2483">
            <v>0</v>
          </cell>
          <cell r="C2483" t="str">
            <v>Condulete metálico de 2´</v>
          </cell>
          <cell r="D2483" t="str">
            <v>cj</v>
          </cell>
          <cell r="E2483">
            <v>63.79</v>
          </cell>
          <cell r="F2483">
            <v>16.600000000000001</v>
          </cell>
          <cell r="G2483">
            <v>80.39</v>
          </cell>
        </row>
        <row r="2484">
          <cell r="A2484" t="str">
            <v>40.06.140</v>
          </cell>
          <cell r="B2484">
            <v>0</v>
          </cell>
          <cell r="C2484" t="str">
            <v>Condulete metálico de 2 1/2´</v>
          </cell>
          <cell r="D2484" t="str">
            <v>cj</v>
          </cell>
          <cell r="E2484">
            <v>140.19</v>
          </cell>
          <cell r="F2484">
            <v>16.600000000000001</v>
          </cell>
          <cell r="G2484">
            <v>156.79</v>
          </cell>
        </row>
        <row r="2485">
          <cell r="A2485" t="str">
            <v>40.06.160</v>
          </cell>
          <cell r="B2485">
            <v>0</v>
          </cell>
          <cell r="C2485" t="str">
            <v>Condulete metálico de 3´</v>
          </cell>
          <cell r="D2485" t="str">
            <v>cj</v>
          </cell>
          <cell r="E2485">
            <v>160.97999999999999</v>
          </cell>
          <cell r="F2485">
            <v>16.600000000000001</v>
          </cell>
          <cell r="G2485">
            <v>177.58</v>
          </cell>
        </row>
        <row r="2486">
          <cell r="A2486" t="str">
            <v>40.06.170</v>
          </cell>
          <cell r="B2486">
            <v>0</v>
          </cell>
          <cell r="C2486" t="str">
            <v>Condulete metálico de 4´</v>
          </cell>
          <cell r="D2486" t="str">
            <v>cj</v>
          </cell>
          <cell r="E2486">
            <v>221.88</v>
          </cell>
          <cell r="F2486">
            <v>16.600000000000001</v>
          </cell>
          <cell r="G2486">
            <v>238.48</v>
          </cell>
        </row>
        <row r="2487">
          <cell r="A2487" t="str">
            <v>40.06.510</v>
          </cell>
          <cell r="B2487">
            <v>0</v>
          </cell>
          <cell r="C2487" t="str">
            <v>Condulete em PVC de 1´ - com tampa</v>
          </cell>
          <cell r="D2487" t="str">
            <v>cj</v>
          </cell>
          <cell r="E2487">
            <v>11.53</v>
          </cell>
          <cell r="F2487">
            <v>16.600000000000001</v>
          </cell>
          <cell r="G2487">
            <v>28.13</v>
          </cell>
        </row>
        <row r="2488">
          <cell r="A2488" t="str">
            <v>40.07</v>
          </cell>
          <cell r="B2488" t="str">
            <v>Caixa de passagem em PVC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</row>
        <row r="2489">
          <cell r="A2489" t="str">
            <v>40.07.010</v>
          </cell>
          <cell r="B2489">
            <v>0</v>
          </cell>
          <cell r="C2489" t="str">
            <v>Caixa em PVC de 4´ x 2´</v>
          </cell>
          <cell r="D2489" t="str">
            <v>un</v>
          </cell>
          <cell r="E2489">
            <v>2.21</v>
          </cell>
          <cell r="F2489">
            <v>8.3000000000000007</v>
          </cell>
          <cell r="G2489">
            <v>10.51</v>
          </cell>
        </row>
        <row r="2490">
          <cell r="A2490" t="str">
            <v>40.07.020</v>
          </cell>
          <cell r="B2490">
            <v>0</v>
          </cell>
          <cell r="C2490" t="str">
            <v>Caixa em PVC de 4´ x 4´</v>
          </cell>
          <cell r="D2490" t="str">
            <v>un</v>
          </cell>
          <cell r="E2490">
            <v>4.4400000000000004</v>
          </cell>
          <cell r="F2490">
            <v>8.3000000000000007</v>
          </cell>
          <cell r="G2490">
            <v>12.74</v>
          </cell>
        </row>
        <row r="2491">
          <cell r="A2491" t="str">
            <v>40.07.040</v>
          </cell>
          <cell r="B2491">
            <v>0</v>
          </cell>
          <cell r="C2491" t="str">
            <v>Caixa em PVC octogonal de 4´ x 4´</v>
          </cell>
          <cell r="D2491" t="str">
            <v>un</v>
          </cell>
          <cell r="E2491">
            <v>5.0199999999999996</v>
          </cell>
          <cell r="F2491">
            <v>8.3000000000000007</v>
          </cell>
          <cell r="G2491">
            <v>13.32</v>
          </cell>
        </row>
        <row r="2492">
          <cell r="A2492" t="str">
            <v>40.10</v>
          </cell>
          <cell r="B2492" t="str">
            <v>Contator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</row>
        <row r="2493">
          <cell r="A2493" t="str">
            <v>40.10.016</v>
          </cell>
          <cell r="B2493">
            <v>0</v>
          </cell>
          <cell r="C2493" t="str">
            <v>Contator de potência 12 A - 1na+1nf</v>
          </cell>
          <cell r="D2493" t="str">
            <v>un</v>
          </cell>
          <cell r="E2493">
            <v>167.16</v>
          </cell>
          <cell r="F2493">
            <v>16.600000000000001</v>
          </cell>
          <cell r="G2493">
            <v>183.76</v>
          </cell>
        </row>
        <row r="2494">
          <cell r="A2494" t="str">
            <v>40.10.020</v>
          </cell>
          <cell r="B2494">
            <v>0</v>
          </cell>
          <cell r="C2494" t="str">
            <v>Contator de potência 9 A - 2na+2nf</v>
          </cell>
          <cell r="D2494" t="str">
            <v>un</v>
          </cell>
          <cell r="E2494">
            <v>151.62</v>
          </cell>
          <cell r="F2494">
            <v>16.600000000000001</v>
          </cell>
          <cell r="G2494">
            <v>168.22</v>
          </cell>
        </row>
        <row r="2495">
          <cell r="A2495" t="str">
            <v>40.10.040</v>
          </cell>
          <cell r="B2495">
            <v>0</v>
          </cell>
          <cell r="C2495" t="str">
            <v>Contator de potência 12 A - 2na+2nf</v>
          </cell>
          <cell r="D2495" t="str">
            <v>un</v>
          </cell>
          <cell r="E2495">
            <v>180.33</v>
          </cell>
          <cell r="F2495">
            <v>16.600000000000001</v>
          </cell>
          <cell r="G2495">
            <v>196.93</v>
          </cell>
        </row>
        <row r="2496">
          <cell r="A2496" t="str">
            <v>40.10.060</v>
          </cell>
          <cell r="B2496">
            <v>0</v>
          </cell>
          <cell r="C2496" t="str">
            <v>Contator de potência 16 A - 2na+2nf</v>
          </cell>
          <cell r="D2496" t="str">
            <v>un</v>
          </cell>
          <cell r="E2496">
            <v>183.64</v>
          </cell>
          <cell r="F2496">
            <v>16.600000000000001</v>
          </cell>
          <cell r="G2496">
            <v>200.24</v>
          </cell>
        </row>
        <row r="2497">
          <cell r="A2497" t="str">
            <v>40.10.080</v>
          </cell>
          <cell r="B2497">
            <v>0</v>
          </cell>
          <cell r="C2497" t="str">
            <v>Contator de potência 22 A/25 A - 2na+2nf</v>
          </cell>
          <cell r="D2497" t="str">
            <v>un</v>
          </cell>
          <cell r="E2497">
            <v>234.81</v>
          </cell>
          <cell r="F2497">
            <v>16.600000000000001</v>
          </cell>
          <cell r="G2497">
            <v>251.41</v>
          </cell>
        </row>
        <row r="2498">
          <cell r="A2498" t="str">
            <v>40.10.100</v>
          </cell>
          <cell r="B2498">
            <v>0</v>
          </cell>
          <cell r="C2498" t="str">
            <v>Contator de potência 32 A - 2na+2nf</v>
          </cell>
          <cell r="D2498" t="str">
            <v>un</v>
          </cell>
          <cell r="E2498">
            <v>334.09</v>
          </cell>
          <cell r="F2498">
            <v>16.600000000000001</v>
          </cell>
          <cell r="G2498">
            <v>350.69</v>
          </cell>
        </row>
        <row r="2499">
          <cell r="A2499" t="str">
            <v>40.10.106</v>
          </cell>
          <cell r="B2499">
            <v>0</v>
          </cell>
          <cell r="C2499" t="str">
            <v>Contator de potência 38 A/40 A - 2na+2nf</v>
          </cell>
          <cell r="D2499" t="str">
            <v>un</v>
          </cell>
          <cell r="E2499">
            <v>443.1</v>
          </cell>
          <cell r="F2499">
            <v>16.600000000000001</v>
          </cell>
          <cell r="G2499">
            <v>459.7</v>
          </cell>
        </row>
        <row r="2500">
          <cell r="A2500" t="str">
            <v>40.10.110</v>
          </cell>
          <cell r="B2500">
            <v>0</v>
          </cell>
          <cell r="C2500" t="str">
            <v>Contator de potência 50 A - 2na+2nf</v>
          </cell>
          <cell r="D2500" t="str">
            <v>un</v>
          </cell>
          <cell r="E2500">
            <v>581.23</v>
          </cell>
          <cell r="F2500">
            <v>16.600000000000001</v>
          </cell>
          <cell r="G2500">
            <v>597.83000000000004</v>
          </cell>
        </row>
        <row r="2501">
          <cell r="A2501" t="str">
            <v>40.10.132</v>
          </cell>
          <cell r="B2501">
            <v>0</v>
          </cell>
          <cell r="C2501" t="str">
            <v>Contator de potência 65 A - 2na+2nf</v>
          </cell>
          <cell r="D2501" t="str">
            <v>un</v>
          </cell>
          <cell r="E2501">
            <v>769.81</v>
          </cell>
          <cell r="F2501">
            <v>16.600000000000001</v>
          </cell>
          <cell r="G2501">
            <v>786.41</v>
          </cell>
        </row>
        <row r="2502">
          <cell r="A2502" t="str">
            <v>40.10.136</v>
          </cell>
          <cell r="B2502">
            <v>0</v>
          </cell>
          <cell r="C2502" t="str">
            <v>Contator de potência 110 A - 2na+2nf</v>
          </cell>
          <cell r="D2502" t="str">
            <v>un</v>
          </cell>
          <cell r="E2502">
            <v>1697.8</v>
          </cell>
          <cell r="F2502">
            <v>16.600000000000001</v>
          </cell>
          <cell r="G2502">
            <v>1714.4</v>
          </cell>
        </row>
        <row r="2503">
          <cell r="A2503" t="str">
            <v>40.10.140</v>
          </cell>
          <cell r="B2503">
            <v>0</v>
          </cell>
          <cell r="C2503" t="str">
            <v>Contator de potência 150 A - 2na+2nf</v>
          </cell>
          <cell r="D2503" t="str">
            <v>un</v>
          </cell>
          <cell r="E2503">
            <v>2025.34</v>
          </cell>
          <cell r="F2503">
            <v>16.600000000000001</v>
          </cell>
          <cell r="G2503">
            <v>2041.94</v>
          </cell>
        </row>
        <row r="2504">
          <cell r="A2504" t="str">
            <v>40.10.150</v>
          </cell>
          <cell r="B2504">
            <v>0</v>
          </cell>
          <cell r="C2504" t="str">
            <v>Contator de potência 220 A - 2na+2nf</v>
          </cell>
          <cell r="D2504" t="str">
            <v>un</v>
          </cell>
          <cell r="E2504">
            <v>3397.05</v>
          </cell>
          <cell r="F2504">
            <v>16.600000000000001</v>
          </cell>
          <cell r="G2504">
            <v>3413.65</v>
          </cell>
        </row>
        <row r="2505">
          <cell r="A2505" t="str">
            <v>40.10.500</v>
          </cell>
          <cell r="B2505">
            <v>0</v>
          </cell>
          <cell r="C2505" t="str">
            <v>Minicontator auxiliar - 4na</v>
          </cell>
          <cell r="D2505" t="str">
            <v>un</v>
          </cell>
          <cell r="E2505">
            <v>66.61</v>
          </cell>
          <cell r="F2505">
            <v>16.600000000000001</v>
          </cell>
          <cell r="G2505">
            <v>83.21</v>
          </cell>
        </row>
        <row r="2506">
          <cell r="A2506" t="str">
            <v>40.10.510</v>
          </cell>
          <cell r="B2506">
            <v>0</v>
          </cell>
          <cell r="C2506" t="str">
            <v>Contator auxiliar - 2na+2nf</v>
          </cell>
          <cell r="D2506" t="str">
            <v>un</v>
          </cell>
          <cell r="E2506">
            <v>88.95</v>
          </cell>
          <cell r="F2506">
            <v>16.600000000000001</v>
          </cell>
          <cell r="G2506">
            <v>105.55</v>
          </cell>
        </row>
        <row r="2507">
          <cell r="A2507" t="str">
            <v>40.10.520</v>
          </cell>
          <cell r="B2507">
            <v>0</v>
          </cell>
          <cell r="C2507" t="str">
            <v>Contator auxiliar - 4na+4nf</v>
          </cell>
          <cell r="D2507" t="str">
            <v>un</v>
          </cell>
          <cell r="E2507">
            <v>174.07</v>
          </cell>
          <cell r="F2507">
            <v>16.600000000000001</v>
          </cell>
          <cell r="G2507">
            <v>190.67</v>
          </cell>
        </row>
        <row r="2508">
          <cell r="A2508" t="str">
            <v>40.11</v>
          </cell>
          <cell r="B2508" t="str">
            <v>Relé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</row>
        <row r="2509">
          <cell r="A2509" t="str">
            <v>40.11.010</v>
          </cell>
          <cell r="B2509">
            <v>0</v>
          </cell>
          <cell r="C2509" t="str">
            <v>Relé fotoelétrico 50/60 Hz, 110/220 V, 1200 VA, completo</v>
          </cell>
          <cell r="D2509" t="str">
            <v>un</v>
          </cell>
          <cell r="E2509">
            <v>53.73</v>
          </cell>
          <cell r="F2509">
            <v>14.93</v>
          </cell>
          <cell r="G2509">
            <v>68.66</v>
          </cell>
        </row>
        <row r="2510">
          <cell r="A2510" t="str">
            <v>40.11.020</v>
          </cell>
          <cell r="B2510">
            <v>0</v>
          </cell>
          <cell r="C2510" t="str">
            <v>Relé bimetálico de sobrecarga para acoplamento direto, faixas de ajuste de 9/12 A</v>
          </cell>
          <cell r="D2510" t="str">
            <v>un</v>
          </cell>
          <cell r="E2510">
            <v>195.06</v>
          </cell>
          <cell r="F2510">
            <v>16.600000000000001</v>
          </cell>
          <cell r="G2510">
            <v>211.66</v>
          </cell>
        </row>
        <row r="2511">
          <cell r="A2511" t="str">
            <v>40.11.030</v>
          </cell>
          <cell r="B2511">
            <v>0</v>
          </cell>
          <cell r="C2511" t="str">
            <v>Relé bimetálico de sobrecarga para acoplamento direto, faixas de ajuste de 20/32 A até 50/63 A</v>
          </cell>
          <cell r="D2511" t="str">
            <v>un</v>
          </cell>
          <cell r="E2511">
            <v>282.81</v>
          </cell>
          <cell r="F2511">
            <v>16.600000000000001</v>
          </cell>
          <cell r="G2511">
            <v>299.41000000000003</v>
          </cell>
        </row>
        <row r="2512">
          <cell r="A2512" t="str">
            <v>40.11.050</v>
          </cell>
          <cell r="B2512">
            <v>0</v>
          </cell>
          <cell r="C2512" t="str">
            <v>Relé bimetálico de sobrecarga para acoplamento direto, faixas de ajuste 0,4/0,63 A até 16/25 A</v>
          </cell>
          <cell r="D2512" t="str">
            <v>un</v>
          </cell>
          <cell r="E2512">
            <v>199.22</v>
          </cell>
          <cell r="F2512">
            <v>16.600000000000001</v>
          </cell>
          <cell r="G2512">
            <v>215.82</v>
          </cell>
        </row>
        <row r="2513">
          <cell r="A2513" t="str">
            <v>40.11.060</v>
          </cell>
          <cell r="B2513">
            <v>0</v>
          </cell>
          <cell r="C2513" t="str">
            <v>Relé de tempo eletrônico de 0,6 até 6 s - 220V - 50/60 Hz</v>
          </cell>
          <cell r="D2513" t="str">
            <v>un</v>
          </cell>
          <cell r="E2513">
            <v>73.14</v>
          </cell>
          <cell r="F2513">
            <v>33.18</v>
          </cell>
          <cell r="G2513">
            <v>106.32</v>
          </cell>
        </row>
        <row r="2514">
          <cell r="A2514" t="str">
            <v>40.11.070</v>
          </cell>
          <cell r="B2514">
            <v>0</v>
          </cell>
          <cell r="C2514" t="str">
            <v>Relé supervisor trifásico contra falta de fase, inversão de fase e mínima tensão</v>
          </cell>
          <cell r="D2514" t="str">
            <v>un</v>
          </cell>
          <cell r="E2514">
            <v>1716.23</v>
          </cell>
          <cell r="F2514">
            <v>33.18</v>
          </cell>
          <cell r="G2514">
            <v>1749.41</v>
          </cell>
        </row>
        <row r="2515">
          <cell r="A2515" t="str">
            <v>40.11.120</v>
          </cell>
          <cell r="B2515">
            <v>0</v>
          </cell>
          <cell r="C2515" t="str">
            <v>Relé de tempo eletrônico de 1,5 até 15 minutos - 110V - 50/60Hz</v>
          </cell>
          <cell r="D2515" t="str">
            <v>un</v>
          </cell>
          <cell r="E2515">
            <v>69.33</v>
          </cell>
          <cell r="F2515">
            <v>33.18</v>
          </cell>
          <cell r="G2515">
            <v>102.51</v>
          </cell>
        </row>
        <row r="2516">
          <cell r="A2516" t="str">
            <v>40.11.191</v>
          </cell>
          <cell r="B2516">
            <v>0</v>
          </cell>
          <cell r="C2516" t="str">
            <v>Relé de tempo eletrônico cíclico regulável - 110/127 V - 48/63 Hz</v>
          </cell>
          <cell r="D2516" t="str">
            <v>un</v>
          </cell>
          <cell r="E2516">
            <v>132.59</v>
          </cell>
          <cell r="F2516">
            <v>33.18</v>
          </cell>
          <cell r="G2516">
            <v>165.77</v>
          </cell>
        </row>
        <row r="2517">
          <cell r="A2517" t="str">
            <v>40.11.230</v>
          </cell>
          <cell r="B2517">
            <v>0</v>
          </cell>
          <cell r="C2517" t="str">
            <v>Relé de sobrecarga eletrônico para acoplamento direto, faixa de ajuste de 55 A até 250 A</v>
          </cell>
          <cell r="D2517" t="str">
            <v>un</v>
          </cell>
          <cell r="E2517">
            <v>2105.83</v>
          </cell>
          <cell r="F2517">
            <v>16.600000000000001</v>
          </cell>
          <cell r="G2517">
            <v>2122.4299999999998</v>
          </cell>
        </row>
        <row r="2518">
          <cell r="A2518" t="str">
            <v>40.11.240</v>
          </cell>
          <cell r="B2518">
            <v>0</v>
          </cell>
          <cell r="C2518" t="str">
            <v>Relé de tempo eletrônico de 3 até 30s - 220V - 50/60Hz</v>
          </cell>
          <cell r="D2518" t="str">
            <v>un</v>
          </cell>
          <cell r="E2518">
            <v>71.349999999999994</v>
          </cell>
          <cell r="F2518">
            <v>33.18</v>
          </cell>
          <cell r="G2518">
            <v>104.53</v>
          </cell>
        </row>
        <row r="2519">
          <cell r="A2519" t="str">
            <v>40.11.250</v>
          </cell>
          <cell r="B2519">
            <v>0</v>
          </cell>
          <cell r="C2519" t="str">
            <v>Relé de impulso bipolar, 16 A, 250 V CA</v>
          </cell>
          <cell r="D2519" t="str">
            <v>un</v>
          </cell>
          <cell r="E2519">
            <v>134.12</v>
          </cell>
          <cell r="F2519">
            <v>19.91</v>
          </cell>
          <cell r="G2519">
            <v>154.03</v>
          </cell>
        </row>
        <row r="2520">
          <cell r="A2520" t="str">
            <v>40.12</v>
          </cell>
          <cell r="B2520" t="str">
            <v>Chave comutadora e seletora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</row>
        <row r="2521">
          <cell r="A2521" t="str">
            <v>40.12.020</v>
          </cell>
          <cell r="B2521">
            <v>0</v>
          </cell>
          <cell r="C2521" t="str">
            <v>Chave comutadora/seletora com 1 polo e 3 posições para 63 A</v>
          </cell>
          <cell r="D2521" t="str">
            <v>un</v>
          </cell>
          <cell r="E2521">
            <v>383.58</v>
          </cell>
          <cell r="F2521">
            <v>13.27</v>
          </cell>
          <cell r="G2521">
            <v>396.85</v>
          </cell>
        </row>
        <row r="2522">
          <cell r="A2522" t="str">
            <v>40.12.030</v>
          </cell>
          <cell r="B2522">
            <v>0</v>
          </cell>
          <cell r="C2522" t="str">
            <v>Chave comutadora/seletora com 1 polo e 3 posições para 25 A</v>
          </cell>
          <cell r="D2522" t="str">
            <v>un</v>
          </cell>
          <cell r="E2522">
            <v>184.2</v>
          </cell>
          <cell r="F2522">
            <v>13.27</v>
          </cell>
          <cell r="G2522">
            <v>197.47</v>
          </cell>
        </row>
        <row r="2523">
          <cell r="A2523" t="str">
            <v>40.12.200</v>
          </cell>
          <cell r="B2523">
            <v>0</v>
          </cell>
          <cell r="C2523" t="str">
            <v>Chave comutadora/seletora com 1 polo e 2 posições para 25 A</v>
          </cell>
          <cell r="D2523" t="str">
            <v>un</v>
          </cell>
          <cell r="E2523">
            <v>98.48</v>
          </cell>
          <cell r="F2523">
            <v>13.27</v>
          </cell>
          <cell r="G2523">
            <v>111.75</v>
          </cell>
        </row>
        <row r="2524">
          <cell r="A2524" t="str">
            <v>40.12.210</v>
          </cell>
          <cell r="B2524">
            <v>0</v>
          </cell>
          <cell r="C2524" t="str">
            <v>Chave comutadora/seletora com 3 polos e 3 posições para 25 A</v>
          </cell>
          <cell r="D2524" t="str">
            <v>un</v>
          </cell>
          <cell r="E2524">
            <v>286.37</v>
          </cell>
          <cell r="F2524">
            <v>13.27</v>
          </cell>
          <cell r="G2524">
            <v>299.64</v>
          </cell>
        </row>
        <row r="2525">
          <cell r="A2525" t="str">
            <v>40.13</v>
          </cell>
          <cell r="B2525" t="str">
            <v>Amperímetro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</row>
        <row r="2526">
          <cell r="A2526" t="str">
            <v>40.13.010</v>
          </cell>
          <cell r="B2526">
            <v>0</v>
          </cell>
          <cell r="C2526" t="str">
            <v>Chave comutadora para amperímetro</v>
          </cell>
          <cell r="D2526" t="str">
            <v>un</v>
          </cell>
          <cell r="E2526">
            <v>93.71</v>
          </cell>
          <cell r="F2526">
            <v>13.27</v>
          </cell>
          <cell r="G2526">
            <v>106.98</v>
          </cell>
        </row>
        <row r="2527">
          <cell r="A2527" t="str">
            <v>40.13.040</v>
          </cell>
          <cell r="B2527">
            <v>0</v>
          </cell>
          <cell r="C2527" t="str">
            <v>Amperímetro de ferro móvel de 96 x 96 mm, para ligação em transformador de corrente, escala fixa de 0A/50 A até 0A/2 kA</v>
          </cell>
          <cell r="D2527" t="str">
            <v>un</v>
          </cell>
          <cell r="E2527">
            <v>261.88</v>
          </cell>
          <cell r="F2527">
            <v>8.3000000000000007</v>
          </cell>
          <cell r="G2527">
            <v>270.18</v>
          </cell>
        </row>
        <row r="2528">
          <cell r="A2528" t="str">
            <v>40.14</v>
          </cell>
          <cell r="B2528" t="str">
            <v>Voltímetro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</row>
        <row r="2529">
          <cell r="A2529" t="str">
            <v>40.14.010</v>
          </cell>
          <cell r="B2529">
            <v>0</v>
          </cell>
          <cell r="C2529" t="str">
            <v>Chave comutadora para voltímetro</v>
          </cell>
          <cell r="D2529" t="str">
            <v>un</v>
          </cell>
          <cell r="E2529">
            <v>73.61</v>
          </cell>
          <cell r="F2529">
            <v>13.27</v>
          </cell>
          <cell r="G2529">
            <v>86.88</v>
          </cell>
        </row>
        <row r="2530">
          <cell r="A2530" t="str">
            <v>40.14.030</v>
          </cell>
          <cell r="B2530">
            <v>0</v>
          </cell>
          <cell r="C2530" t="str">
            <v>Voltímetro de ferro móvel de 96 x 96 mm, escalas variáveis de 0/150 V, 0/250 V, 0/300 V, 0/500 V e 0/600 V</v>
          </cell>
          <cell r="D2530" t="str">
            <v>un</v>
          </cell>
          <cell r="E2530">
            <v>126.39</v>
          </cell>
          <cell r="F2530">
            <v>16.600000000000001</v>
          </cell>
          <cell r="G2530">
            <v>142.99</v>
          </cell>
        </row>
        <row r="2531">
          <cell r="A2531" t="str">
            <v>40.20</v>
          </cell>
          <cell r="B2531" t="str">
            <v>Reparos, conservações e complementos - GRUPO 40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</row>
        <row r="2532">
          <cell r="A2532" t="str">
            <v>40.20.050</v>
          </cell>
          <cell r="B2532">
            <v>0</v>
          </cell>
          <cell r="C2532" t="str">
            <v>Sinalizador com lâmpada</v>
          </cell>
          <cell r="D2532" t="str">
            <v>un</v>
          </cell>
          <cell r="E2532">
            <v>56.5</v>
          </cell>
          <cell r="F2532">
            <v>26.54</v>
          </cell>
          <cell r="G2532">
            <v>83.04</v>
          </cell>
        </row>
        <row r="2533">
          <cell r="A2533" t="str">
            <v>40.20.060</v>
          </cell>
          <cell r="B2533">
            <v>0</v>
          </cell>
          <cell r="C2533" t="str">
            <v>Botão de comando duplo sem sinalizador</v>
          </cell>
          <cell r="D2533" t="str">
            <v>un</v>
          </cell>
          <cell r="E2533">
            <v>41.36</v>
          </cell>
          <cell r="F2533">
            <v>26.54</v>
          </cell>
          <cell r="G2533">
            <v>67.900000000000006</v>
          </cell>
        </row>
        <row r="2534">
          <cell r="A2534" t="str">
            <v>40.20.090</v>
          </cell>
          <cell r="B2534">
            <v>0</v>
          </cell>
          <cell r="C2534" t="str">
            <v>Botoeira com retenção para quadro/painel</v>
          </cell>
          <cell r="D2534" t="str">
            <v>un</v>
          </cell>
          <cell r="E2534">
            <v>25.75</v>
          </cell>
          <cell r="F2534">
            <v>9.9600000000000009</v>
          </cell>
          <cell r="G2534">
            <v>35.71</v>
          </cell>
        </row>
        <row r="2535">
          <cell r="A2535" t="str">
            <v>40.20.100</v>
          </cell>
          <cell r="B2535">
            <v>0</v>
          </cell>
          <cell r="C2535" t="str">
            <v>Botoeira de comando liga-desliga, sem sinalização</v>
          </cell>
          <cell r="D2535" t="str">
            <v>un</v>
          </cell>
          <cell r="E2535">
            <v>118.85</v>
          </cell>
          <cell r="F2535">
            <v>9.9600000000000009</v>
          </cell>
          <cell r="G2535">
            <v>128.81</v>
          </cell>
        </row>
        <row r="2536">
          <cell r="A2536" t="str">
            <v>40.20.110</v>
          </cell>
          <cell r="B2536">
            <v>0</v>
          </cell>
          <cell r="C2536" t="str">
            <v>Alarme sonoro bitonal 220 V para painel de comando</v>
          </cell>
          <cell r="D2536" t="str">
            <v>un</v>
          </cell>
          <cell r="E2536">
            <v>273.66000000000003</v>
          </cell>
          <cell r="F2536">
            <v>9.9600000000000009</v>
          </cell>
          <cell r="G2536">
            <v>283.62</v>
          </cell>
        </row>
        <row r="2537">
          <cell r="A2537" t="str">
            <v>40.20.120</v>
          </cell>
          <cell r="B2537">
            <v>0</v>
          </cell>
          <cell r="C2537" t="str">
            <v>Placa de 4´ x 2´</v>
          </cell>
          <cell r="D2537" t="str">
            <v>un</v>
          </cell>
          <cell r="E2537">
            <v>2.56</v>
          </cell>
          <cell r="F2537">
            <v>1.08</v>
          </cell>
          <cell r="G2537">
            <v>3.64</v>
          </cell>
        </row>
        <row r="2538">
          <cell r="A2538" t="str">
            <v>40.20.140</v>
          </cell>
          <cell r="B2538">
            <v>0</v>
          </cell>
          <cell r="C2538" t="str">
            <v>Placa de 4´ x 4´</v>
          </cell>
          <cell r="D2538" t="str">
            <v>un</v>
          </cell>
          <cell r="E2538">
            <v>7.01</v>
          </cell>
          <cell r="F2538">
            <v>1.08</v>
          </cell>
          <cell r="G2538">
            <v>8.09</v>
          </cell>
        </row>
        <row r="2539">
          <cell r="A2539" t="str">
            <v>40.20.200</v>
          </cell>
          <cell r="B2539">
            <v>0</v>
          </cell>
          <cell r="C2539" t="str">
            <v>Chave de boia normalmente fechada ou aberta</v>
          </cell>
          <cell r="D2539" t="str">
            <v>un</v>
          </cell>
          <cell r="E2539">
            <v>36.24</v>
          </cell>
          <cell r="F2539">
            <v>13.27</v>
          </cell>
          <cell r="G2539">
            <v>49.51</v>
          </cell>
        </row>
        <row r="2540">
          <cell r="A2540" t="str">
            <v>40.20.240</v>
          </cell>
          <cell r="B2540">
            <v>0</v>
          </cell>
          <cell r="C2540" t="str">
            <v>Plugue com 2P+T de 10A, 250V</v>
          </cell>
          <cell r="D2540" t="str">
            <v>un</v>
          </cell>
          <cell r="E2540">
            <v>5.41</v>
          </cell>
          <cell r="F2540">
            <v>6.64</v>
          </cell>
          <cell r="G2540">
            <v>12.05</v>
          </cell>
        </row>
        <row r="2541">
          <cell r="A2541" t="str">
            <v>40.20.250</v>
          </cell>
          <cell r="B2541">
            <v>0</v>
          </cell>
          <cell r="C2541" t="str">
            <v>Plugue prolongador com 2P+T de 10A, 250V</v>
          </cell>
          <cell r="D2541" t="str">
            <v>un</v>
          </cell>
          <cell r="E2541">
            <v>6.81</v>
          </cell>
          <cell r="F2541">
            <v>6.64</v>
          </cell>
          <cell r="G2541">
            <v>13.45</v>
          </cell>
        </row>
        <row r="2542">
          <cell r="A2542" t="str">
            <v>40.20.300</v>
          </cell>
          <cell r="B2542">
            <v>0</v>
          </cell>
          <cell r="C2542" t="str">
            <v>Chave de nível tipo boia pendular (pera), com contato micro switch</v>
          </cell>
          <cell r="D2542" t="str">
            <v>un</v>
          </cell>
          <cell r="E2542">
            <v>345.14</v>
          </cell>
          <cell r="F2542">
            <v>33.18</v>
          </cell>
          <cell r="G2542">
            <v>378.32</v>
          </cell>
        </row>
        <row r="2543">
          <cell r="A2543" t="str">
            <v>40.20.310</v>
          </cell>
          <cell r="B2543">
            <v>0</v>
          </cell>
          <cell r="C2543" t="str">
            <v>Placa/espelho em latão escovado 4´ x 4´, para 02 tomadas elétrica</v>
          </cell>
          <cell r="D2543" t="str">
            <v>un</v>
          </cell>
          <cell r="E2543">
            <v>16.899999999999999</v>
          </cell>
          <cell r="F2543">
            <v>15.07</v>
          </cell>
          <cell r="G2543">
            <v>31.97</v>
          </cell>
        </row>
        <row r="2544">
          <cell r="A2544" t="str">
            <v>40.20.320</v>
          </cell>
          <cell r="B2544">
            <v>0</v>
          </cell>
          <cell r="C2544" t="str">
            <v>Placa/espelho em latão escovado 4´ x 4´, para 01 tomada elétrica</v>
          </cell>
          <cell r="D2544" t="str">
            <v>un</v>
          </cell>
          <cell r="E2544">
            <v>15.06</v>
          </cell>
          <cell r="F2544">
            <v>15.07</v>
          </cell>
          <cell r="G2544">
            <v>30.13</v>
          </cell>
        </row>
        <row r="2545">
          <cell r="A2545" t="str">
            <v>41</v>
          </cell>
          <cell r="B2545" t="str">
            <v>ILUMINAÇÃO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</row>
        <row r="2546">
          <cell r="A2546" t="str">
            <v>41.02</v>
          </cell>
          <cell r="B2546" t="str">
            <v>Lâmpadas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</row>
        <row r="2547">
          <cell r="A2547" t="str">
            <v>41.02.541</v>
          </cell>
          <cell r="B2547">
            <v>0</v>
          </cell>
          <cell r="C2547" t="str">
            <v>Lâmpada LED tubular T8 com base G13, de 900 até 1050 Im - 9 a 10W</v>
          </cell>
          <cell r="D2547" t="str">
            <v>un</v>
          </cell>
          <cell r="E2547">
            <v>19.37</v>
          </cell>
          <cell r="F2547">
            <v>2.7</v>
          </cell>
          <cell r="G2547">
            <v>22.07</v>
          </cell>
        </row>
        <row r="2548">
          <cell r="A2548" t="str">
            <v>41.02.551</v>
          </cell>
          <cell r="B2548">
            <v>0</v>
          </cell>
          <cell r="C2548" t="str">
            <v>Lâmpada LED tubular T8 com base G13, de 1850 até 2000 Im - 18 a 20W</v>
          </cell>
          <cell r="D2548" t="str">
            <v>un</v>
          </cell>
          <cell r="E2548">
            <v>29.98</v>
          </cell>
          <cell r="F2548">
            <v>2.7</v>
          </cell>
          <cell r="G2548">
            <v>32.68</v>
          </cell>
        </row>
        <row r="2549">
          <cell r="A2549" t="str">
            <v>41.02.562</v>
          </cell>
          <cell r="B2549">
            <v>0</v>
          </cell>
          <cell r="C2549" t="str">
            <v>Lâmpada LED tubular T8 com base G13, de 3400 até 4000 Im - 36 a 40W</v>
          </cell>
          <cell r="D2549" t="str">
            <v>un</v>
          </cell>
          <cell r="E2549">
            <v>67.34</v>
          </cell>
          <cell r="F2549">
            <v>2.7</v>
          </cell>
          <cell r="G2549">
            <v>70.040000000000006</v>
          </cell>
        </row>
        <row r="2550">
          <cell r="A2550" t="str">
            <v>41.02.580</v>
          </cell>
          <cell r="B2550">
            <v>0</v>
          </cell>
          <cell r="C2550" t="str">
            <v>Lâmpada LED 13,5W, com base E-27, 1400 até 1510lm</v>
          </cell>
          <cell r="D2550" t="str">
            <v>un</v>
          </cell>
          <cell r="E2550">
            <v>30.47</v>
          </cell>
          <cell r="F2550">
            <v>2.7</v>
          </cell>
          <cell r="G2550">
            <v>33.17</v>
          </cell>
        </row>
        <row r="2551">
          <cell r="A2551" t="str">
            <v>41.04</v>
          </cell>
          <cell r="B2551" t="str">
            <v>Acessórios para iluminação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</row>
        <row r="2552">
          <cell r="A2552" t="str">
            <v>41.04.020</v>
          </cell>
          <cell r="B2552">
            <v>0</v>
          </cell>
          <cell r="C2552" t="str">
            <v>Receptáculo de porcelana com parafuso de fixação com rosca E-27</v>
          </cell>
          <cell r="D2552" t="str">
            <v>un</v>
          </cell>
          <cell r="E2552">
            <v>3.66</v>
          </cell>
          <cell r="F2552">
            <v>2.64</v>
          </cell>
          <cell r="G2552">
            <v>6.3</v>
          </cell>
        </row>
        <row r="2553">
          <cell r="A2553" t="str">
            <v>41.04.050</v>
          </cell>
          <cell r="B2553">
            <v>0</v>
          </cell>
          <cell r="C2553" t="str">
            <v>Trilho eletrificado de alimentação com 1 circuito, em alumínio com pintura na cor branco, inclusive acessórios</v>
          </cell>
          <cell r="D2553" t="str">
            <v>m</v>
          </cell>
          <cell r="E2553">
            <v>84.67</v>
          </cell>
          <cell r="F2553">
            <v>13.27</v>
          </cell>
          <cell r="G2553">
            <v>97.94</v>
          </cell>
        </row>
        <row r="2554">
          <cell r="A2554" t="str">
            <v>41.05</v>
          </cell>
          <cell r="B2554" t="str">
            <v>Lâmpada de descarga de alta potência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</row>
        <row r="2555">
          <cell r="A2555" t="str">
            <v>41.05.710</v>
          </cell>
          <cell r="B2555">
            <v>0</v>
          </cell>
          <cell r="C2555" t="str">
            <v>Lâmpada de vapor metálico tubular, base G12 de 70 W</v>
          </cell>
          <cell r="D2555" t="str">
            <v>un</v>
          </cell>
          <cell r="E2555">
            <v>96.13</v>
          </cell>
          <cell r="F2555">
            <v>2.7</v>
          </cell>
          <cell r="G2555">
            <v>98.83</v>
          </cell>
        </row>
        <row r="2556">
          <cell r="A2556" t="str">
            <v>41.05.720</v>
          </cell>
          <cell r="B2556">
            <v>0</v>
          </cell>
          <cell r="C2556" t="str">
            <v>Lâmpada de vapor metálico tubular, base G12 de 150 W</v>
          </cell>
          <cell r="D2556" t="str">
            <v>un</v>
          </cell>
          <cell r="E2556">
            <v>106.5</v>
          </cell>
          <cell r="F2556">
            <v>2.7</v>
          </cell>
          <cell r="G2556">
            <v>109.2</v>
          </cell>
        </row>
        <row r="2557">
          <cell r="A2557" t="str">
            <v>41.05.800</v>
          </cell>
          <cell r="B2557">
            <v>0</v>
          </cell>
          <cell r="C2557" t="str">
            <v>Lâmpada de vapor metálico tubular, base RX7s bilateral de 70 W</v>
          </cell>
          <cell r="D2557" t="str">
            <v>un</v>
          </cell>
          <cell r="E2557">
            <v>58.44</v>
          </cell>
          <cell r="F2557">
            <v>2.7</v>
          </cell>
          <cell r="G2557">
            <v>61.14</v>
          </cell>
        </row>
        <row r="2558">
          <cell r="A2558" t="str">
            <v>41.06</v>
          </cell>
          <cell r="B2558" t="str">
            <v>Lâmpada halógena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</row>
        <row r="2559">
          <cell r="A2559" t="str">
            <v>41.06.100</v>
          </cell>
          <cell r="B2559">
            <v>0</v>
          </cell>
          <cell r="C2559" t="str">
            <v>Lâmpada halógena refletora PAR20, base E27 de 50 W - 220 V</v>
          </cell>
          <cell r="D2559" t="str">
            <v>un</v>
          </cell>
          <cell r="E2559">
            <v>19.84</v>
          </cell>
          <cell r="F2559">
            <v>2.7</v>
          </cell>
          <cell r="G2559">
            <v>22.54</v>
          </cell>
        </row>
        <row r="2560">
          <cell r="A2560" t="str">
            <v>41.06.130</v>
          </cell>
          <cell r="B2560">
            <v>0</v>
          </cell>
          <cell r="C2560" t="str">
            <v>Lâmpada halógena com refletor dicroico de 50 W - 12 V</v>
          </cell>
          <cell r="D2560" t="str">
            <v>un</v>
          </cell>
          <cell r="E2560">
            <v>6.62</v>
          </cell>
          <cell r="F2560">
            <v>2.7</v>
          </cell>
          <cell r="G2560">
            <v>9.32</v>
          </cell>
        </row>
        <row r="2561">
          <cell r="A2561" t="str">
            <v>41.06.410</v>
          </cell>
          <cell r="B2561">
            <v>0</v>
          </cell>
          <cell r="C2561" t="str">
            <v>Lâmpada halógena tubular, base R7s bilateral de 300 W - 110 ou 220 V</v>
          </cell>
          <cell r="D2561" t="str">
            <v>un</v>
          </cell>
          <cell r="E2561">
            <v>8.43</v>
          </cell>
          <cell r="F2561">
            <v>2.7</v>
          </cell>
          <cell r="G2561">
            <v>11.13</v>
          </cell>
        </row>
        <row r="2562">
          <cell r="A2562" t="str">
            <v>41.07</v>
          </cell>
          <cell r="B2562" t="str">
            <v>Lâmpada fluorescente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</row>
        <row r="2563">
          <cell r="A2563" t="str">
            <v>41.07.020</v>
          </cell>
          <cell r="B2563">
            <v>0</v>
          </cell>
          <cell r="C2563" t="str">
            <v>Lâmpada fluorescente tubular, base bipino bilateral de 15 W</v>
          </cell>
          <cell r="D2563" t="str">
            <v>un</v>
          </cell>
          <cell r="E2563">
            <v>14.5</v>
          </cell>
          <cell r="F2563">
            <v>2.7</v>
          </cell>
          <cell r="G2563">
            <v>17.2</v>
          </cell>
        </row>
        <row r="2564">
          <cell r="A2564" t="str">
            <v>41.07.030</v>
          </cell>
          <cell r="B2564">
            <v>0</v>
          </cell>
          <cell r="C2564" t="str">
            <v>Lâmpada fluorescente tubular, base bipino bilateral de 16 W</v>
          </cell>
          <cell r="D2564" t="str">
            <v>un</v>
          </cell>
          <cell r="E2564">
            <v>6.51</v>
          </cell>
          <cell r="F2564">
            <v>2.7</v>
          </cell>
          <cell r="G2564">
            <v>9.2100000000000009</v>
          </cell>
        </row>
        <row r="2565">
          <cell r="A2565" t="str">
            <v>41.07.050</v>
          </cell>
          <cell r="B2565">
            <v>0</v>
          </cell>
          <cell r="C2565" t="str">
            <v>Lâmpada fluorescente tubular, base bipino bilateral de 20 W</v>
          </cell>
          <cell r="D2565" t="str">
            <v>un</v>
          </cell>
          <cell r="E2565">
            <v>7.65</v>
          </cell>
          <cell r="F2565">
            <v>2.7</v>
          </cell>
          <cell r="G2565">
            <v>10.35</v>
          </cell>
        </row>
        <row r="2566">
          <cell r="A2566" t="str">
            <v>41.07.060</v>
          </cell>
          <cell r="B2566">
            <v>0</v>
          </cell>
          <cell r="C2566" t="str">
            <v>Lâmpada fluorescente tubular, base bipino bilateral de 28 W</v>
          </cell>
          <cell r="D2566" t="str">
            <v>un</v>
          </cell>
          <cell r="E2566">
            <v>8.34</v>
          </cell>
          <cell r="F2566">
            <v>2.7</v>
          </cell>
          <cell r="G2566">
            <v>11.04</v>
          </cell>
        </row>
        <row r="2567">
          <cell r="A2567" t="str">
            <v>41.07.070</v>
          </cell>
          <cell r="B2567">
            <v>0</v>
          </cell>
          <cell r="C2567" t="str">
            <v>Lâmpada fluorescente tubular, base bipino bilateral de 32 W</v>
          </cell>
          <cell r="D2567" t="str">
            <v>un</v>
          </cell>
          <cell r="E2567">
            <v>6.87</v>
          </cell>
          <cell r="F2567">
            <v>2.7</v>
          </cell>
          <cell r="G2567">
            <v>9.57</v>
          </cell>
        </row>
        <row r="2568">
          <cell r="A2568" t="str">
            <v>41.07.200</v>
          </cell>
          <cell r="B2568">
            <v>0</v>
          </cell>
          <cell r="C2568" t="str">
            <v>Lâmpada fluorescente tubular, base bipino bilateral de 32 W, com camada trifósforo</v>
          </cell>
          <cell r="D2568" t="str">
            <v>un</v>
          </cell>
          <cell r="E2568">
            <v>8.83</v>
          </cell>
          <cell r="F2568">
            <v>2.7</v>
          </cell>
          <cell r="G2568">
            <v>11.53</v>
          </cell>
        </row>
        <row r="2569">
          <cell r="A2569" t="str">
            <v>41.07.320</v>
          </cell>
          <cell r="B2569">
            <v>0</v>
          </cell>
          <cell r="C2569" t="str">
            <v>Lâmpada fluorescente tubular "HO", base bipino bilateral de 110 W</v>
          </cell>
          <cell r="D2569" t="str">
            <v>un</v>
          </cell>
          <cell r="E2569">
            <v>26.25</v>
          </cell>
          <cell r="F2569">
            <v>2.7</v>
          </cell>
          <cell r="G2569">
            <v>28.95</v>
          </cell>
        </row>
        <row r="2570">
          <cell r="A2570" t="str">
            <v>41.07.400</v>
          </cell>
          <cell r="B2570">
            <v>0</v>
          </cell>
          <cell r="C2570" t="str">
            <v>Lâmpada fluorescente compacta eletrônica "2U", base E27 de 9 W - 110 ou 220 V</v>
          </cell>
          <cell r="D2570" t="str">
            <v>un</v>
          </cell>
          <cell r="E2570">
            <v>7.1</v>
          </cell>
          <cell r="F2570">
            <v>2.7</v>
          </cell>
          <cell r="G2570">
            <v>9.8000000000000007</v>
          </cell>
        </row>
        <row r="2571">
          <cell r="A2571" t="str">
            <v>41.07.410</v>
          </cell>
          <cell r="B2571">
            <v>0</v>
          </cell>
          <cell r="C2571" t="str">
            <v>Lâmpada fluorescente compacta eletrônica "2U", base E27 de 11 W - 110 ou 220 V</v>
          </cell>
          <cell r="D2571" t="str">
            <v>un</v>
          </cell>
          <cell r="E2571">
            <v>7.26</v>
          </cell>
          <cell r="F2571">
            <v>2.7</v>
          </cell>
          <cell r="G2571">
            <v>9.9600000000000009</v>
          </cell>
        </row>
        <row r="2572">
          <cell r="A2572" t="str">
            <v>41.07.420</v>
          </cell>
          <cell r="B2572">
            <v>0</v>
          </cell>
          <cell r="C2572" t="str">
            <v>Lâmpada fluorescente compacta eletrônica "3U", base E27 de 15 W - 110 ou 220 V</v>
          </cell>
          <cell r="D2572" t="str">
            <v>un</v>
          </cell>
          <cell r="E2572">
            <v>10.72</v>
          </cell>
          <cell r="F2572">
            <v>2.7</v>
          </cell>
          <cell r="G2572">
            <v>13.42</v>
          </cell>
        </row>
        <row r="2573">
          <cell r="A2573" t="str">
            <v>41.07.430</v>
          </cell>
          <cell r="B2573">
            <v>0</v>
          </cell>
          <cell r="C2573" t="str">
            <v>Lâmpada fluorescente compacta eletrônica "3U", base E27 de 20 W - 110 ou 220 V</v>
          </cell>
          <cell r="D2573" t="str">
            <v>un</v>
          </cell>
          <cell r="E2573">
            <v>10.66</v>
          </cell>
          <cell r="F2573">
            <v>2.7</v>
          </cell>
          <cell r="G2573">
            <v>13.36</v>
          </cell>
        </row>
        <row r="2574">
          <cell r="A2574" t="str">
            <v>41.07.440</v>
          </cell>
          <cell r="B2574">
            <v>0</v>
          </cell>
          <cell r="C2574" t="str">
            <v>Lâmpada fluorescente compacta eletrônica "3U", base E27 de 23 W - 110 ou 220 V</v>
          </cell>
          <cell r="D2574" t="str">
            <v>un</v>
          </cell>
          <cell r="E2574">
            <v>13.66</v>
          </cell>
          <cell r="F2574">
            <v>2.7</v>
          </cell>
          <cell r="G2574">
            <v>16.36</v>
          </cell>
        </row>
        <row r="2575">
          <cell r="A2575" t="str">
            <v>41.07.450</v>
          </cell>
          <cell r="B2575">
            <v>0</v>
          </cell>
          <cell r="C2575" t="str">
            <v>Lâmpada fluorescente compacta eletrônica "3U", base E27 de 25 W - 110 ou 220 V</v>
          </cell>
          <cell r="D2575" t="str">
            <v>un</v>
          </cell>
          <cell r="E2575">
            <v>12.01</v>
          </cell>
          <cell r="F2575">
            <v>2.7</v>
          </cell>
          <cell r="G2575">
            <v>14.71</v>
          </cell>
        </row>
        <row r="2576">
          <cell r="A2576" t="str">
            <v>41.07.800</v>
          </cell>
          <cell r="B2576">
            <v>0</v>
          </cell>
          <cell r="C2576" t="str">
            <v>Lâmpada fluorescente compacta "1U", base G-23 de 9 W</v>
          </cell>
          <cell r="D2576" t="str">
            <v>un</v>
          </cell>
          <cell r="E2576">
            <v>13.15</v>
          </cell>
          <cell r="F2576">
            <v>2.7</v>
          </cell>
          <cell r="G2576">
            <v>15.85</v>
          </cell>
        </row>
        <row r="2577">
          <cell r="A2577" t="str">
            <v>41.07.810</v>
          </cell>
          <cell r="B2577">
            <v>0</v>
          </cell>
          <cell r="C2577" t="str">
            <v>Lâmpada fluorescente compacta "2U", base G-24D-2 de 18 W</v>
          </cell>
          <cell r="D2577" t="str">
            <v>un</v>
          </cell>
          <cell r="E2577">
            <v>10.98</v>
          </cell>
          <cell r="F2577">
            <v>2.7</v>
          </cell>
          <cell r="G2577">
            <v>13.68</v>
          </cell>
        </row>
        <row r="2578">
          <cell r="A2578" t="str">
            <v>41.07.820</v>
          </cell>
          <cell r="B2578">
            <v>0</v>
          </cell>
          <cell r="C2578" t="str">
            <v>Lâmpada fluorescente compacta "2U", base G-24D-3 de 26 W</v>
          </cell>
          <cell r="D2578" t="str">
            <v>un</v>
          </cell>
          <cell r="E2578">
            <v>10.54</v>
          </cell>
          <cell r="F2578">
            <v>2.7</v>
          </cell>
          <cell r="G2578">
            <v>13.24</v>
          </cell>
        </row>
        <row r="2579">
          <cell r="A2579" t="str">
            <v>41.07.830</v>
          </cell>
          <cell r="B2579">
            <v>0</v>
          </cell>
          <cell r="C2579" t="str">
            <v>Lâmpada fluorescente compacta longa "1U", base 2G-11 de 36 W</v>
          </cell>
          <cell r="D2579" t="str">
            <v>un</v>
          </cell>
          <cell r="E2579">
            <v>25.35</v>
          </cell>
          <cell r="F2579">
            <v>2.7</v>
          </cell>
          <cell r="G2579">
            <v>28.05</v>
          </cell>
        </row>
        <row r="2580">
          <cell r="A2580" t="str">
            <v>41.07.860</v>
          </cell>
          <cell r="B2580">
            <v>0</v>
          </cell>
          <cell r="C2580" t="str">
            <v>Lâmpada fluorescente compacta "2U", base G24q-3 de 26 W</v>
          </cell>
          <cell r="D2580" t="str">
            <v>un</v>
          </cell>
          <cell r="E2580">
            <v>10.58</v>
          </cell>
          <cell r="F2580">
            <v>2.7</v>
          </cell>
          <cell r="G2580">
            <v>13.28</v>
          </cell>
        </row>
        <row r="2581">
          <cell r="A2581" t="str">
            <v>41.08</v>
          </cell>
          <cell r="B2581" t="str">
            <v>Reator e equipamentos para lâmpada de descarga de alta potência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</row>
        <row r="2582">
          <cell r="A2582" t="str">
            <v>41.08.010</v>
          </cell>
          <cell r="B2582">
            <v>0</v>
          </cell>
          <cell r="C2582" t="str">
            <v>Transformador eletrônico para lâmpada halógena dicroica de 50 W - 220 V</v>
          </cell>
          <cell r="D2582" t="str">
            <v>un</v>
          </cell>
          <cell r="E2582">
            <v>17.440000000000001</v>
          </cell>
          <cell r="F2582">
            <v>6.64</v>
          </cell>
          <cell r="G2582">
            <v>24.08</v>
          </cell>
        </row>
        <row r="2583">
          <cell r="A2583" t="str">
            <v>41.08.230</v>
          </cell>
          <cell r="B2583">
            <v>0</v>
          </cell>
          <cell r="C2583" t="str">
            <v>Reator eletromagnético de alto fator de potência, para lâmpada vapor de sódio 150 W / 220 V</v>
          </cell>
          <cell r="D2583" t="str">
            <v>un</v>
          </cell>
          <cell r="E2583">
            <v>69.86</v>
          </cell>
          <cell r="F2583">
            <v>6.64</v>
          </cell>
          <cell r="G2583">
            <v>76.5</v>
          </cell>
        </row>
        <row r="2584">
          <cell r="A2584" t="str">
            <v>41.08.250</v>
          </cell>
          <cell r="B2584">
            <v>0</v>
          </cell>
          <cell r="C2584" t="str">
            <v>Reator eletromagnético de alto fator de potência, para lâmpada vapor de sódio 250 W / 220 V</v>
          </cell>
          <cell r="D2584" t="str">
            <v>un</v>
          </cell>
          <cell r="E2584">
            <v>92.7</v>
          </cell>
          <cell r="F2584">
            <v>6.64</v>
          </cell>
          <cell r="G2584">
            <v>99.34</v>
          </cell>
        </row>
        <row r="2585">
          <cell r="A2585" t="str">
            <v>41.08.270</v>
          </cell>
          <cell r="B2585">
            <v>0</v>
          </cell>
          <cell r="C2585" t="str">
            <v>Reator eletromagnético de alto fator de potência, para lâmpada vapor de sódio 400 W / 220 V</v>
          </cell>
          <cell r="D2585" t="str">
            <v>un</v>
          </cell>
          <cell r="E2585">
            <v>128.72</v>
          </cell>
          <cell r="F2585">
            <v>6.64</v>
          </cell>
          <cell r="G2585">
            <v>135.36000000000001</v>
          </cell>
        </row>
        <row r="2586">
          <cell r="A2586" t="str">
            <v>41.08.280</v>
          </cell>
          <cell r="B2586">
            <v>0</v>
          </cell>
          <cell r="C2586" t="str">
            <v>Reator eletromagnético de alto fator de potência, para lâmpada vapor de sódio 1000 W / 220 V</v>
          </cell>
          <cell r="D2586" t="str">
            <v>un</v>
          </cell>
          <cell r="E2586">
            <v>333.61</v>
          </cell>
          <cell r="F2586">
            <v>6.64</v>
          </cell>
          <cell r="G2586">
            <v>340.25</v>
          </cell>
        </row>
        <row r="2587">
          <cell r="A2587" t="str">
            <v>41.08.420</v>
          </cell>
          <cell r="B2587">
            <v>0</v>
          </cell>
          <cell r="C2587" t="str">
            <v>Reator eletromagnético de alto fator de potência, para lâmpada vapor metálico 70 W / 220 V</v>
          </cell>
          <cell r="D2587" t="str">
            <v>un</v>
          </cell>
          <cell r="E2587">
            <v>73.34</v>
          </cell>
          <cell r="F2587">
            <v>6.64</v>
          </cell>
          <cell r="G2587">
            <v>79.98</v>
          </cell>
        </row>
        <row r="2588">
          <cell r="A2588" t="str">
            <v>41.08.440</v>
          </cell>
          <cell r="B2588">
            <v>0</v>
          </cell>
          <cell r="C2588" t="str">
            <v>Reator eletromagnético de alto fator de potência, para lâmpada vapor metálico 150 W / 220 V</v>
          </cell>
          <cell r="D2588" t="str">
            <v>un</v>
          </cell>
          <cell r="E2588">
            <v>92.68</v>
          </cell>
          <cell r="F2588">
            <v>6.64</v>
          </cell>
          <cell r="G2588">
            <v>99.32</v>
          </cell>
        </row>
        <row r="2589">
          <cell r="A2589" t="str">
            <v>41.08.450</v>
          </cell>
          <cell r="B2589">
            <v>0</v>
          </cell>
          <cell r="C2589" t="str">
            <v>Reator eletromagnético de alto fator de potência, para lâmpada vapor metálico 250 W / 220 V</v>
          </cell>
          <cell r="D2589" t="str">
            <v>un</v>
          </cell>
          <cell r="E2589">
            <v>89.57</v>
          </cell>
          <cell r="F2589">
            <v>6.64</v>
          </cell>
          <cell r="G2589">
            <v>96.21</v>
          </cell>
        </row>
        <row r="2590">
          <cell r="A2590" t="str">
            <v>41.08.460</v>
          </cell>
          <cell r="B2590">
            <v>0</v>
          </cell>
          <cell r="C2590" t="str">
            <v>Reator eletromagnético de alto fator de potência, para lâmpada vapor metálico 400 W / 220 V</v>
          </cell>
          <cell r="D2590" t="str">
            <v>un</v>
          </cell>
          <cell r="E2590">
            <v>100.91</v>
          </cell>
          <cell r="F2590">
            <v>6.64</v>
          </cell>
          <cell r="G2590">
            <v>107.55</v>
          </cell>
        </row>
        <row r="2591">
          <cell r="A2591" t="str">
            <v>41.09</v>
          </cell>
          <cell r="B2591" t="str">
            <v>Reator e equipamentos para lâmpada fluorescente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</row>
        <row r="2592">
          <cell r="A2592" t="str">
            <v>41.09.710</v>
          </cell>
          <cell r="B2592">
            <v>0</v>
          </cell>
          <cell r="C2592" t="str">
            <v>Reator eletrônico de alto fator de potência com partida instantânea, para uma lâmpada fluorescente tubular, base bipino bilateral, 15 W - 127 V / 220 V</v>
          </cell>
          <cell r="D2592" t="str">
            <v>un</v>
          </cell>
          <cell r="E2592">
            <v>11.18</v>
          </cell>
          <cell r="F2592">
            <v>6.64</v>
          </cell>
          <cell r="G2592">
            <v>17.82</v>
          </cell>
        </row>
        <row r="2593">
          <cell r="A2593" t="str">
            <v>41.09.720</v>
          </cell>
          <cell r="B2593">
            <v>0</v>
          </cell>
          <cell r="C2593" t="str">
            <v>Reator eletrônico de alto fator de potência com partida instantânea, para duas lâmpadas fluorescentes tubulares, base bipino bilateral, 16 W - 127 V / 220 V</v>
          </cell>
          <cell r="D2593" t="str">
            <v>un</v>
          </cell>
          <cell r="E2593">
            <v>25.07</v>
          </cell>
          <cell r="F2593">
            <v>13.27</v>
          </cell>
          <cell r="G2593">
            <v>38.340000000000003</v>
          </cell>
        </row>
        <row r="2594">
          <cell r="A2594" t="str">
            <v>41.09.740</v>
          </cell>
          <cell r="B2594">
            <v>0</v>
          </cell>
          <cell r="C2594" t="str">
            <v>Reator eletrônico de alto fator de potência com partida instantânea, para duas lâmpadas fluorescentes tubulares, base bipino bilateral, 28 W - 127 V / 220 V</v>
          </cell>
          <cell r="D2594" t="str">
            <v>un</v>
          </cell>
          <cell r="E2594">
            <v>54.55</v>
          </cell>
          <cell r="F2594">
            <v>6.64</v>
          </cell>
          <cell r="G2594">
            <v>61.19</v>
          </cell>
        </row>
        <row r="2595">
          <cell r="A2595" t="str">
            <v>41.09.750</v>
          </cell>
          <cell r="B2595">
            <v>0</v>
          </cell>
          <cell r="C2595" t="str">
            <v>Reator eletrônico de alto fator de potência com partida instantânea, para duas lâmpadas fluorescentes tubulares, base bipino bilateral, 32 W - 127 V / 220 V</v>
          </cell>
          <cell r="D2595" t="str">
            <v>un</v>
          </cell>
          <cell r="E2595">
            <v>25.55</v>
          </cell>
          <cell r="F2595">
            <v>13.27</v>
          </cell>
          <cell r="G2595">
            <v>38.82</v>
          </cell>
        </row>
        <row r="2596">
          <cell r="A2596" t="str">
            <v>41.09.830</v>
          </cell>
          <cell r="B2596">
            <v>0</v>
          </cell>
          <cell r="C2596" t="str">
            <v>Reator eletrônico de alto fator de potência com partida instantânea, para duas lâmpadas fluorescentes tubulares "HO", base bipino bilateral, 110 W - 220 V</v>
          </cell>
          <cell r="D2596" t="str">
            <v>un</v>
          </cell>
          <cell r="E2596">
            <v>76.73</v>
          </cell>
          <cell r="F2596">
            <v>13.27</v>
          </cell>
          <cell r="G2596">
            <v>90</v>
          </cell>
        </row>
        <row r="2597">
          <cell r="A2597" t="str">
            <v>41.09.870</v>
          </cell>
          <cell r="B2597">
            <v>0</v>
          </cell>
          <cell r="C2597" t="str">
            <v>Reator eletrônico de alto fator de potência com partida instantânea, para uma lâmpada fluorescente compacta "2U", base G24q-3, 26 W - 220 V</v>
          </cell>
          <cell r="D2597" t="str">
            <v>un</v>
          </cell>
          <cell r="E2597">
            <v>18.010000000000002</v>
          </cell>
          <cell r="F2597">
            <v>6.64</v>
          </cell>
          <cell r="G2597">
            <v>24.65</v>
          </cell>
        </row>
        <row r="2598">
          <cell r="A2598" t="str">
            <v>41.09.890</v>
          </cell>
          <cell r="B2598">
            <v>0</v>
          </cell>
          <cell r="C2598" t="str">
            <v>Reator eletrônico de alto fator de potência com partida instantânea, para duas lâmpadas fluorescentes compactas "2U", base G24q-3, 26 W - 220 V</v>
          </cell>
          <cell r="D2598" t="str">
            <v>un</v>
          </cell>
          <cell r="E2598">
            <v>22.93</v>
          </cell>
          <cell r="F2598">
            <v>13.27</v>
          </cell>
          <cell r="G2598">
            <v>36.200000000000003</v>
          </cell>
        </row>
        <row r="2599">
          <cell r="A2599" t="str">
            <v>41.10</v>
          </cell>
          <cell r="B2599" t="str">
            <v>Postes e acessórios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</row>
        <row r="2600">
          <cell r="A2600" t="str">
            <v>41.10.060</v>
          </cell>
          <cell r="B2600">
            <v>0</v>
          </cell>
          <cell r="C2600" t="str">
            <v>Braço em tubo de ferro galvanizado de 1´ x 1,00 m para fixação de uma luminária</v>
          </cell>
          <cell r="D2600" t="str">
            <v>un</v>
          </cell>
          <cell r="E2600">
            <v>34.89</v>
          </cell>
          <cell r="F2600">
            <v>46.68</v>
          </cell>
          <cell r="G2600">
            <v>81.569999999999993</v>
          </cell>
        </row>
        <row r="2601">
          <cell r="A2601" t="str">
            <v>41.10.070</v>
          </cell>
          <cell r="B2601">
            <v>0</v>
          </cell>
          <cell r="C2601" t="str">
            <v>Cruzeta reforçada em ferro galvanizado para fixação de quatro luminárias</v>
          </cell>
          <cell r="D2601" t="str">
            <v>un</v>
          </cell>
          <cell r="E2601">
            <v>414.75</v>
          </cell>
          <cell r="F2601">
            <v>46.68</v>
          </cell>
          <cell r="G2601">
            <v>461.43</v>
          </cell>
        </row>
        <row r="2602">
          <cell r="A2602" t="str">
            <v>41.10.080</v>
          </cell>
          <cell r="B2602">
            <v>0</v>
          </cell>
          <cell r="C2602" t="str">
            <v>Cruzeta reforçada em ferro galvanizado para fixação de duas luminárias</v>
          </cell>
          <cell r="D2602" t="str">
            <v>un</v>
          </cell>
          <cell r="E2602">
            <v>172.63</v>
          </cell>
          <cell r="F2602">
            <v>46.68</v>
          </cell>
          <cell r="G2602">
            <v>219.31</v>
          </cell>
        </row>
        <row r="2603">
          <cell r="A2603" t="str">
            <v>41.10.260</v>
          </cell>
          <cell r="B2603">
            <v>0</v>
          </cell>
          <cell r="C2603" t="str">
            <v>Poste telecônico curvo em aço SAE 1010/1020 galvanizado a fogo, altura de 8,00 m</v>
          </cell>
          <cell r="D2603" t="str">
            <v>un</v>
          </cell>
          <cell r="E2603">
            <v>1202.46</v>
          </cell>
          <cell r="F2603">
            <v>202.65</v>
          </cell>
          <cell r="G2603">
            <v>1405.11</v>
          </cell>
        </row>
        <row r="2604">
          <cell r="A2604" t="str">
            <v>41.10.330</v>
          </cell>
          <cell r="B2604">
            <v>0</v>
          </cell>
          <cell r="C2604" t="str">
            <v>Poste telecônico reto em aço SAE 1010/1020 galvanizado a fogo, altura de 10,00 m</v>
          </cell>
          <cell r="D2604" t="str">
            <v>un</v>
          </cell>
          <cell r="E2604">
            <v>1432.42</v>
          </cell>
          <cell r="F2604">
            <v>74.989999999999995</v>
          </cell>
          <cell r="G2604">
            <v>1507.41</v>
          </cell>
        </row>
        <row r="2605">
          <cell r="A2605" t="str">
            <v>41.10.340</v>
          </cell>
          <cell r="B2605">
            <v>0</v>
          </cell>
          <cell r="C2605" t="str">
            <v>Poste telecônico reto em aço SAE 1010/1020 galvanizado a fogo, altura de 8,00 m</v>
          </cell>
          <cell r="D2605" t="str">
            <v>un</v>
          </cell>
          <cell r="E2605">
            <v>1144.83</v>
          </cell>
          <cell r="F2605">
            <v>74.989999999999995</v>
          </cell>
          <cell r="G2605">
            <v>1219.82</v>
          </cell>
        </row>
        <row r="2606">
          <cell r="A2606" t="str">
            <v>41.10.400</v>
          </cell>
          <cell r="B2606">
            <v>0</v>
          </cell>
          <cell r="C2606" t="str">
            <v>Poste telecônico em aço SAE 1010/1020 galvanizado a fogo, com espera para uma luminária, altura de 3,00 m</v>
          </cell>
          <cell r="D2606" t="str">
            <v>un</v>
          </cell>
          <cell r="E2606">
            <v>354.65</v>
          </cell>
          <cell r="F2606">
            <v>48.34</v>
          </cell>
          <cell r="G2606">
            <v>402.99</v>
          </cell>
        </row>
        <row r="2607">
          <cell r="A2607" t="str">
            <v>41.10.410</v>
          </cell>
          <cell r="B2607">
            <v>0</v>
          </cell>
          <cell r="C2607" t="str">
            <v>Poste telecônico em aço SAE 1010/1020 galvanizado a fogo, com espera para duas luminárias, altura de 3,00 m</v>
          </cell>
          <cell r="D2607" t="str">
            <v>un</v>
          </cell>
          <cell r="E2607">
            <v>431.89</v>
          </cell>
          <cell r="F2607">
            <v>48.34</v>
          </cell>
          <cell r="G2607">
            <v>480.23</v>
          </cell>
        </row>
        <row r="2608">
          <cell r="A2608" t="str">
            <v>41.10.430</v>
          </cell>
          <cell r="B2608">
            <v>0</v>
          </cell>
          <cell r="C2608" t="str">
            <v>Poste telecônico reto em aço SAE 1010/1020 galvanizado a fogo, altura de 6,00 m</v>
          </cell>
          <cell r="D2608" t="str">
            <v>un</v>
          </cell>
          <cell r="E2608">
            <v>851.34</v>
          </cell>
          <cell r="F2608">
            <v>74.989999999999995</v>
          </cell>
          <cell r="G2608">
            <v>926.33</v>
          </cell>
        </row>
        <row r="2609">
          <cell r="A2609" t="str">
            <v>41.10.490</v>
          </cell>
          <cell r="B2609">
            <v>0</v>
          </cell>
          <cell r="C2609" t="str">
            <v>Poste telecônico reto em aço SAE 1010/1020 galvanizado a fogo, com base, altura de 7,00 m</v>
          </cell>
          <cell r="D2609" t="str">
            <v>un</v>
          </cell>
          <cell r="E2609">
            <v>914.5</v>
          </cell>
          <cell r="F2609">
            <v>336.15</v>
          </cell>
          <cell r="G2609">
            <v>1250.6500000000001</v>
          </cell>
        </row>
        <row r="2610">
          <cell r="A2610" t="str">
            <v>41.10.500</v>
          </cell>
          <cell r="B2610">
            <v>0</v>
          </cell>
          <cell r="C2610" t="str">
            <v>Poste telecônico reto em aço SAE 1010/1020 galvanizado a fogo, altura de 4,00 m</v>
          </cell>
          <cell r="D2610" t="str">
            <v>un</v>
          </cell>
          <cell r="E2610">
            <v>573.35</v>
          </cell>
          <cell r="F2610">
            <v>74.989999999999995</v>
          </cell>
          <cell r="G2610">
            <v>648.34</v>
          </cell>
        </row>
        <row r="2611">
          <cell r="A2611" t="str">
            <v>41.11</v>
          </cell>
          <cell r="B2611" t="str">
            <v>Aparelho de iluminação pública e decorativa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</row>
        <row r="2612">
          <cell r="A2612" t="str">
            <v>41.11.060</v>
          </cell>
          <cell r="B2612">
            <v>0</v>
          </cell>
          <cell r="C2612" t="str">
            <v>Luminária fechada para iluminação pública tipo pétala pequena</v>
          </cell>
          <cell r="D2612" t="str">
            <v>un</v>
          </cell>
          <cell r="E2612">
            <v>452.07</v>
          </cell>
          <cell r="F2612">
            <v>23.35</v>
          </cell>
          <cell r="G2612">
            <v>475.42</v>
          </cell>
        </row>
        <row r="2613">
          <cell r="A2613" t="str">
            <v>41.11.090</v>
          </cell>
          <cell r="B2613">
            <v>0</v>
          </cell>
          <cell r="C2613" t="str">
            <v>Luminária com corpo em tubo de alumínio tipo balizador para uso externo</v>
          </cell>
          <cell r="D2613" t="str">
            <v>un</v>
          </cell>
          <cell r="E2613">
            <v>65.239999999999995</v>
          </cell>
          <cell r="F2613">
            <v>9.9600000000000009</v>
          </cell>
          <cell r="G2613">
            <v>75.2</v>
          </cell>
        </row>
        <row r="2614">
          <cell r="A2614" t="str">
            <v>41.11.100</v>
          </cell>
          <cell r="B2614">
            <v>0</v>
          </cell>
          <cell r="C2614" t="str">
            <v>Luminária retangular fechada para iluminação externa em poste, tipo pétala grande</v>
          </cell>
          <cell r="D2614" t="str">
            <v>un</v>
          </cell>
          <cell r="E2614">
            <v>349.12</v>
          </cell>
          <cell r="F2614">
            <v>23.35</v>
          </cell>
          <cell r="G2614">
            <v>372.47</v>
          </cell>
        </row>
        <row r="2615">
          <cell r="A2615" t="str">
            <v>41.11.110</v>
          </cell>
          <cell r="B2615">
            <v>0</v>
          </cell>
          <cell r="C2615" t="str">
            <v>Luminária retangular fechada para iluminação externa em poste, tipo pétala pequena</v>
          </cell>
          <cell r="D2615" t="str">
            <v>un</v>
          </cell>
          <cell r="E2615">
            <v>282.64</v>
          </cell>
          <cell r="F2615">
            <v>23.35</v>
          </cell>
          <cell r="G2615">
            <v>305.99</v>
          </cell>
        </row>
        <row r="2616">
          <cell r="A2616" t="str">
            <v>41.11.703</v>
          </cell>
          <cell r="B2616">
            <v>0</v>
          </cell>
          <cell r="C2616" t="str">
            <v>Luminária LED retangular para poste de 10.400 até 13.200 lm, eficiência mínima 107 lm/W</v>
          </cell>
          <cell r="D2616" t="str">
            <v>un</v>
          </cell>
          <cell r="E2616">
            <v>1111.46</v>
          </cell>
          <cell r="F2616">
            <v>23.35</v>
          </cell>
          <cell r="G2616">
            <v>1134.81</v>
          </cell>
        </row>
        <row r="2617">
          <cell r="A2617" t="str">
            <v>41.11.711</v>
          </cell>
          <cell r="B2617">
            <v>0</v>
          </cell>
          <cell r="C2617" t="str">
            <v>Luminária LED retangular para parede/piso de 11.838 até 12.150 lm, eficiência mínima 107 lm/W</v>
          </cell>
          <cell r="D2617" t="str">
            <v>un</v>
          </cell>
          <cell r="E2617">
            <v>749.71</v>
          </cell>
          <cell r="F2617">
            <v>23.35</v>
          </cell>
          <cell r="G2617">
            <v>773.06</v>
          </cell>
        </row>
        <row r="2618">
          <cell r="A2618" t="str">
            <v>41.11.721</v>
          </cell>
          <cell r="B2618">
            <v>0</v>
          </cell>
          <cell r="C2618" t="str">
            <v>Luminária LED retangular para poste de 6250 até 6674 lm, eficiência mínima 113 lm/W</v>
          </cell>
          <cell r="D2618" t="str">
            <v>un</v>
          </cell>
          <cell r="E2618">
            <v>859.26</v>
          </cell>
          <cell r="F2618">
            <v>23.35</v>
          </cell>
          <cell r="G2618">
            <v>882.61</v>
          </cell>
        </row>
        <row r="2619">
          <cell r="A2619" t="str">
            <v>41.12</v>
          </cell>
          <cell r="B2619" t="str">
            <v>Aparelho de iluminação de longo alcance e específica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</row>
        <row r="2620">
          <cell r="A2620" t="str">
            <v>41.12.050</v>
          </cell>
          <cell r="B2620">
            <v>0</v>
          </cell>
          <cell r="C2620" t="str">
            <v>Projetor retangular fechado, com alojamento para reator, para lâmpada vapor metálico ou vapor de sódio de 150 W a 400 W</v>
          </cell>
          <cell r="D2620" t="str">
            <v>un</v>
          </cell>
          <cell r="E2620">
            <v>802.64</v>
          </cell>
          <cell r="F2620">
            <v>16.600000000000001</v>
          </cell>
          <cell r="G2620">
            <v>819.24</v>
          </cell>
        </row>
        <row r="2621">
          <cell r="A2621" t="str">
            <v>41.12.060</v>
          </cell>
          <cell r="B2621">
            <v>0</v>
          </cell>
          <cell r="C2621" t="str">
            <v>Projetor retangular fechado, para lâmpada vapor de sódio de 1.000 W ou vapor metálico de 2.000 W</v>
          </cell>
          <cell r="D2621" t="str">
            <v>un</v>
          </cell>
          <cell r="E2621">
            <v>835.79</v>
          </cell>
          <cell r="F2621">
            <v>16.600000000000001</v>
          </cell>
          <cell r="G2621">
            <v>852.39</v>
          </cell>
        </row>
        <row r="2622">
          <cell r="A2622" t="str">
            <v>41.12.070</v>
          </cell>
          <cell r="B2622">
            <v>0</v>
          </cell>
          <cell r="C2622" t="str">
            <v>Projetor retangular fechado, para lâmpada vapor metálico de 70 W/150 W ou halógena de 300 W/500 W</v>
          </cell>
          <cell r="D2622" t="str">
            <v>un</v>
          </cell>
          <cell r="E2622">
            <v>543.05999999999995</v>
          </cell>
          <cell r="F2622">
            <v>16.600000000000001</v>
          </cell>
          <cell r="G2622">
            <v>559.66</v>
          </cell>
        </row>
        <row r="2623">
          <cell r="A2623" t="str">
            <v>41.12.080</v>
          </cell>
          <cell r="B2623">
            <v>0</v>
          </cell>
          <cell r="C2623" t="str">
            <v>Projetor retangular fechado, para lâmpada vapor metálico ou vapor de sódio de 250 W/400 W</v>
          </cell>
          <cell r="D2623" t="str">
            <v>un</v>
          </cell>
          <cell r="E2623">
            <v>272.33999999999997</v>
          </cell>
          <cell r="F2623">
            <v>16.600000000000001</v>
          </cell>
          <cell r="G2623">
            <v>288.94</v>
          </cell>
        </row>
        <row r="2624">
          <cell r="A2624" t="str">
            <v>41.12.090</v>
          </cell>
          <cell r="B2624">
            <v>0</v>
          </cell>
          <cell r="C2624" t="str">
            <v>Projetor cônico fechado, para lâmpadas vapor metálico, vapor de sódio de 250 W/400 W ou mista de 250 W/500 W</v>
          </cell>
          <cell r="D2624" t="str">
            <v>un</v>
          </cell>
          <cell r="E2624">
            <v>315.49</v>
          </cell>
          <cell r="F2624">
            <v>16.600000000000001</v>
          </cell>
          <cell r="G2624">
            <v>332.09</v>
          </cell>
        </row>
        <row r="2625">
          <cell r="A2625" t="str">
            <v>41.13</v>
          </cell>
          <cell r="B2625" t="str">
            <v>Aparelho de iluminação a prova de tempo, gases e vapores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</row>
        <row r="2626">
          <cell r="A2626" t="str">
            <v>41.13.030</v>
          </cell>
          <cell r="B2626">
            <v>0</v>
          </cell>
          <cell r="C2626" t="str">
            <v>Luminária blindada retangular de embutir, para lâmpada de 160 W</v>
          </cell>
          <cell r="D2626" t="str">
            <v>un</v>
          </cell>
          <cell r="E2626">
            <v>178.22</v>
          </cell>
          <cell r="F2626">
            <v>13.27</v>
          </cell>
          <cell r="G2626">
            <v>191.49</v>
          </cell>
        </row>
        <row r="2627">
          <cell r="A2627" t="str">
            <v>41.13.040</v>
          </cell>
          <cell r="B2627">
            <v>0</v>
          </cell>
          <cell r="C2627" t="str">
            <v>Luminária blindada de sobrepor ou pendente em calha fechada, para 1 lâmpada fluorescente de 32 W/36 W/40 W</v>
          </cell>
          <cell r="D2627" t="str">
            <v>un</v>
          </cell>
          <cell r="E2627">
            <v>138.54</v>
          </cell>
          <cell r="F2627">
            <v>13.27</v>
          </cell>
          <cell r="G2627">
            <v>151.81</v>
          </cell>
        </row>
        <row r="2628">
          <cell r="A2628" t="str">
            <v>41.13.050</v>
          </cell>
          <cell r="B2628">
            <v>0</v>
          </cell>
          <cell r="C2628" t="str">
            <v>Luminária blindada de sobrepor ou pendente em calha fechada, para 2 lâmpadas fluorescentes de 32 W/36 W/40 W</v>
          </cell>
          <cell r="D2628" t="str">
            <v>un</v>
          </cell>
          <cell r="E2628">
            <v>133.01</v>
          </cell>
          <cell r="F2628">
            <v>13.27</v>
          </cell>
          <cell r="G2628">
            <v>146.28</v>
          </cell>
        </row>
        <row r="2629">
          <cell r="A2629" t="str">
            <v>41.13.102</v>
          </cell>
          <cell r="B2629">
            <v>0</v>
          </cell>
          <cell r="C2629" t="str">
            <v>Luminária blindada tipo arandela de 45º e 90º, para lâmpada LED</v>
          </cell>
          <cell r="D2629" t="str">
            <v>un</v>
          </cell>
          <cell r="E2629">
            <v>30.75</v>
          </cell>
          <cell r="F2629">
            <v>13.27</v>
          </cell>
          <cell r="G2629">
            <v>44.02</v>
          </cell>
        </row>
        <row r="2630">
          <cell r="A2630" t="str">
            <v>41.13.200</v>
          </cell>
          <cell r="B2630">
            <v>0</v>
          </cell>
          <cell r="C2630" t="str">
            <v>Luminária blindada oval de sobrepor ou arandela, para lâmpada fluorescentes compacta</v>
          </cell>
          <cell r="D2630" t="str">
            <v>un</v>
          </cell>
          <cell r="E2630">
            <v>65.61</v>
          </cell>
          <cell r="F2630">
            <v>13.27</v>
          </cell>
          <cell r="G2630">
            <v>78.88</v>
          </cell>
        </row>
        <row r="2631">
          <cell r="A2631" t="str">
            <v>41.14</v>
          </cell>
          <cell r="B2631" t="str">
            <v>Aparelho de iluminação comercial e industrial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</row>
        <row r="2632">
          <cell r="A2632" t="str">
            <v>41.14.020</v>
          </cell>
          <cell r="B2632">
            <v>0</v>
          </cell>
          <cell r="C2632" t="str">
            <v>Luminária retangular de embutir tipo calha fechada, com difusor plano, para 2 lâmpadas fluorescentes tubulares de 28 W/32 W/36 W/54 W</v>
          </cell>
          <cell r="D2632" t="str">
            <v>un</v>
          </cell>
          <cell r="E2632">
            <v>137.38999999999999</v>
          </cell>
          <cell r="F2632">
            <v>13.27</v>
          </cell>
          <cell r="G2632">
            <v>150.66</v>
          </cell>
        </row>
        <row r="2633">
          <cell r="A2633" t="str">
            <v>41.14.070</v>
          </cell>
          <cell r="B2633">
            <v>0</v>
          </cell>
          <cell r="C2633" t="str">
            <v>Luminária retangular de sobrepor tipo calha aberta, para 2 lâmpadas fluorescentes tubulares de 32 W</v>
          </cell>
          <cell r="D2633" t="str">
            <v>un</v>
          </cell>
          <cell r="E2633">
            <v>55.63</v>
          </cell>
          <cell r="F2633">
            <v>13.27</v>
          </cell>
          <cell r="G2633">
            <v>68.900000000000006</v>
          </cell>
        </row>
        <row r="2634">
          <cell r="A2634" t="str">
            <v>41.14.090</v>
          </cell>
          <cell r="B2634">
            <v>0</v>
          </cell>
          <cell r="C2634" t="str">
            <v>Luminária retangular de sobrepor tipo calha fechada, com difusor translúcido, para 2 lâmpadas fluorescentes de 28 W/32 W/36 W/54 W</v>
          </cell>
          <cell r="D2634" t="str">
            <v>un</v>
          </cell>
          <cell r="E2634">
            <v>210.16</v>
          </cell>
          <cell r="F2634">
            <v>13.27</v>
          </cell>
          <cell r="G2634">
            <v>223.43</v>
          </cell>
        </row>
        <row r="2635">
          <cell r="A2635" t="str">
            <v>41.14.180</v>
          </cell>
          <cell r="B2635">
            <v>0</v>
          </cell>
          <cell r="C2635" t="str">
            <v>Luminária industrial de sobrepor ou pendente com refletor, para 1 lâmpada multivapor metálico elipsoidal de 250 W/400 W</v>
          </cell>
          <cell r="D2635" t="str">
            <v>un</v>
          </cell>
          <cell r="E2635">
            <v>133.41999999999999</v>
          </cell>
          <cell r="F2635">
            <v>9.9600000000000009</v>
          </cell>
          <cell r="G2635">
            <v>143.38</v>
          </cell>
        </row>
        <row r="2636">
          <cell r="A2636" t="str">
            <v>41.14.210</v>
          </cell>
          <cell r="B2636">
            <v>0</v>
          </cell>
          <cell r="C2636" t="str">
            <v>Luminária quadrada de embutir tipo calha aberta com aletas planas, para 2 lâmpadas fluorescentes compactas de 18 W/26 W</v>
          </cell>
          <cell r="D2636" t="str">
            <v>un</v>
          </cell>
          <cell r="E2636">
            <v>60.19</v>
          </cell>
          <cell r="F2636">
            <v>16.600000000000001</v>
          </cell>
          <cell r="G2636">
            <v>76.790000000000006</v>
          </cell>
        </row>
        <row r="2637">
          <cell r="A2637" t="str">
            <v>41.14.310</v>
          </cell>
          <cell r="B2637">
            <v>0</v>
          </cell>
          <cell r="C2637" t="str">
            <v>Luminária redonda de embutir com difusor recuado, para 1 ou 2 lâmpadas fluorescentes compactas de 15 W/18 W/20 W/23 W/26 W</v>
          </cell>
          <cell r="D2637" t="str">
            <v>un</v>
          </cell>
          <cell r="E2637">
            <v>57.98</v>
          </cell>
          <cell r="F2637">
            <v>13.27</v>
          </cell>
          <cell r="G2637">
            <v>71.25</v>
          </cell>
        </row>
        <row r="2638">
          <cell r="A2638" t="str">
            <v>41.14.390</v>
          </cell>
          <cell r="B2638">
            <v>0</v>
          </cell>
          <cell r="C2638" t="str">
            <v>Luminária retangular de sobrepor tipo calha aberta, com refletor em alumínio de alto brilho, para 2 lâmpadas fluorescentes tubulares 32 W/36 W</v>
          </cell>
          <cell r="D2638" t="str">
            <v>un</v>
          </cell>
          <cell r="E2638">
            <v>105.13</v>
          </cell>
          <cell r="F2638">
            <v>13.27</v>
          </cell>
          <cell r="G2638">
            <v>118.4</v>
          </cell>
        </row>
        <row r="2639">
          <cell r="A2639" t="str">
            <v>41.14.430</v>
          </cell>
          <cell r="B2639">
            <v>0</v>
          </cell>
          <cell r="C2639" t="str">
            <v>Luminária quadrada de embutir tipo calha aberta, com refletor e aleta parabólicas em alumínio de alto brilho, para 4 lâmpadas fluorescentes de 14 W/16 W/18 W</v>
          </cell>
          <cell r="D2639" t="str">
            <v>un</v>
          </cell>
          <cell r="E2639">
            <v>145.83000000000001</v>
          </cell>
          <cell r="F2639">
            <v>13.27</v>
          </cell>
          <cell r="G2639">
            <v>159.1</v>
          </cell>
        </row>
        <row r="2640">
          <cell r="A2640" t="str">
            <v>41.14.510</v>
          </cell>
          <cell r="B2640">
            <v>0</v>
          </cell>
          <cell r="C2640" t="str">
            <v>Luminária industrial pendente com refletor prismático sem alojamento para reator, para lâmpadas vapor de sódio/metálico ou mista de 150/250/400W</v>
          </cell>
          <cell r="D2640" t="str">
            <v>un</v>
          </cell>
          <cell r="E2640">
            <v>128.59</v>
          </cell>
          <cell r="F2640">
            <v>9.9600000000000009</v>
          </cell>
          <cell r="G2640">
            <v>138.55000000000001</v>
          </cell>
        </row>
        <row r="2641">
          <cell r="A2641" t="str">
            <v>41.14.530</v>
          </cell>
          <cell r="B2641">
            <v>0</v>
          </cell>
          <cell r="C2641" t="str">
            <v>Luminária redonda de sobrepor com difusor em vidro temperado jateado para 1 ou 2 lâmpadas fluorescentes compactas de 18/26W</v>
          </cell>
          <cell r="D2641" t="str">
            <v>un</v>
          </cell>
          <cell r="E2641">
            <v>46.32</v>
          </cell>
          <cell r="F2641">
            <v>9.9600000000000009</v>
          </cell>
          <cell r="G2641">
            <v>56.28</v>
          </cell>
        </row>
        <row r="2642">
          <cell r="A2642" t="str">
            <v>41.14.560</v>
          </cell>
          <cell r="B2642">
            <v>0</v>
          </cell>
          <cell r="C2642" t="str">
            <v>Luminária retangular de embutir tipo calha aberta com aletas parabólicas para 2 lâmpadas fluorescentes tubulares de 28/54W</v>
          </cell>
          <cell r="D2642" t="str">
            <v>un</v>
          </cell>
          <cell r="E2642">
            <v>100.29</v>
          </cell>
          <cell r="F2642">
            <v>13.27</v>
          </cell>
          <cell r="G2642">
            <v>113.56</v>
          </cell>
        </row>
        <row r="2643">
          <cell r="A2643" t="str">
            <v>41.14.590</v>
          </cell>
          <cell r="B2643">
            <v>0</v>
          </cell>
          <cell r="C2643" t="str">
            <v>Luminária industrial pendente tipo calha aberta instalação em perfilado para 1 ou 2 lâmpadas fluorescentes tubulares 14W</v>
          </cell>
          <cell r="D2643" t="str">
            <v>un</v>
          </cell>
          <cell r="E2643">
            <v>62.5</v>
          </cell>
          <cell r="F2643">
            <v>16.600000000000001</v>
          </cell>
          <cell r="G2643">
            <v>79.099999999999994</v>
          </cell>
        </row>
        <row r="2644">
          <cell r="A2644" t="str">
            <v>41.14.600</v>
          </cell>
          <cell r="B2644">
            <v>0</v>
          </cell>
          <cell r="C2644" t="str">
            <v>Luminária industrial pendente tipo calha aberta instalação em perfilado para 1 ou 2 lâmpadas fluorescentes tubulares 28/54W</v>
          </cell>
          <cell r="D2644" t="str">
            <v>un</v>
          </cell>
          <cell r="E2644">
            <v>84.33</v>
          </cell>
          <cell r="F2644">
            <v>16.600000000000001</v>
          </cell>
          <cell r="G2644">
            <v>100.93</v>
          </cell>
        </row>
        <row r="2645">
          <cell r="A2645" t="str">
            <v>41.14.620</v>
          </cell>
          <cell r="B2645">
            <v>0</v>
          </cell>
          <cell r="C2645" t="str">
            <v>Luminária retangular de sobrepor tipo calha aberta com refletor e aletas parabólicas para 2 lâmpadas fluorescentes tubulares 28/54W</v>
          </cell>
          <cell r="D2645" t="str">
            <v>un</v>
          </cell>
          <cell r="E2645">
            <v>109.98</v>
          </cell>
          <cell r="F2645">
            <v>16.600000000000001</v>
          </cell>
          <cell r="G2645">
            <v>126.58</v>
          </cell>
        </row>
        <row r="2646">
          <cell r="A2646" t="str">
            <v>41.14.640</v>
          </cell>
          <cell r="B2646">
            <v>0</v>
          </cell>
          <cell r="C2646" t="str">
            <v>Luminária retangular de embutir tipo calha aberta com refletor em alumínio de alto brilho para 2 lâmpadas fluorescentes tubulares de 28W/54W</v>
          </cell>
          <cell r="D2646" t="str">
            <v>un</v>
          </cell>
          <cell r="E2646">
            <v>80.81</v>
          </cell>
          <cell r="F2646">
            <v>16.600000000000001</v>
          </cell>
          <cell r="G2646">
            <v>97.41</v>
          </cell>
        </row>
        <row r="2647">
          <cell r="A2647" t="str">
            <v>41.14.670</v>
          </cell>
          <cell r="B2647">
            <v>0</v>
          </cell>
          <cell r="C2647" t="str">
            <v>Luminária triangular de sobrepor tipo arandela para fluorescente compacta de 15/20/23W</v>
          </cell>
          <cell r="D2647" t="str">
            <v>un</v>
          </cell>
          <cell r="E2647">
            <v>44.21</v>
          </cell>
          <cell r="F2647">
            <v>16.600000000000001</v>
          </cell>
          <cell r="G2647">
            <v>60.81</v>
          </cell>
        </row>
        <row r="2648">
          <cell r="A2648" t="str">
            <v>41.14.700</v>
          </cell>
          <cell r="B2648">
            <v>0</v>
          </cell>
          <cell r="C2648" t="str">
            <v>Luminária retangular de sobrepor ou arandela tipo calha fechada com difusor para 1 lâmpada fluorescente tubular de 28 W/54 W</v>
          </cell>
          <cell r="D2648" t="str">
            <v>un</v>
          </cell>
          <cell r="E2648">
            <v>196.12</v>
          </cell>
          <cell r="F2648">
            <v>16.600000000000001</v>
          </cell>
          <cell r="G2648">
            <v>212.72</v>
          </cell>
        </row>
        <row r="2649">
          <cell r="A2649" t="str">
            <v>41.14.730</v>
          </cell>
          <cell r="B2649">
            <v>0</v>
          </cell>
          <cell r="C2649" t="str">
            <v>Luminária redonda de embutir com refletor em alumínio jateado e difusor em vidro para 2 lâmpadas fluorescentes compactas duplas de 18/26W</v>
          </cell>
          <cell r="D2649" t="str">
            <v>un</v>
          </cell>
          <cell r="E2649">
            <v>40.520000000000003</v>
          </cell>
          <cell r="F2649">
            <v>13.27</v>
          </cell>
          <cell r="G2649">
            <v>53.79</v>
          </cell>
        </row>
        <row r="2650">
          <cell r="A2650" t="str">
            <v>41.14.740</v>
          </cell>
          <cell r="B2650">
            <v>0</v>
          </cell>
          <cell r="C2650" t="str">
            <v>Luminária retangular de embutir assimétrica para 1 lâmpada fluorescente tubular de 14W</v>
          </cell>
          <cell r="D2650" t="str">
            <v>un</v>
          </cell>
          <cell r="E2650">
            <v>98.88</v>
          </cell>
          <cell r="F2650">
            <v>13.27</v>
          </cell>
          <cell r="G2650">
            <v>112.15</v>
          </cell>
        </row>
        <row r="2651">
          <cell r="A2651" t="str">
            <v>41.14.750</v>
          </cell>
          <cell r="B2651">
            <v>0</v>
          </cell>
          <cell r="C2651" t="str">
            <v>Luminária redonda de sobrepor ou pendente com refletor em alumínio anodizado facho concentrado para 1 lâmpada vapor metálico elipsoidal de 250 ou 400W</v>
          </cell>
          <cell r="D2651" t="str">
            <v>un</v>
          </cell>
          <cell r="E2651">
            <v>270.51</v>
          </cell>
          <cell r="F2651">
            <v>13.27</v>
          </cell>
          <cell r="G2651">
            <v>283.77999999999997</v>
          </cell>
        </row>
        <row r="2652">
          <cell r="A2652" t="str">
            <v>41.14.770</v>
          </cell>
          <cell r="B2652">
            <v>0</v>
          </cell>
          <cell r="C2652" t="str">
            <v>Luminária quadrada de embutir tipo calha fechada, com difusor plano, para 4 lâmpadas fluorescentes tubulares de 14/16/18 W</v>
          </cell>
          <cell r="D2652" t="str">
            <v>un</v>
          </cell>
          <cell r="E2652">
            <v>146.56</v>
          </cell>
          <cell r="F2652">
            <v>13.27</v>
          </cell>
          <cell r="G2652">
            <v>159.83000000000001</v>
          </cell>
        </row>
        <row r="2653">
          <cell r="A2653" t="str">
            <v>41.14.780</v>
          </cell>
          <cell r="B2653">
            <v>0</v>
          </cell>
          <cell r="C2653" t="str">
            <v>Luminária retangular de sobrepor tipo calha fechada, com difusor plano, para 4 lâmpadas fluorescentes tubulares de 14/16/18 W</v>
          </cell>
          <cell r="D2653" t="str">
            <v>un</v>
          </cell>
          <cell r="E2653">
            <v>165.69</v>
          </cell>
          <cell r="F2653">
            <v>13.27</v>
          </cell>
          <cell r="G2653">
            <v>178.96</v>
          </cell>
        </row>
        <row r="2654">
          <cell r="A2654" t="str">
            <v>41.14.790</v>
          </cell>
          <cell r="B2654">
            <v>0</v>
          </cell>
          <cell r="C2654" t="str">
            <v>Luminária retangular de embutir tipo calha aberta com refletor assimétrico em alumínio de alto brilho para 2 lâmpadas fluorescentes tubulares de 28/54W</v>
          </cell>
          <cell r="D2654" t="str">
            <v>un</v>
          </cell>
          <cell r="E2654">
            <v>135.35</v>
          </cell>
          <cell r="F2654">
            <v>13.27</v>
          </cell>
          <cell r="G2654">
            <v>148.62</v>
          </cell>
        </row>
        <row r="2655">
          <cell r="A2655" t="str">
            <v>41.15</v>
          </cell>
          <cell r="B2655" t="str">
            <v>Aparelho de iluminação interna decorativa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</row>
        <row r="2656">
          <cell r="A2656" t="str">
            <v>41.15.170</v>
          </cell>
          <cell r="B2656">
            <v>0</v>
          </cell>
          <cell r="C2656" t="str">
            <v>Luminária redonda de embutir, com foco orientável e acessório antiofuscante, para 1 lâmpada dicroica de 50 W</v>
          </cell>
          <cell r="D2656" t="str">
            <v>un</v>
          </cell>
          <cell r="E2656">
            <v>30.02</v>
          </cell>
          <cell r="F2656">
            <v>9.9600000000000009</v>
          </cell>
          <cell r="G2656">
            <v>39.979999999999997</v>
          </cell>
        </row>
        <row r="2657">
          <cell r="A2657" t="str">
            <v>41.20</v>
          </cell>
          <cell r="B2657" t="str">
            <v>Reparos, conservações e complementos - GRUPO 41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</row>
        <row r="2658">
          <cell r="A2658" t="str">
            <v>41.20.020</v>
          </cell>
          <cell r="B2658">
            <v>0</v>
          </cell>
          <cell r="C2658" t="str">
            <v>Recolocação de aparelhos de iluminação ou projetores fixos em teto, piso ou parede</v>
          </cell>
          <cell r="D2658" t="str">
            <v>un</v>
          </cell>
          <cell r="E2658">
            <v>0.28000000000000003</v>
          </cell>
          <cell r="F2658">
            <v>13.27</v>
          </cell>
          <cell r="G2658">
            <v>13.55</v>
          </cell>
        </row>
        <row r="2659">
          <cell r="A2659" t="str">
            <v>41.20.080</v>
          </cell>
          <cell r="B2659">
            <v>0</v>
          </cell>
          <cell r="C2659" t="str">
            <v>Plafon plástico e/ou PVC para acabamento de ponto de luz, com soquete E-27 para lâmpada fluorescente compacta</v>
          </cell>
          <cell r="D2659" t="str">
            <v>un</v>
          </cell>
          <cell r="E2659">
            <v>4.95</v>
          </cell>
          <cell r="F2659">
            <v>2.7</v>
          </cell>
          <cell r="G2659">
            <v>7.65</v>
          </cell>
        </row>
        <row r="2660">
          <cell r="A2660" t="str">
            <v>41.20.120</v>
          </cell>
          <cell r="B2660">
            <v>0</v>
          </cell>
          <cell r="C2660" t="str">
            <v>Recolocação de reator</v>
          </cell>
          <cell r="D2660" t="str">
            <v>un</v>
          </cell>
          <cell r="E2660">
            <v>0</v>
          </cell>
          <cell r="F2660">
            <v>13.27</v>
          </cell>
          <cell r="G2660">
            <v>13.27</v>
          </cell>
        </row>
        <row r="2661">
          <cell r="A2661" t="str">
            <v>41.20.130</v>
          </cell>
          <cell r="B2661">
            <v>0</v>
          </cell>
          <cell r="C2661" t="str">
            <v>Recolocação de lâmpada</v>
          </cell>
          <cell r="D2661" t="str">
            <v>un</v>
          </cell>
          <cell r="E2661">
            <v>0</v>
          </cell>
          <cell r="F2661">
            <v>2.7</v>
          </cell>
          <cell r="G2661">
            <v>2.7</v>
          </cell>
        </row>
        <row r="2662">
          <cell r="A2662" t="str">
            <v>41.30</v>
          </cell>
          <cell r="B2662" t="str">
            <v>Luminária e acessórios especiais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</row>
        <row r="2663">
          <cell r="A2663" t="str">
            <v>41.30.250</v>
          </cell>
          <cell r="B2663">
            <v>0</v>
          </cell>
          <cell r="C2663" t="str">
            <v>Luminária tipo arandela para lâmpada vapor metálico de 250 W ou 400 W</v>
          </cell>
          <cell r="D2663" t="str">
            <v>un</v>
          </cell>
          <cell r="E2663">
            <v>314.7</v>
          </cell>
          <cell r="F2663">
            <v>17.21</v>
          </cell>
          <cell r="G2663">
            <v>331.91</v>
          </cell>
        </row>
        <row r="2664">
          <cell r="A2664" t="str">
            <v>41.31</v>
          </cell>
          <cell r="B2664" t="str">
            <v>Iluminação Led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</row>
        <row r="2665">
          <cell r="A2665" t="str">
            <v>41.31.010</v>
          </cell>
          <cell r="B2665">
            <v>0</v>
          </cell>
          <cell r="C2665" t="str">
            <v>Luminária LED retangular de embutir com difusor translúcido, 4000 K, fluxo luminoso de 3520 a 3700 lm, potência de 31 a 37 W</v>
          </cell>
          <cell r="D2665" t="str">
            <v>un</v>
          </cell>
          <cell r="E2665">
            <v>240.64</v>
          </cell>
          <cell r="F2665">
            <v>13.27</v>
          </cell>
          <cell r="G2665">
            <v>253.91</v>
          </cell>
        </row>
        <row r="2666">
          <cell r="A2666" t="str">
            <v>41.31.012</v>
          </cell>
          <cell r="B2666">
            <v>0</v>
          </cell>
          <cell r="C2666" t="str">
            <v>Luminária LED retangular de embutir com refletor e aletas parabólicas, 4000 K, fluxo luminoso de 3351 a 3850 lm, potência de 31 a 37 W</v>
          </cell>
          <cell r="D2666" t="str">
            <v>un</v>
          </cell>
          <cell r="E2666">
            <v>261.64</v>
          </cell>
          <cell r="F2666">
            <v>9.9600000000000009</v>
          </cell>
          <cell r="G2666">
            <v>271.60000000000002</v>
          </cell>
        </row>
        <row r="2667">
          <cell r="A2667" t="str">
            <v>41.31.040</v>
          </cell>
          <cell r="B2667">
            <v>0</v>
          </cell>
          <cell r="C2667" t="str">
            <v>Luminária LED retangular de sobrepor com difusor translúcido, 4000 K, fluxo luminoso de 3350 3700 lm, potência de 31 a 37 W</v>
          </cell>
          <cell r="D2667" t="str">
            <v>un</v>
          </cell>
          <cell r="E2667">
            <v>255.69</v>
          </cell>
          <cell r="F2667">
            <v>13.27</v>
          </cell>
          <cell r="G2667">
            <v>268.95999999999998</v>
          </cell>
        </row>
        <row r="2668">
          <cell r="A2668" t="str">
            <v>41.31.044</v>
          </cell>
          <cell r="B2668">
            <v>0</v>
          </cell>
          <cell r="C2668" t="str">
            <v>Luminária LED retangular de sobrepor ou pendente com difusor translúcido ou transparente, 4000 K, fluxo luminoso de 2924 a 3400 lm, potência de 31 a 37 W</v>
          </cell>
          <cell r="D2668" t="str">
            <v>un</v>
          </cell>
          <cell r="E2668">
            <v>326.18</v>
          </cell>
          <cell r="F2668">
            <v>13.27</v>
          </cell>
          <cell r="G2668">
            <v>339.45</v>
          </cell>
        </row>
        <row r="2669">
          <cell r="A2669" t="str">
            <v>41.31.048</v>
          </cell>
          <cell r="B2669">
            <v>0</v>
          </cell>
          <cell r="C2669" t="str">
            <v>Luminária LED retangular de sobrepor ou pendente com difusor translúcido ou transparente, 4000 K, fluxo luminoso de 4252 a 4350 lm, potência de 33 a 37 W</v>
          </cell>
          <cell r="D2669" t="str">
            <v>un</v>
          </cell>
          <cell r="E2669">
            <v>325.05</v>
          </cell>
          <cell r="F2669">
            <v>13.27</v>
          </cell>
          <cell r="G2669">
            <v>338.32</v>
          </cell>
        </row>
        <row r="2670">
          <cell r="A2670" t="str">
            <v>41.31.050</v>
          </cell>
          <cell r="B2670">
            <v>0</v>
          </cell>
          <cell r="C2670" t="str">
            <v>Luminária LED retangular de sobrepor ou pendente com difusor translúcido ou transparente, 4000 K, fluxo luminoso de 8700 a 9782 lm, potência de 73 a 78 W</v>
          </cell>
          <cell r="D2670" t="str">
            <v>un</v>
          </cell>
          <cell r="E2670">
            <v>320.20999999999998</v>
          </cell>
          <cell r="F2670">
            <v>13.27</v>
          </cell>
          <cell r="G2670">
            <v>333.48</v>
          </cell>
        </row>
        <row r="2671">
          <cell r="A2671" t="str">
            <v>41.31.060</v>
          </cell>
          <cell r="B2671">
            <v>0</v>
          </cell>
          <cell r="C2671" t="str">
            <v>Luminária LED quadrada de embutir com difusor em translúcido, 4000 K, fluxo luminoso de 3780 a 4140 lm, potência de 31 a 37 W</v>
          </cell>
          <cell r="D2671" t="str">
            <v>un</v>
          </cell>
          <cell r="E2671">
            <v>308</v>
          </cell>
          <cell r="F2671">
            <v>13.27</v>
          </cell>
          <cell r="G2671">
            <v>321.27</v>
          </cell>
        </row>
        <row r="2672">
          <cell r="A2672" t="str">
            <v>41.31.064</v>
          </cell>
          <cell r="B2672">
            <v>0</v>
          </cell>
          <cell r="C2672" t="str">
            <v>Luminária LED quadrada de sobrepor com refletor e aletas em alumínio de alto brilho, 4000 K, fluxo luminoso de 3211 a 3930 lm, potência de 31 a 37 W</v>
          </cell>
          <cell r="D2672" t="str">
            <v>un</v>
          </cell>
          <cell r="E2672">
            <v>291.68</v>
          </cell>
          <cell r="F2672">
            <v>13.27</v>
          </cell>
          <cell r="G2672">
            <v>304.95</v>
          </cell>
        </row>
        <row r="2673">
          <cell r="A2673" t="str">
            <v>41.31.070</v>
          </cell>
          <cell r="B2673">
            <v>0</v>
          </cell>
          <cell r="C2673" t="str">
            <v>Luminária LED quadrada de sobrepor com difusor prismático translúcido, 4000 K, fluxo luminoso de 1363 a 1800 lm, potência de 15 a 19 W</v>
          </cell>
          <cell r="D2673" t="str">
            <v>un</v>
          </cell>
          <cell r="E2673">
            <v>187.65</v>
          </cell>
          <cell r="F2673">
            <v>9.9600000000000009</v>
          </cell>
          <cell r="G2673">
            <v>197.61</v>
          </cell>
        </row>
        <row r="2674">
          <cell r="A2674" t="str">
            <v>41.31.072</v>
          </cell>
          <cell r="B2674">
            <v>0</v>
          </cell>
          <cell r="C2674" t="str">
            <v>Luminária LED quadrada de sobrepor com difusor translúcido, 4000 K, fluxo luminoso de 4140 a 4456 lm, potência de 37 a 39 W</v>
          </cell>
          <cell r="D2674" t="str">
            <v>un</v>
          </cell>
          <cell r="E2674">
            <v>283.12</v>
          </cell>
          <cell r="F2674">
            <v>13.27</v>
          </cell>
          <cell r="G2674">
            <v>296.39</v>
          </cell>
        </row>
        <row r="2675">
          <cell r="A2675" t="str">
            <v>41.31.080</v>
          </cell>
          <cell r="B2675">
            <v>0</v>
          </cell>
          <cell r="C2675" t="str">
            <v>Luminária LED redonda de embutir com difusor translúcido, 4000 K, fluxo luminoso de 800 a 1000 lm, potência de 9 a 10 W</v>
          </cell>
          <cell r="D2675" t="str">
            <v>un</v>
          </cell>
          <cell r="E2675">
            <v>157.07</v>
          </cell>
          <cell r="F2675">
            <v>13.27</v>
          </cell>
          <cell r="G2675">
            <v>170.34</v>
          </cell>
        </row>
        <row r="2676">
          <cell r="A2676" t="str">
            <v>41.31.082</v>
          </cell>
          <cell r="B2676">
            <v>0</v>
          </cell>
          <cell r="C2676" t="str">
            <v>Luminária LED redonda de embutir com difusor translucido, 4000 K, fluxo luminoso de 1900 a 2000 lm, potência de 18 a 24 W</v>
          </cell>
          <cell r="D2676" t="str">
            <v>un</v>
          </cell>
          <cell r="E2676">
            <v>146.38999999999999</v>
          </cell>
          <cell r="F2676">
            <v>13.27</v>
          </cell>
          <cell r="G2676">
            <v>159.66</v>
          </cell>
        </row>
        <row r="2677">
          <cell r="A2677" t="str">
            <v>41.31.083</v>
          </cell>
          <cell r="B2677">
            <v>0</v>
          </cell>
          <cell r="C2677" t="str">
            <v>Luminária LED redonda de embutir com difusor recuado translúcido, 4000 K, fluxo luminoso de 3052 a 3200 lm, potência de 27 a 30 W</v>
          </cell>
          <cell r="D2677" t="str">
            <v>un</v>
          </cell>
          <cell r="E2677">
            <v>292.7</v>
          </cell>
          <cell r="F2677">
            <v>9.9600000000000009</v>
          </cell>
          <cell r="G2677">
            <v>302.66000000000003</v>
          </cell>
        </row>
        <row r="2678">
          <cell r="A2678" t="str">
            <v>41.31.085</v>
          </cell>
          <cell r="B2678">
            <v>0</v>
          </cell>
          <cell r="C2678" t="str">
            <v>Luminária LED redonda de sobrepor com difusor recuado translucido, 4000 K, fluxo luminoso de 800 a 1060 lm, potência de 9 a 10 W</v>
          </cell>
          <cell r="D2678" t="str">
            <v>un</v>
          </cell>
          <cell r="E2678">
            <v>163.6</v>
          </cell>
          <cell r="F2678">
            <v>9.9600000000000009</v>
          </cell>
          <cell r="G2678">
            <v>173.56</v>
          </cell>
        </row>
        <row r="2679">
          <cell r="A2679" t="str">
            <v>41.31.087</v>
          </cell>
          <cell r="B2679">
            <v>0</v>
          </cell>
          <cell r="C2679" t="str">
            <v>Luminária LED redonda de sobrepor com difusor recuado translucido, 4000 K, fluxo luminoso de 1900 a 2000 lm, potência de 17 a 19 W</v>
          </cell>
          <cell r="D2679" t="str">
            <v>un</v>
          </cell>
          <cell r="E2679">
            <v>205.55</v>
          </cell>
          <cell r="F2679">
            <v>9.9600000000000009</v>
          </cell>
          <cell r="G2679">
            <v>215.51</v>
          </cell>
        </row>
        <row r="2680">
          <cell r="A2680" t="str">
            <v>41.31.300</v>
          </cell>
          <cell r="B2680">
            <v>0</v>
          </cell>
          <cell r="C2680" t="str">
            <v>Luminária LED tipo Spot, para trilho, potência de 10W, foco orientável, corpo em alumínio pintado e plástico</v>
          </cell>
          <cell r="D2680" t="str">
            <v>un</v>
          </cell>
          <cell r="E2680">
            <v>49.42</v>
          </cell>
          <cell r="F2680">
            <v>9.9600000000000009</v>
          </cell>
          <cell r="G2680">
            <v>59.38</v>
          </cell>
        </row>
        <row r="2681">
          <cell r="A2681" t="str">
            <v>42</v>
          </cell>
          <cell r="B2681" t="str">
            <v>PARA-RAIOS PARA EDIFICAÇÃO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</row>
        <row r="2682">
          <cell r="A2682" t="str">
            <v>42.01</v>
          </cell>
          <cell r="B2682" t="str">
            <v>Complementos para para-raios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</row>
        <row r="2683">
          <cell r="A2683" t="str">
            <v>42.01.020</v>
          </cell>
          <cell r="B2683">
            <v>0</v>
          </cell>
          <cell r="C2683" t="str">
            <v>Captor tipo Franklin, h= 300 mm, 4 pontos, 1 descida, acabamento cromado</v>
          </cell>
          <cell r="D2683" t="str">
            <v>un</v>
          </cell>
          <cell r="E2683">
            <v>52.35</v>
          </cell>
          <cell r="F2683">
            <v>8.3000000000000007</v>
          </cell>
          <cell r="G2683">
            <v>60.65</v>
          </cell>
        </row>
        <row r="2684">
          <cell r="A2684" t="str">
            <v>42.01.040</v>
          </cell>
          <cell r="B2684">
            <v>0</v>
          </cell>
          <cell r="C2684" t="str">
            <v>Captor tipo Franklin, h= 300 mm, 4 pontos, 2 descidas, acabamento cromado</v>
          </cell>
          <cell r="D2684" t="str">
            <v>un</v>
          </cell>
          <cell r="E2684">
            <v>69.67</v>
          </cell>
          <cell r="F2684">
            <v>8.3000000000000007</v>
          </cell>
          <cell r="G2684">
            <v>77.97</v>
          </cell>
        </row>
        <row r="2685">
          <cell r="A2685" t="str">
            <v>42.01.060</v>
          </cell>
          <cell r="B2685">
            <v>0</v>
          </cell>
          <cell r="C2685" t="str">
            <v>Luva de redução galvanizada de 2´ x 3/4´</v>
          </cell>
          <cell r="D2685" t="str">
            <v>un</v>
          </cell>
          <cell r="E2685">
            <v>39.840000000000003</v>
          </cell>
          <cell r="F2685">
            <v>8.3000000000000007</v>
          </cell>
          <cell r="G2685">
            <v>48.14</v>
          </cell>
        </row>
        <row r="2686">
          <cell r="A2686" t="str">
            <v>42.01.080</v>
          </cell>
          <cell r="B2686">
            <v>0</v>
          </cell>
          <cell r="C2686" t="str">
            <v>Niple duplo galvanizado de 2´</v>
          </cell>
          <cell r="D2686" t="str">
            <v>un</v>
          </cell>
          <cell r="E2686">
            <v>27.96</v>
          </cell>
          <cell r="F2686">
            <v>8.3000000000000007</v>
          </cell>
          <cell r="G2686">
            <v>36.26</v>
          </cell>
        </row>
        <row r="2687">
          <cell r="A2687" t="str">
            <v>42.01.086</v>
          </cell>
          <cell r="B2687">
            <v>0</v>
          </cell>
          <cell r="C2687" t="str">
            <v>Captor tipo terminal aéreo, h= 300 mm em alumínio</v>
          </cell>
          <cell r="D2687" t="str">
            <v>un</v>
          </cell>
          <cell r="E2687">
            <v>4.1100000000000003</v>
          </cell>
          <cell r="F2687">
            <v>8.3000000000000007</v>
          </cell>
          <cell r="G2687">
            <v>12.41</v>
          </cell>
        </row>
        <row r="2688">
          <cell r="A2688" t="str">
            <v>42.01.090</v>
          </cell>
          <cell r="B2688">
            <v>0</v>
          </cell>
          <cell r="C2688" t="str">
            <v>Captor tipo terminal aéreo, h= 300 mm, diâmetro de 1/4´ em cobre</v>
          </cell>
          <cell r="D2688" t="str">
            <v>un</v>
          </cell>
          <cell r="E2688">
            <v>5.96</v>
          </cell>
          <cell r="F2688">
            <v>8.3000000000000007</v>
          </cell>
          <cell r="G2688">
            <v>14.26</v>
          </cell>
        </row>
        <row r="2689">
          <cell r="A2689" t="str">
            <v>42.01.096</v>
          </cell>
          <cell r="B2689">
            <v>0</v>
          </cell>
          <cell r="C2689" t="str">
            <v>Captor tipo terminal aéreo, h= 250 mm, diâmetro de 3/8´ galvanizado a fogo</v>
          </cell>
          <cell r="D2689" t="str">
            <v>un</v>
          </cell>
          <cell r="E2689">
            <v>6.36</v>
          </cell>
          <cell r="F2689">
            <v>8.3000000000000007</v>
          </cell>
          <cell r="G2689">
            <v>14.66</v>
          </cell>
        </row>
        <row r="2690">
          <cell r="A2690" t="str">
            <v>42.01.098</v>
          </cell>
          <cell r="B2690">
            <v>0</v>
          </cell>
          <cell r="C2690" t="str">
            <v>Captor tipo terminal aéreo, h= 600 mm, diâmetro de 3/8´ galvanizado a fogo</v>
          </cell>
          <cell r="D2690" t="str">
            <v>un</v>
          </cell>
          <cell r="E2690">
            <v>8.99</v>
          </cell>
          <cell r="F2690">
            <v>8.3000000000000007</v>
          </cell>
          <cell r="G2690">
            <v>17.29</v>
          </cell>
        </row>
        <row r="2691">
          <cell r="A2691" t="str">
            <v>42.02</v>
          </cell>
          <cell r="B2691" t="str">
            <v>Isolador galvanizado uso geral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</row>
        <row r="2692">
          <cell r="A2692" t="str">
            <v>42.02.010</v>
          </cell>
          <cell r="B2692">
            <v>0</v>
          </cell>
          <cell r="C2692" t="str">
            <v>Isolador galvanizado uso geral, simples com rosca mecânica</v>
          </cell>
          <cell r="D2692" t="str">
            <v>un</v>
          </cell>
          <cell r="E2692">
            <v>3.71</v>
          </cell>
          <cell r="F2692">
            <v>8.3000000000000007</v>
          </cell>
          <cell r="G2692">
            <v>12.01</v>
          </cell>
        </row>
        <row r="2693">
          <cell r="A2693" t="str">
            <v>42.02.020</v>
          </cell>
          <cell r="B2693">
            <v>0</v>
          </cell>
          <cell r="C2693" t="str">
            <v>Isolador galvanizado uso geral, reforçado para fixação a 90°</v>
          </cell>
          <cell r="D2693" t="str">
            <v>un</v>
          </cell>
          <cell r="E2693">
            <v>10.039999999999999</v>
          </cell>
          <cell r="F2693">
            <v>8.3000000000000007</v>
          </cell>
          <cell r="G2693">
            <v>18.34</v>
          </cell>
        </row>
        <row r="2694">
          <cell r="A2694" t="str">
            <v>42.02.040</v>
          </cell>
          <cell r="B2694">
            <v>0</v>
          </cell>
          <cell r="C2694" t="str">
            <v>Isolador galvanizado uso geral, simples com chapa de encosto</v>
          </cell>
          <cell r="D2694" t="str">
            <v>un</v>
          </cell>
          <cell r="E2694">
            <v>3.59</v>
          </cell>
          <cell r="F2694">
            <v>8.3000000000000007</v>
          </cell>
          <cell r="G2694">
            <v>11.89</v>
          </cell>
        </row>
        <row r="2695">
          <cell r="A2695" t="str">
            <v>42.02.060</v>
          </cell>
          <cell r="B2695">
            <v>0</v>
          </cell>
          <cell r="C2695" t="str">
            <v>Isolador galvanizado uso geral, reforçado com chapa de encosto</v>
          </cell>
          <cell r="D2695" t="str">
            <v>un</v>
          </cell>
          <cell r="E2695">
            <v>5</v>
          </cell>
          <cell r="F2695">
            <v>8.3000000000000007</v>
          </cell>
          <cell r="G2695">
            <v>13.3</v>
          </cell>
        </row>
        <row r="2696">
          <cell r="A2696" t="str">
            <v>42.02.080</v>
          </cell>
          <cell r="B2696">
            <v>0</v>
          </cell>
          <cell r="C2696" t="str">
            <v>Isolador galvanizado uso geral, simples com calha para telha ondulada</v>
          </cell>
          <cell r="D2696" t="str">
            <v>un</v>
          </cell>
          <cell r="E2696">
            <v>9.43</v>
          </cell>
          <cell r="F2696">
            <v>8.3000000000000007</v>
          </cell>
          <cell r="G2696">
            <v>17.73</v>
          </cell>
        </row>
        <row r="2697">
          <cell r="A2697" t="str">
            <v>42.02.100</v>
          </cell>
          <cell r="B2697">
            <v>0</v>
          </cell>
          <cell r="C2697" t="str">
            <v>Isolador galvanizado uso geral, reforçado com calha para telha ondulada</v>
          </cell>
          <cell r="D2697" t="str">
            <v>un</v>
          </cell>
          <cell r="E2697">
            <v>11.19</v>
          </cell>
          <cell r="F2697">
            <v>8.3000000000000007</v>
          </cell>
          <cell r="G2697">
            <v>19.489999999999998</v>
          </cell>
        </row>
        <row r="2698">
          <cell r="A2698" t="str">
            <v>42.03</v>
          </cell>
          <cell r="B2698" t="str">
            <v>Isolador galvanizado para mastro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</row>
        <row r="2699">
          <cell r="A2699" t="str">
            <v>42.03.020</v>
          </cell>
          <cell r="B2699">
            <v>0</v>
          </cell>
          <cell r="C2699" t="str">
            <v>Isolador galvanizado para mastro de diâmetro 2´, simples com 1 descida</v>
          </cell>
          <cell r="D2699" t="str">
            <v>un</v>
          </cell>
          <cell r="E2699">
            <v>7.48</v>
          </cell>
          <cell r="F2699">
            <v>8.3000000000000007</v>
          </cell>
          <cell r="G2699">
            <v>15.78</v>
          </cell>
        </row>
        <row r="2700">
          <cell r="A2700" t="str">
            <v>42.03.040</v>
          </cell>
          <cell r="B2700">
            <v>0</v>
          </cell>
          <cell r="C2700" t="str">
            <v>Isolador galvanizado para mastro de diâmetro 2´, simples com 2 descidas</v>
          </cell>
          <cell r="D2700" t="str">
            <v>un</v>
          </cell>
          <cell r="E2700">
            <v>10.67</v>
          </cell>
          <cell r="F2700">
            <v>8.3000000000000007</v>
          </cell>
          <cell r="G2700">
            <v>18.97</v>
          </cell>
        </row>
        <row r="2701">
          <cell r="A2701" t="str">
            <v>42.03.060</v>
          </cell>
          <cell r="B2701">
            <v>0</v>
          </cell>
          <cell r="C2701" t="str">
            <v>Isolador galvanizado para mastro de diâmetro 2´, reforçado com 1 descida</v>
          </cell>
          <cell r="D2701" t="str">
            <v>un</v>
          </cell>
          <cell r="E2701">
            <v>9.18</v>
          </cell>
          <cell r="F2701">
            <v>8.3000000000000007</v>
          </cell>
          <cell r="G2701">
            <v>17.48</v>
          </cell>
        </row>
        <row r="2702">
          <cell r="A2702" t="str">
            <v>42.03.080</v>
          </cell>
          <cell r="B2702">
            <v>0</v>
          </cell>
          <cell r="C2702" t="str">
            <v>Isolador galvanizado para mastro de diâmetro 2´, reforçado com 2 descidas</v>
          </cell>
          <cell r="D2702" t="str">
            <v>un</v>
          </cell>
          <cell r="E2702">
            <v>12.33</v>
          </cell>
          <cell r="F2702">
            <v>8.3000000000000007</v>
          </cell>
          <cell r="G2702">
            <v>20.63</v>
          </cell>
        </row>
        <row r="2703">
          <cell r="A2703" t="str">
            <v>42.04</v>
          </cell>
          <cell r="B2703" t="str">
            <v>Componentes de sustentação para mastro galvanizado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</row>
        <row r="2704">
          <cell r="A2704" t="str">
            <v>42.04.020</v>
          </cell>
          <cell r="B2704">
            <v>0</v>
          </cell>
          <cell r="C2704" t="str">
            <v>Braçadeira de contraventagem para mastro de diâmetro 2´</v>
          </cell>
          <cell r="D2704" t="str">
            <v>un</v>
          </cell>
          <cell r="E2704">
            <v>8.32</v>
          </cell>
          <cell r="F2704">
            <v>8.3000000000000007</v>
          </cell>
          <cell r="G2704">
            <v>16.62</v>
          </cell>
        </row>
        <row r="2705">
          <cell r="A2705" t="str">
            <v>42.04.040</v>
          </cell>
          <cell r="B2705">
            <v>0</v>
          </cell>
          <cell r="C2705" t="str">
            <v>Apoio para mastro de diâmetro 2´</v>
          </cell>
          <cell r="D2705" t="str">
            <v>un</v>
          </cell>
          <cell r="E2705">
            <v>5.97</v>
          </cell>
          <cell r="F2705">
            <v>8.3000000000000007</v>
          </cell>
          <cell r="G2705">
            <v>14.27</v>
          </cell>
        </row>
        <row r="2706">
          <cell r="A2706" t="str">
            <v>42.04.060</v>
          </cell>
          <cell r="B2706">
            <v>0</v>
          </cell>
          <cell r="C2706" t="str">
            <v>Base para mastro de diâmetro 2´</v>
          </cell>
          <cell r="D2706" t="str">
            <v>un</v>
          </cell>
          <cell r="E2706">
            <v>42.81</v>
          </cell>
          <cell r="F2706">
            <v>8.3000000000000007</v>
          </cell>
          <cell r="G2706">
            <v>51.11</v>
          </cell>
        </row>
        <row r="2707">
          <cell r="A2707" t="str">
            <v>42.04.080</v>
          </cell>
          <cell r="B2707">
            <v>0</v>
          </cell>
          <cell r="C2707" t="str">
            <v>Contraventagem com cabo para mastro de diâmetro 2´</v>
          </cell>
          <cell r="D2707" t="str">
            <v>un</v>
          </cell>
          <cell r="E2707">
            <v>103.47</v>
          </cell>
          <cell r="F2707">
            <v>9.9600000000000009</v>
          </cell>
          <cell r="G2707">
            <v>113.43</v>
          </cell>
        </row>
        <row r="2708">
          <cell r="A2708" t="str">
            <v>42.04.120</v>
          </cell>
          <cell r="B2708">
            <v>0</v>
          </cell>
          <cell r="C2708" t="str">
            <v>Mastro simples galvanizado de diâmetro 2´</v>
          </cell>
          <cell r="D2708" t="str">
            <v>m</v>
          </cell>
          <cell r="E2708">
            <v>49.08</v>
          </cell>
          <cell r="F2708">
            <v>9.9600000000000009</v>
          </cell>
          <cell r="G2708">
            <v>59.04</v>
          </cell>
        </row>
        <row r="2709">
          <cell r="A2709" t="str">
            <v>42.04.140</v>
          </cell>
          <cell r="B2709">
            <v>0</v>
          </cell>
          <cell r="C2709" t="str">
            <v>Suporte porta bandeira simples para mastro de diâmetro 2´</v>
          </cell>
          <cell r="D2709" t="str">
            <v>un</v>
          </cell>
          <cell r="E2709">
            <v>15.55</v>
          </cell>
          <cell r="F2709">
            <v>8.3000000000000007</v>
          </cell>
          <cell r="G2709">
            <v>23.85</v>
          </cell>
        </row>
        <row r="2710">
          <cell r="A2710" t="str">
            <v>42.04.160</v>
          </cell>
          <cell r="B2710">
            <v>0</v>
          </cell>
          <cell r="C2710" t="str">
            <v>Suporte porta bandeira reforçado para mastro de diâmetro 2´</v>
          </cell>
          <cell r="D2710" t="str">
            <v>un</v>
          </cell>
          <cell r="E2710">
            <v>19.98</v>
          </cell>
          <cell r="F2710">
            <v>8.3000000000000007</v>
          </cell>
          <cell r="G2710">
            <v>28.28</v>
          </cell>
        </row>
        <row r="2711">
          <cell r="A2711" t="str">
            <v>42.05</v>
          </cell>
          <cell r="B2711" t="str">
            <v>Componentes para cabo de descida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</row>
        <row r="2712">
          <cell r="A2712" t="str">
            <v>42.05.010</v>
          </cell>
          <cell r="B2712">
            <v>0</v>
          </cell>
          <cell r="C2712" t="str">
            <v>Sinalizador de obstáculo simples, sem célula fotoelétrica</v>
          </cell>
          <cell r="D2712" t="str">
            <v>un</v>
          </cell>
          <cell r="E2712">
            <v>26.25</v>
          </cell>
          <cell r="F2712">
            <v>8.3000000000000007</v>
          </cell>
          <cell r="G2712">
            <v>34.549999999999997</v>
          </cell>
        </row>
        <row r="2713">
          <cell r="A2713" t="str">
            <v>42.05.020</v>
          </cell>
          <cell r="B2713">
            <v>0</v>
          </cell>
          <cell r="C2713" t="str">
            <v>Braçadeira para fixação do aparelho sinalizador para mastro de diâmetro 2´</v>
          </cell>
          <cell r="D2713" t="str">
            <v>un</v>
          </cell>
          <cell r="E2713">
            <v>9.81</v>
          </cell>
          <cell r="F2713">
            <v>8.3000000000000007</v>
          </cell>
          <cell r="G2713">
            <v>18.11</v>
          </cell>
        </row>
        <row r="2714">
          <cell r="A2714" t="str">
            <v>42.05.030</v>
          </cell>
          <cell r="B2714">
            <v>0</v>
          </cell>
          <cell r="C2714" t="str">
            <v>Sinalizador de obstáculo duplo, sem célula fotoelétrica</v>
          </cell>
          <cell r="D2714" t="str">
            <v>un</v>
          </cell>
          <cell r="E2714">
            <v>58.02</v>
          </cell>
          <cell r="F2714">
            <v>8.3000000000000007</v>
          </cell>
          <cell r="G2714">
            <v>66.319999999999993</v>
          </cell>
        </row>
        <row r="2715">
          <cell r="A2715" t="str">
            <v>42.05.050</v>
          </cell>
          <cell r="B2715">
            <v>0</v>
          </cell>
          <cell r="C2715" t="str">
            <v>Sinalizador de obstáculo simples, com célula fotoelétrica</v>
          </cell>
          <cell r="D2715" t="str">
            <v>un</v>
          </cell>
          <cell r="E2715">
            <v>43.3</v>
          </cell>
          <cell r="F2715">
            <v>8.3000000000000007</v>
          </cell>
          <cell r="G2715">
            <v>51.6</v>
          </cell>
        </row>
        <row r="2716">
          <cell r="A2716" t="str">
            <v>42.05.070</v>
          </cell>
          <cell r="B2716">
            <v>0</v>
          </cell>
          <cell r="C2716" t="str">
            <v>Sinalizador de obstáculo duplo, com célula fotoelétrica</v>
          </cell>
          <cell r="D2716" t="str">
            <v>un</v>
          </cell>
          <cell r="E2716">
            <v>85.3</v>
          </cell>
          <cell r="F2716">
            <v>8.3000000000000007</v>
          </cell>
          <cell r="G2716">
            <v>93.6</v>
          </cell>
        </row>
        <row r="2717">
          <cell r="A2717" t="str">
            <v>42.05.100</v>
          </cell>
          <cell r="B2717">
            <v>0</v>
          </cell>
          <cell r="C2717" t="str">
            <v>Caixa de inspeção suspensa</v>
          </cell>
          <cell r="D2717" t="str">
            <v>un</v>
          </cell>
          <cell r="E2717">
            <v>12.84</v>
          </cell>
          <cell r="F2717">
            <v>33.18</v>
          </cell>
          <cell r="G2717">
            <v>46.02</v>
          </cell>
        </row>
        <row r="2718">
          <cell r="A2718" t="str">
            <v>42.05.110</v>
          </cell>
          <cell r="B2718">
            <v>0</v>
          </cell>
          <cell r="C2718" t="str">
            <v>Conector cabo/haste de 3/4´</v>
          </cell>
          <cell r="D2718" t="str">
            <v>un</v>
          </cell>
          <cell r="E2718">
            <v>13.07</v>
          </cell>
          <cell r="F2718">
            <v>3.32</v>
          </cell>
          <cell r="G2718">
            <v>16.39</v>
          </cell>
        </row>
        <row r="2719">
          <cell r="A2719" t="str">
            <v>42.05.120</v>
          </cell>
          <cell r="B2719">
            <v>0</v>
          </cell>
          <cell r="C2719" t="str">
            <v>Conector de emenda em latão para cabo de até 50 mm² com 4 parafusos</v>
          </cell>
          <cell r="D2719" t="str">
            <v>un</v>
          </cell>
          <cell r="E2719">
            <v>16.47</v>
          </cell>
          <cell r="F2719">
            <v>3.32</v>
          </cell>
          <cell r="G2719">
            <v>19.79</v>
          </cell>
        </row>
        <row r="2720">
          <cell r="A2720" t="str">
            <v>42.05.140</v>
          </cell>
          <cell r="B2720">
            <v>0</v>
          </cell>
          <cell r="C2720" t="str">
            <v>Conector olhal cabo/haste de 3/4´</v>
          </cell>
          <cell r="D2720" t="str">
            <v>un</v>
          </cell>
          <cell r="E2720">
            <v>6.43</v>
          </cell>
          <cell r="F2720">
            <v>3.32</v>
          </cell>
          <cell r="G2720">
            <v>9.75</v>
          </cell>
        </row>
        <row r="2721">
          <cell r="A2721" t="str">
            <v>42.05.160</v>
          </cell>
          <cell r="B2721">
            <v>0</v>
          </cell>
          <cell r="C2721" t="str">
            <v>Conector olhal cabo/haste de 5/8´</v>
          </cell>
          <cell r="D2721" t="str">
            <v>un</v>
          </cell>
          <cell r="E2721">
            <v>3.18</v>
          </cell>
          <cell r="F2721">
            <v>3.32</v>
          </cell>
          <cell r="G2721">
            <v>6.5</v>
          </cell>
        </row>
        <row r="2722">
          <cell r="A2722" t="str">
            <v>42.05.170</v>
          </cell>
          <cell r="B2722">
            <v>0</v>
          </cell>
          <cell r="C2722" t="str">
            <v>Vergalhão liso de aço galvanizado, diâmetro de 3/8´</v>
          </cell>
          <cell r="D2722" t="str">
            <v>m</v>
          </cell>
          <cell r="E2722">
            <v>8</v>
          </cell>
          <cell r="F2722">
            <v>13.27</v>
          </cell>
          <cell r="G2722">
            <v>21.27</v>
          </cell>
        </row>
        <row r="2723">
          <cell r="A2723" t="str">
            <v>42.05.180</v>
          </cell>
          <cell r="B2723">
            <v>0</v>
          </cell>
          <cell r="C2723" t="str">
            <v>Esticador em latão para cabo de cobre</v>
          </cell>
          <cell r="D2723" t="str">
            <v>un</v>
          </cell>
          <cell r="E2723">
            <v>15.12</v>
          </cell>
          <cell r="F2723">
            <v>8.3000000000000007</v>
          </cell>
          <cell r="G2723">
            <v>23.42</v>
          </cell>
        </row>
        <row r="2724">
          <cell r="A2724" t="str">
            <v>42.05.190</v>
          </cell>
          <cell r="B2724">
            <v>0</v>
          </cell>
          <cell r="C2724" t="str">
            <v>Haste de aterramento de 3/4'' x 3 m</v>
          </cell>
          <cell r="D2724" t="str">
            <v>un</v>
          </cell>
          <cell r="E2724">
            <v>117.05</v>
          </cell>
          <cell r="F2724">
            <v>16.600000000000001</v>
          </cell>
          <cell r="G2724">
            <v>133.65</v>
          </cell>
        </row>
        <row r="2725">
          <cell r="A2725" t="str">
            <v>42.05.200</v>
          </cell>
          <cell r="B2725">
            <v>0</v>
          </cell>
          <cell r="C2725" t="str">
            <v>Haste de aterramento de 5/8'' x 2,4 m</v>
          </cell>
          <cell r="D2725" t="str">
            <v>un</v>
          </cell>
          <cell r="E2725">
            <v>72.12</v>
          </cell>
          <cell r="F2725">
            <v>16.600000000000001</v>
          </cell>
          <cell r="G2725">
            <v>88.72</v>
          </cell>
        </row>
        <row r="2726">
          <cell r="A2726" t="str">
            <v>42.05.210</v>
          </cell>
          <cell r="B2726">
            <v>0</v>
          </cell>
          <cell r="C2726" t="str">
            <v>Haste de aterramento de 5/8'' x 3 m</v>
          </cell>
          <cell r="D2726" t="str">
            <v>un</v>
          </cell>
          <cell r="E2726">
            <v>94</v>
          </cell>
          <cell r="F2726">
            <v>16.600000000000001</v>
          </cell>
          <cell r="G2726">
            <v>110.6</v>
          </cell>
        </row>
        <row r="2727">
          <cell r="A2727" t="str">
            <v>42.05.220</v>
          </cell>
          <cell r="B2727">
            <v>0</v>
          </cell>
          <cell r="C2727" t="str">
            <v>Mastro para sinalizador de obstáculo, de 1,5 m x 3/4''</v>
          </cell>
          <cell r="D2727" t="str">
            <v>un</v>
          </cell>
          <cell r="E2727">
            <v>32.92</v>
          </cell>
          <cell r="F2727">
            <v>8.3000000000000007</v>
          </cell>
          <cell r="G2727">
            <v>41.22</v>
          </cell>
        </row>
        <row r="2728">
          <cell r="A2728" t="str">
            <v>42.05.230</v>
          </cell>
          <cell r="B2728">
            <v>0</v>
          </cell>
          <cell r="C2728" t="str">
            <v>Clips de fixação para vergalhão em aço galvanizado de 3/8´</v>
          </cell>
          <cell r="D2728" t="str">
            <v>un</v>
          </cell>
          <cell r="E2728">
            <v>2.37</v>
          </cell>
          <cell r="F2728">
            <v>6.64</v>
          </cell>
          <cell r="G2728">
            <v>9.01</v>
          </cell>
        </row>
        <row r="2729">
          <cell r="A2729" t="str">
            <v>42.05.240</v>
          </cell>
          <cell r="B2729">
            <v>0</v>
          </cell>
          <cell r="C2729" t="str">
            <v>Suporte para tubo de proteção com chapa de encosto, diâmetro 2´</v>
          </cell>
          <cell r="D2729" t="str">
            <v>un</v>
          </cell>
          <cell r="E2729">
            <v>7.4</v>
          </cell>
          <cell r="F2729">
            <v>8.3000000000000007</v>
          </cell>
          <cell r="G2729">
            <v>15.7</v>
          </cell>
        </row>
        <row r="2730">
          <cell r="A2730" t="str">
            <v>42.05.250</v>
          </cell>
          <cell r="B2730">
            <v>0</v>
          </cell>
          <cell r="C2730" t="str">
            <v>Barra condutora chata em alumínio de 3/4´ x 1/4´, inclusive acessórios de fixação</v>
          </cell>
          <cell r="D2730" t="str">
            <v>m</v>
          </cell>
          <cell r="E2730">
            <v>11.98</v>
          </cell>
          <cell r="F2730">
            <v>16.600000000000001</v>
          </cell>
          <cell r="G2730">
            <v>28.58</v>
          </cell>
        </row>
        <row r="2731">
          <cell r="A2731" t="str">
            <v>42.05.260</v>
          </cell>
          <cell r="B2731">
            <v>0</v>
          </cell>
          <cell r="C2731" t="str">
            <v>Suporte para tubo de proteção com grapa para chumbar, diâmetro 2´</v>
          </cell>
          <cell r="D2731" t="str">
            <v>un</v>
          </cell>
          <cell r="E2731">
            <v>7.59</v>
          </cell>
          <cell r="F2731">
            <v>8.3000000000000007</v>
          </cell>
          <cell r="G2731">
            <v>15.89</v>
          </cell>
        </row>
        <row r="2732">
          <cell r="A2732" t="str">
            <v>42.05.270</v>
          </cell>
          <cell r="B2732">
            <v>0</v>
          </cell>
          <cell r="C2732" t="str">
            <v>Conector em latão estanhado para cabos de 16 a 50 mm² e vergalhões até 3/8"</v>
          </cell>
          <cell r="D2732" t="str">
            <v>un</v>
          </cell>
          <cell r="E2732">
            <v>19.37</v>
          </cell>
          <cell r="F2732">
            <v>6.64</v>
          </cell>
          <cell r="G2732">
            <v>26.01</v>
          </cell>
        </row>
        <row r="2733">
          <cell r="A2733" t="str">
            <v>42.05.290</v>
          </cell>
          <cell r="B2733">
            <v>0</v>
          </cell>
          <cell r="C2733" t="str">
            <v>Suporte para fixação de terminal aéreo e/ou de cabo de cobre nu, com base plana</v>
          </cell>
          <cell r="D2733" t="str">
            <v>un</v>
          </cell>
          <cell r="E2733">
            <v>3.81</v>
          </cell>
          <cell r="F2733">
            <v>8.3000000000000007</v>
          </cell>
          <cell r="G2733">
            <v>12.11</v>
          </cell>
        </row>
        <row r="2734">
          <cell r="A2734" t="str">
            <v>42.05.300</v>
          </cell>
          <cell r="B2734">
            <v>0</v>
          </cell>
          <cell r="C2734" t="str">
            <v>Tampa para caixa de inspeção cilíndrica, aço galvanizado</v>
          </cell>
          <cell r="D2734" t="str">
            <v>un</v>
          </cell>
          <cell r="E2734">
            <v>27.88</v>
          </cell>
          <cell r="F2734">
            <v>1.65</v>
          </cell>
          <cell r="G2734">
            <v>29.53</v>
          </cell>
        </row>
        <row r="2735">
          <cell r="A2735" t="str">
            <v>42.05.310</v>
          </cell>
          <cell r="B2735">
            <v>0</v>
          </cell>
          <cell r="C2735" t="str">
            <v>Caixa de inspeção do terra cilíndrica em PVC rígido, diâmetro de 300 mm - h= 250 mm</v>
          </cell>
          <cell r="D2735" t="str">
            <v>un</v>
          </cell>
          <cell r="E2735">
            <v>14.24</v>
          </cell>
          <cell r="F2735">
            <v>8.3000000000000007</v>
          </cell>
          <cell r="G2735">
            <v>22.54</v>
          </cell>
        </row>
        <row r="2736">
          <cell r="A2736" t="str">
            <v>42.05.320</v>
          </cell>
          <cell r="B2736">
            <v>0</v>
          </cell>
          <cell r="C2736" t="str">
            <v>Caixa de inspeção do terra cilíndrica em PVC rígido, diâmetro de 300 mm - h= 400 mm</v>
          </cell>
          <cell r="D2736" t="str">
            <v>un</v>
          </cell>
          <cell r="E2736">
            <v>22.57</v>
          </cell>
          <cell r="F2736">
            <v>8.3000000000000007</v>
          </cell>
          <cell r="G2736">
            <v>30.87</v>
          </cell>
        </row>
        <row r="2737">
          <cell r="A2737" t="str">
            <v>42.05.330</v>
          </cell>
          <cell r="B2737">
            <v>0</v>
          </cell>
          <cell r="C2737" t="str">
            <v>Caixa de inspeção do terra cilíndrica em PVC rígido, diâmetro de 300 mm - h= 600 mm</v>
          </cell>
          <cell r="D2737" t="str">
            <v>un</v>
          </cell>
          <cell r="E2737">
            <v>31.09</v>
          </cell>
          <cell r="F2737">
            <v>8.3000000000000007</v>
          </cell>
          <cell r="G2737">
            <v>39.39</v>
          </cell>
        </row>
        <row r="2738">
          <cell r="A2738" t="str">
            <v>42.05.340</v>
          </cell>
          <cell r="B2738">
            <v>0</v>
          </cell>
          <cell r="C2738" t="str">
            <v>Barra condutora chata em cobre de 3/4´ x 3/16´, inclusive acessórios de fixação</v>
          </cell>
          <cell r="D2738" t="str">
            <v>m</v>
          </cell>
          <cell r="E2738">
            <v>48.59</v>
          </cell>
          <cell r="F2738">
            <v>16.600000000000001</v>
          </cell>
          <cell r="G2738">
            <v>65.19</v>
          </cell>
        </row>
        <row r="2739">
          <cell r="A2739" t="str">
            <v>42.05.370</v>
          </cell>
          <cell r="B2739">
            <v>0</v>
          </cell>
          <cell r="C2739" t="str">
            <v>Caixa de equalização, de embutir, em aço com barramento, de 400 x 400 mm e tampa</v>
          </cell>
          <cell r="D2739" t="str">
            <v>un</v>
          </cell>
          <cell r="E2739">
            <v>384.64</v>
          </cell>
          <cell r="F2739">
            <v>33.18</v>
          </cell>
          <cell r="G2739">
            <v>417.82</v>
          </cell>
        </row>
        <row r="2740">
          <cell r="A2740" t="str">
            <v>42.05.380</v>
          </cell>
          <cell r="B2740">
            <v>0</v>
          </cell>
          <cell r="C2740" t="str">
            <v>Caixa de equalização, de embutir, em aço com barramento, de 200 x 200 mm e tampa</v>
          </cell>
          <cell r="D2740" t="str">
            <v>un</v>
          </cell>
          <cell r="E2740">
            <v>237.31</v>
          </cell>
          <cell r="F2740">
            <v>33.18</v>
          </cell>
          <cell r="G2740">
            <v>270.49</v>
          </cell>
        </row>
        <row r="2741">
          <cell r="A2741" t="str">
            <v>42.05.390</v>
          </cell>
          <cell r="B2741">
            <v>0</v>
          </cell>
          <cell r="C2741" t="str">
            <v>Presilha em latão para cabos de 16 até 50 mm²</v>
          </cell>
          <cell r="D2741" t="str">
            <v>un</v>
          </cell>
          <cell r="E2741">
            <v>1.05</v>
          </cell>
          <cell r="F2741">
            <v>1.35</v>
          </cell>
          <cell r="G2741">
            <v>2.4</v>
          </cell>
        </row>
        <row r="2742">
          <cell r="A2742" t="str">
            <v>42.05.410</v>
          </cell>
          <cell r="B2742">
            <v>0</v>
          </cell>
          <cell r="C2742" t="str">
            <v>Suporte para fixação de terminal aéreo e/ou de cabo de cobre nu, com base ondulada</v>
          </cell>
          <cell r="D2742" t="str">
            <v>un</v>
          </cell>
          <cell r="E2742">
            <v>3.5</v>
          </cell>
          <cell r="F2742">
            <v>8.3000000000000007</v>
          </cell>
          <cell r="G2742">
            <v>11.8</v>
          </cell>
        </row>
        <row r="2743">
          <cell r="A2743" t="str">
            <v>42.05.440</v>
          </cell>
          <cell r="B2743">
            <v>0</v>
          </cell>
          <cell r="C2743" t="str">
            <v>Barra condutora chata em alumínio de 7/8´ x 1/8´, inclusive acessórios de fixação</v>
          </cell>
          <cell r="D2743" t="str">
            <v>m</v>
          </cell>
          <cell r="E2743">
            <v>4.5</v>
          </cell>
          <cell r="F2743">
            <v>16.600000000000001</v>
          </cell>
          <cell r="G2743">
            <v>21.1</v>
          </cell>
        </row>
        <row r="2744">
          <cell r="A2744" t="str">
            <v>42.05.450</v>
          </cell>
          <cell r="B2744">
            <v>0</v>
          </cell>
          <cell r="C2744" t="str">
            <v>Conector com rabicho e porca em latão para cabo de 16 a 35 mm²</v>
          </cell>
          <cell r="D2744" t="str">
            <v>un</v>
          </cell>
          <cell r="E2744">
            <v>9.24</v>
          </cell>
          <cell r="F2744">
            <v>3.32</v>
          </cell>
          <cell r="G2744">
            <v>12.56</v>
          </cell>
        </row>
        <row r="2745">
          <cell r="A2745" t="str">
            <v>42.05.510</v>
          </cell>
          <cell r="B2745">
            <v>0</v>
          </cell>
          <cell r="C2745" t="str">
            <v>Suporte para fixação de fita de alumínio 7/8" x 1/8" e/ou cabo de cobre nu, com base ondulada</v>
          </cell>
          <cell r="D2745" t="str">
            <v>un</v>
          </cell>
          <cell r="E2745">
            <v>3.6</v>
          </cell>
          <cell r="F2745">
            <v>8.3000000000000007</v>
          </cell>
          <cell r="G2745">
            <v>11.9</v>
          </cell>
        </row>
        <row r="2746">
          <cell r="A2746" t="str">
            <v>42.05.520</v>
          </cell>
          <cell r="B2746">
            <v>0</v>
          </cell>
          <cell r="C2746" t="str">
            <v>Suporte para fixação de fita de alumínio 7/8" x 1/8", com base plana</v>
          </cell>
          <cell r="D2746" t="str">
            <v>un</v>
          </cell>
          <cell r="E2746">
            <v>2.88</v>
          </cell>
          <cell r="F2746">
            <v>8.3000000000000007</v>
          </cell>
          <cell r="G2746">
            <v>11.18</v>
          </cell>
        </row>
        <row r="2747">
          <cell r="A2747" t="str">
            <v>42.05.542</v>
          </cell>
          <cell r="B2747">
            <v>0</v>
          </cell>
          <cell r="C2747" t="str">
            <v>Tela equipotencial em aço inoxidável, largura de 200 mm, espessura de 1,4 mm</v>
          </cell>
          <cell r="D2747" t="str">
            <v>m</v>
          </cell>
          <cell r="E2747">
            <v>43.4</v>
          </cell>
          <cell r="F2747">
            <v>8.3000000000000007</v>
          </cell>
          <cell r="G2747">
            <v>51.7</v>
          </cell>
        </row>
        <row r="2748">
          <cell r="A2748" t="str">
            <v>42.05.550</v>
          </cell>
          <cell r="B2748">
            <v>0</v>
          </cell>
          <cell r="C2748" t="str">
            <v>Cordoalha flexível "Jumpers" de 25 x 235 mm, com 4 furos de 11 mm</v>
          </cell>
          <cell r="D2748" t="str">
            <v>un</v>
          </cell>
          <cell r="E2748">
            <v>33.93</v>
          </cell>
          <cell r="F2748">
            <v>8.3000000000000007</v>
          </cell>
          <cell r="G2748">
            <v>42.23</v>
          </cell>
        </row>
        <row r="2749">
          <cell r="A2749" t="str">
            <v>42.05.560</v>
          </cell>
          <cell r="B2749">
            <v>0</v>
          </cell>
          <cell r="C2749" t="str">
            <v>Cordoalha flexível "Jumpers" de 25 x 300 mm, com 4 furos de 11 mm</v>
          </cell>
          <cell r="D2749" t="str">
            <v>un</v>
          </cell>
          <cell r="E2749">
            <v>38.46</v>
          </cell>
          <cell r="F2749">
            <v>8.3000000000000007</v>
          </cell>
          <cell r="G2749">
            <v>46.76</v>
          </cell>
        </row>
        <row r="2750">
          <cell r="A2750" t="str">
            <v>42.05.570</v>
          </cell>
          <cell r="B2750">
            <v>0</v>
          </cell>
          <cell r="C2750" t="str">
            <v>Terminal estanhado com 1 furo e 1 compressão - 16 mm²</v>
          </cell>
          <cell r="D2750" t="str">
            <v>un</v>
          </cell>
          <cell r="E2750">
            <v>3.72</v>
          </cell>
          <cell r="F2750">
            <v>8.3000000000000007</v>
          </cell>
          <cell r="G2750">
            <v>12.02</v>
          </cell>
        </row>
        <row r="2751">
          <cell r="A2751" t="str">
            <v>42.05.580</v>
          </cell>
          <cell r="B2751">
            <v>0</v>
          </cell>
          <cell r="C2751" t="str">
            <v>Terminal estanhado com 1 furo e 1 compressão - 35 mm²</v>
          </cell>
          <cell r="D2751" t="str">
            <v>un</v>
          </cell>
          <cell r="E2751">
            <v>5.43</v>
          </cell>
          <cell r="F2751">
            <v>8.3000000000000007</v>
          </cell>
          <cell r="G2751">
            <v>13.73</v>
          </cell>
        </row>
        <row r="2752">
          <cell r="A2752" t="str">
            <v>42.05.590</v>
          </cell>
          <cell r="B2752">
            <v>0</v>
          </cell>
          <cell r="C2752" t="str">
            <v>Terminal estanhado com 1 furo e 1 compressão - 50 mm²</v>
          </cell>
          <cell r="D2752" t="str">
            <v>un</v>
          </cell>
          <cell r="E2752">
            <v>7.28</v>
          </cell>
          <cell r="F2752">
            <v>8.3000000000000007</v>
          </cell>
          <cell r="G2752">
            <v>15.58</v>
          </cell>
        </row>
        <row r="2753">
          <cell r="A2753" t="str">
            <v>42.05.620</v>
          </cell>
          <cell r="B2753">
            <v>0</v>
          </cell>
          <cell r="C2753" t="str">
            <v>Terminal estanhado com 2 furos e 1 compressão - 50 mm²</v>
          </cell>
          <cell r="D2753" t="str">
            <v>un</v>
          </cell>
          <cell r="E2753">
            <v>14.13</v>
          </cell>
          <cell r="F2753">
            <v>8.3000000000000007</v>
          </cell>
          <cell r="G2753">
            <v>22.43</v>
          </cell>
        </row>
        <row r="2754">
          <cell r="A2754" t="str">
            <v>42.05.630</v>
          </cell>
          <cell r="B2754">
            <v>0</v>
          </cell>
          <cell r="C2754" t="str">
            <v>Conector tipo ´X´ para aterramento de telas, acabamento estanhado, para cabo de 16 - 50 mm²</v>
          </cell>
          <cell r="D2754" t="str">
            <v>un</v>
          </cell>
          <cell r="E2754">
            <v>20.99</v>
          </cell>
          <cell r="F2754">
            <v>8.3000000000000007</v>
          </cell>
          <cell r="G2754">
            <v>29.29</v>
          </cell>
        </row>
        <row r="2755">
          <cell r="A2755" t="str">
            <v>42.05.650</v>
          </cell>
          <cell r="B2755">
            <v>0</v>
          </cell>
          <cell r="C2755" t="str">
            <v>Malha fechada pré-fabricada em fio de cobre de 16mm e mesch 30 x 30cm para aterramento</v>
          </cell>
          <cell r="D2755" t="str">
            <v>m²</v>
          </cell>
          <cell r="E2755">
            <v>97.86</v>
          </cell>
          <cell r="F2755">
            <v>3.38</v>
          </cell>
          <cell r="G2755">
            <v>101.24</v>
          </cell>
        </row>
        <row r="2756">
          <cell r="A2756" t="str">
            <v>42.20</v>
          </cell>
          <cell r="B2756" t="str">
            <v>Reparos, conservações e complementos - GRUPO 42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</row>
        <row r="2757">
          <cell r="A2757" t="str">
            <v>42.20.080</v>
          </cell>
          <cell r="B2757">
            <v>0</v>
          </cell>
          <cell r="C2757" t="str">
            <v>Solda exotérmica conexão cabo-cabo horizontal em X, bitola do cabo de 16-16mm² a 35-35mm²</v>
          </cell>
          <cell r="D2757" t="str">
            <v>un</v>
          </cell>
          <cell r="E2757">
            <v>5.33</v>
          </cell>
          <cell r="F2757">
            <v>16.600000000000001</v>
          </cell>
          <cell r="G2757">
            <v>21.93</v>
          </cell>
        </row>
        <row r="2758">
          <cell r="A2758" t="str">
            <v>42.20.090</v>
          </cell>
          <cell r="B2758">
            <v>0</v>
          </cell>
          <cell r="C2758" t="str">
            <v>Solda exotérmica conexão cabo-cabo horizontal em X, bitola do cabo de 50-25mm² a 95-50mm²</v>
          </cell>
          <cell r="D2758" t="str">
            <v>un</v>
          </cell>
          <cell r="E2758">
            <v>10.46</v>
          </cell>
          <cell r="F2758">
            <v>16.600000000000001</v>
          </cell>
          <cell r="G2758">
            <v>27.06</v>
          </cell>
        </row>
        <row r="2759">
          <cell r="A2759" t="str">
            <v>42.20.120</v>
          </cell>
          <cell r="B2759">
            <v>0</v>
          </cell>
          <cell r="C2759" t="str">
            <v>Solda exotérmica conexão cabo-cabo horizontal em X sobreposto, bitola do cabo de 35-35mm² a 50-35mm²</v>
          </cell>
          <cell r="D2759" t="str">
            <v>un</v>
          </cell>
          <cell r="E2759">
            <v>10.42</v>
          </cell>
          <cell r="F2759">
            <v>16.600000000000001</v>
          </cell>
          <cell r="G2759">
            <v>27.02</v>
          </cell>
        </row>
        <row r="2760">
          <cell r="A2760" t="str">
            <v>42.20.130</v>
          </cell>
          <cell r="B2760">
            <v>0</v>
          </cell>
          <cell r="C2760" t="str">
            <v>Solda exotérmica conexão cabo-cabo horizontal em X sobreposto, bitola do cabo de 50-50mm² a 95-50mm²</v>
          </cell>
          <cell r="D2760" t="str">
            <v>un</v>
          </cell>
          <cell r="E2760">
            <v>17.850000000000001</v>
          </cell>
          <cell r="F2760">
            <v>16.600000000000001</v>
          </cell>
          <cell r="G2760">
            <v>34.450000000000003</v>
          </cell>
        </row>
        <row r="2761">
          <cell r="A2761" t="str">
            <v>42.20.150</v>
          </cell>
          <cell r="B2761">
            <v>0</v>
          </cell>
          <cell r="C2761" t="str">
            <v>Solda exotérmica conexão cabo-cabo horizontal em T, bitola do cabo de 16-16mm² a 50-35mm², 70-35mm² e 95-35mm²</v>
          </cell>
          <cell r="D2761" t="str">
            <v>un</v>
          </cell>
          <cell r="E2761">
            <v>5.42</v>
          </cell>
          <cell r="F2761">
            <v>16.600000000000001</v>
          </cell>
          <cell r="G2761">
            <v>22.02</v>
          </cell>
        </row>
        <row r="2762">
          <cell r="A2762" t="str">
            <v>42.20.160</v>
          </cell>
          <cell r="B2762">
            <v>0</v>
          </cell>
          <cell r="C2762" t="str">
            <v>Solda exotérmica conexão cabo-cabo horizontal em T, bitola do cabo de 50-50mm² a 95-50mm²</v>
          </cell>
          <cell r="D2762" t="str">
            <v>un</v>
          </cell>
          <cell r="E2762">
            <v>10.48</v>
          </cell>
          <cell r="F2762">
            <v>16.600000000000001</v>
          </cell>
          <cell r="G2762">
            <v>27.08</v>
          </cell>
        </row>
        <row r="2763">
          <cell r="A2763" t="str">
            <v>42.20.170</v>
          </cell>
          <cell r="B2763">
            <v>0</v>
          </cell>
          <cell r="C2763" t="str">
            <v>Solda exotérmica conexão cabo-cabo horizontal reto, bitola do cabo de 16mm² a 70mm²</v>
          </cell>
          <cell r="D2763" t="str">
            <v>un</v>
          </cell>
          <cell r="E2763">
            <v>5.27</v>
          </cell>
          <cell r="F2763">
            <v>16.600000000000001</v>
          </cell>
          <cell r="G2763">
            <v>21.87</v>
          </cell>
        </row>
        <row r="2764">
          <cell r="A2764" t="str">
            <v>42.20.190</v>
          </cell>
          <cell r="B2764">
            <v>0</v>
          </cell>
          <cell r="C2764" t="str">
            <v>Solda exotérmica conexão cabo-haste em X sobreposto, bitola do cabo de 35mm² a 50mm² para haste de 5/8" e 3/4"</v>
          </cell>
          <cell r="D2764" t="str">
            <v>un</v>
          </cell>
          <cell r="E2764">
            <v>18.62</v>
          </cell>
          <cell r="F2764">
            <v>16.600000000000001</v>
          </cell>
          <cell r="G2764">
            <v>35.22</v>
          </cell>
        </row>
        <row r="2765">
          <cell r="A2765" t="str">
            <v>42.20.210</v>
          </cell>
          <cell r="B2765">
            <v>0</v>
          </cell>
          <cell r="C2765" t="str">
            <v>Solda exotérmica conexão cabo-haste em T, bitola do cabo de 35mm² para haste de 5/8" e 3/4"</v>
          </cell>
          <cell r="D2765" t="str">
            <v>un</v>
          </cell>
          <cell r="E2765">
            <v>10.94</v>
          </cell>
          <cell r="F2765">
            <v>16.600000000000001</v>
          </cell>
          <cell r="G2765">
            <v>27.54</v>
          </cell>
        </row>
        <row r="2766">
          <cell r="A2766" t="str">
            <v>42.20.220</v>
          </cell>
          <cell r="B2766">
            <v>0</v>
          </cell>
          <cell r="C2766" t="str">
            <v>Solda exotérmica conexão cabo-haste em T, bitola do cabo de 50mm² a 95mm² para haste de 5/8" e 3/4"</v>
          </cell>
          <cell r="D2766" t="str">
            <v>un</v>
          </cell>
          <cell r="E2766">
            <v>18.309999999999999</v>
          </cell>
          <cell r="F2766">
            <v>16.600000000000001</v>
          </cell>
          <cell r="G2766">
            <v>34.909999999999997</v>
          </cell>
        </row>
        <row r="2767">
          <cell r="A2767" t="str">
            <v>42.20.230</v>
          </cell>
          <cell r="B2767">
            <v>0</v>
          </cell>
          <cell r="C2767" t="str">
            <v>Solda exotérmica conexão cabo-haste na lateral, bitola do cabo de 25mm² a 70mm² para haste de 5/8" e 3/4"</v>
          </cell>
          <cell r="D2767" t="str">
            <v>un</v>
          </cell>
          <cell r="E2767">
            <v>11</v>
          </cell>
          <cell r="F2767">
            <v>16.600000000000001</v>
          </cell>
          <cell r="G2767">
            <v>27.6</v>
          </cell>
        </row>
        <row r="2768">
          <cell r="A2768" t="str">
            <v>42.20.240</v>
          </cell>
          <cell r="B2768">
            <v>0</v>
          </cell>
          <cell r="C2768" t="str">
            <v>Solda exotérmica conexão cabo-haste no topo, bitola do cabo de 25mm² a 35mm² para haste de 5/8"</v>
          </cell>
          <cell r="D2768" t="str">
            <v>un</v>
          </cell>
          <cell r="E2768">
            <v>10.38</v>
          </cell>
          <cell r="F2768">
            <v>16.600000000000001</v>
          </cell>
          <cell r="G2768">
            <v>26.98</v>
          </cell>
        </row>
        <row r="2769">
          <cell r="A2769" t="str">
            <v>42.20.250</v>
          </cell>
          <cell r="B2769">
            <v>0</v>
          </cell>
          <cell r="C2769" t="str">
            <v>Solda exotérmica conexão cabo-haste no topo, bitola do cabo de 50mm² a 95mm² para haste de 5/8" e 3/4"</v>
          </cell>
          <cell r="D2769" t="str">
            <v>un</v>
          </cell>
          <cell r="E2769">
            <v>10.49</v>
          </cell>
          <cell r="F2769">
            <v>16.600000000000001</v>
          </cell>
          <cell r="G2769">
            <v>27.09</v>
          </cell>
        </row>
        <row r="2770">
          <cell r="A2770" t="str">
            <v>42.20.260</v>
          </cell>
          <cell r="B2770">
            <v>0</v>
          </cell>
          <cell r="C2770" t="str">
            <v>Solda exotérmica conexão cabo-ferro de construção com cabo paralelo, bitola do cabo de 35mm² para haste de 5/8" e 3/4"</v>
          </cell>
          <cell r="D2770" t="str">
            <v>un</v>
          </cell>
          <cell r="E2770">
            <v>5.31</v>
          </cell>
          <cell r="F2770">
            <v>16.600000000000001</v>
          </cell>
          <cell r="G2770">
            <v>21.91</v>
          </cell>
        </row>
        <row r="2771">
          <cell r="A2771" t="str">
            <v>42.20.270</v>
          </cell>
          <cell r="B2771">
            <v>0</v>
          </cell>
          <cell r="C2771" t="str">
            <v>Solda exotérmica conexão cabo-ferro de construção com cabo paralelo, bitola do cabo de 50mm² a 70mm² para haste de 5/8" e 3/4"</v>
          </cell>
          <cell r="D2771" t="str">
            <v>un</v>
          </cell>
          <cell r="E2771">
            <v>10.79</v>
          </cell>
          <cell r="F2771">
            <v>16.600000000000001</v>
          </cell>
          <cell r="G2771">
            <v>27.39</v>
          </cell>
        </row>
        <row r="2772">
          <cell r="A2772" t="str">
            <v>42.20.280</v>
          </cell>
          <cell r="B2772">
            <v>0</v>
          </cell>
          <cell r="C2772" t="str">
            <v>Solda exotérmica conexão cabo-ferro de construção com cabo em X sobreposto, bitola do cabo de 35mm² a 70mm² para haste de 5/8"</v>
          </cell>
          <cell r="D2772" t="str">
            <v>un</v>
          </cell>
          <cell r="E2772">
            <v>10.77</v>
          </cell>
          <cell r="F2772">
            <v>16.600000000000001</v>
          </cell>
          <cell r="G2772">
            <v>27.37</v>
          </cell>
        </row>
        <row r="2773">
          <cell r="A2773" t="str">
            <v>42.20.290</v>
          </cell>
          <cell r="B2773">
            <v>0</v>
          </cell>
          <cell r="C2773" t="str">
            <v>Solda exotérmica conexão cabo-ferro de construção com cabo em X sobreposto, bitola do cabo de 35mm² a 70mm² para haste de 3/8"</v>
          </cell>
          <cell r="D2773" t="str">
            <v>un</v>
          </cell>
          <cell r="E2773">
            <v>10.77</v>
          </cell>
          <cell r="F2773">
            <v>16.600000000000001</v>
          </cell>
          <cell r="G2773">
            <v>27.37</v>
          </cell>
        </row>
        <row r="2774">
          <cell r="A2774" t="str">
            <v>42.20.300</v>
          </cell>
          <cell r="B2774">
            <v>0</v>
          </cell>
          <cell r="C2774" t="str">
            <v>Solda exotérmica conexão cabo-terminal com duas fixações, bitola do cabo de 25mm² a 50mm² para terminal 3x25</v>
          </cell>
          <cell r="D2774" t="str">
            <v>un</v>
          </cell>
          <cell r="E2774">
            <v>5.39</v>
          </cell>
          <cell r="F2774">
            <v>16.600000000000001</v>
          </cell>
          <cell r="G2774">
            <v>21.99</v>
          </cell>
        </row>
        <row r="2775">
          <cell r="A2775" t="str">
            <v>42.20.310</v>
          </cell>
          <cell r="B2775">
            <v>0</v>
          </cell>
          <cell r="C2775" t="str">
            <v>Solda exotérmica conexão cabo-superfície de aço, bitola do cabo de 16mm² a 35mm²</v>
          </cell>
          <cell r="D2775" t="str">
            <v>un</v>
          </cell>
          <cell r="E2775">
            <v>5.26</v>
          </cell>
          <cell r="F2775">
            <v>16.600000000000001</v>
          </cell>
          <cell r="G2775">
            <v>21.86</v>
          </cell>
        </row>
        <row r="2776">
          <cell r="A2776" t="str">
            <v>42.20.320</v>
          </cell>
          <cell r="B2776">
            <v>0</v>
          </cell>
          <cell r="C2776" t="str">
            <v>Solda exotérmica conexão cabo-superfície de aço, bitola do cabo de 50mm² a 95mm²</v>
          </cell>
          <cell r="D2776" t="str">
            <v>un</v>
          </cell>
          <cell r="E2776">
            <v>10.43</v>
          </cell>
          <cell r="F2776">
            <v>16.600000000000001</v>
          </cell>
          <cell r="G2776">
            <v>27.03</v>
          </cell>
        </row>
        <row r="2777">
          <cell r="A2777" t="str">
            <v>43</v>
          </cell>
          <cell r="B2777" t="str">
            <v>APARELHOS ELÉTRICOS, HIDRÁULICOS E A GÁS.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</row>
        <row r="2778">
          <cell r="A2778" t="str">
            <v>43.01</v>
          </cell>
          <cell r="B2778" t="str">
            <v>Bebedouros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</row>
        <row r="2779">
          <cell r="A2779" t="str">
            <v>43.01.010</v>
          </cell>
          <cell r="B2779">
            <v>0</v>
          </cell>
          <cell r="C2779" t="str">
            <v>Bebedouro elétrico de pressão em aço inoxidável, capacidade 4 l/h - simples</v>
          </cell>
          <cell r="D2779" t="str">
            <v>un</v>
          </cell>
          <cell r="E2779">
            <v>858.98</v>
          </cell>
          <cell r="F2779">
            <v>46.68</v>
          </cell>
          <cell r="G2779">
            <v>905.66</v>
          </cell>
        </row>
        <row r="2780">
          <cell r="A2780" t="str">
            <v>43.01.030</v>
          </cell>
          <cell r="B2780">
            <v>0</v>
          </cell>
          <cell r="C2780" t="str">
            <v>Bebedouro elétrico de pressão em aço inoxidável, capacidade 4 l/h - conjugado</v>
          </cell>
          <cell r="D2780" t="str">
            <v>un</v>
          </cell>
          <cell r="E2780">
            <v>1037.2</v>
          </cell>
          <cell r="F2780">
            <v>46.68</v>
          </cell>
          <cell r="G2780">
            <v>1083.8800000000001</v>
          </cell>
        </row>
        <row r="2781">
          <cell r="A2781" t="str">
            <v>43.02</v>
          </cell>
          <cell r="B2781" t="str">
            <v>Chuveiros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</row>
        <row r="2782">
          <cell r="A2782" t="str">
            <v>43.02.010</v>
          </cell>
          <cell r="B2782">
            <v>0</v>
          </cell>
          <cell r="C2782" t="str">
            <v>Chuveiro frio em PVC, diâmetro de 10 cm</v>
          </cell>
          <cell r="D2782" t="str">
            <v>un</v>
          </cell>
          <cell r="E2782">
            <v>6.47</v>
          </cell>
          <cell r="F2782">
            <v>16.600000000000001</v>
          </cell>
          <cell r="G2782">
            <v>23.07</v>
          </cell>
        </row>
        <row r="2783">
          <cell r="A2783" t="str">
            <v>43.02.070</v>
          </cell>
          <cell r="B2783">
            <v>0</v>
          </cell>
          <cell r="C2783" t="str">
            <v>Chuveiro com válvula de acionamento antivandalismo, DN= 3/4´</v>
          </cell>
          <cell r="D2783" t="str">
            <v>un</v>
          </cell>
          <cell r="E2783">
            <v>480.91</v>
          </cell>
          <cell r="F2783">
            <v>31.53</v>
          </cell>
          <cell r="G2783">
            <v>512.44000000000005</v>
          </cell>
        </row>
        <row r="2784">
          <cell r="A2784" t="str">
            <v>43.02.080</v>
          </cell>
          <cell r="B2784">
            <v>0</v>
          </cell>
          <cell r="C2784" t="str">
            <v>Chuveiro elétrico de 6.500W / 220V com resistência blindada</v>
          </cell>
          <cell r="D2784" t="str">
            <v>un</v>
          </cell>
          <cell r="E2784">
            <v>351.69</v>
          </cell>
          <cell r="F2784">
            <v>26.45</v>
          </cell>
          <cell r="G2784">
            <v>378.14</v>
          </cell>
        </row>
        <row r="2785">
          <cell r="A2785" t="str">
            <v>43.02.100</v>
          </cell>
          <cell r="B2785">
            <v>0</v>
          </cell>
          <cell r="C2785" t="str">
            <v>Chuveiro com jato regulável em metal com acabamento cromado</v>
          </cell>
          <cell r="D2785" t="str">
            <v>un</v>
          </cell>
          <cell r="E2785">
            <v>129.91999999999999</v>
          </cell>
          <cell r="F2785">
            <v>16.600000000000001</v>
          </cell>
          <cell r="G2785">
            <v>146.52000000000001</v>
          </cell>
        </row>
        <row r="2786">
          <cell r="A2786" t="str">
            <v>43.02.120</v>
          </cell>
          <cell r="B2786">
            <v>0</v>
          </cell>
          <cell r="C2786" t="str">
            <v>Chuveiro frio em PVC, diâmetro de 10 cm, com registro e tubo de ligação acoplados</v>
          </cell>
          <cell r="D2786" t="str">
            <v>un</v>
          </cell>
          <cell r="E2786">
            <v>4.3099999999999996</v>
          </cell>
          <cell r="F2786">
            <v>19.98</v>
          </cell>
          <cell r="G2786">
            <v>24.29</v>
          </cell>
        </row>
        <row r="2787">
          <cell r="A2787" t="str">
            <v>43.02.130</v>
          </cell>
          <cell r="B2787">
            <v>0</v>
          </cell>
          <cell r="C2787" t="str">
            <v>Chuveiro frio em PVC, diâmetro de 15 cm, com registro e tubo de ligação acoplados</v>
          </cell>
          <cell r="D2787" t="str">
            <v>un</v>
          </cell>
          <cell r="E2787">
            <v>10.210000000000001</v>
          </cell>
          <cell r="F2787">
            <v>19.98</v>
          </cell>
          <cell r="G2787">
            <v>30.19</v>
          </cell>
        </row>
        <row r="2788">
          <cell r="A2788" t="str">
            <v>43.02.140</v>
          </cell>
          <cell r="B2788">
            <v>0</v>
          </cell>
          <cell r="C2788" t="str">
            <v>Chuveiro elétrico de 5.500 W / 220 V em PVC</v>
          </cell>
          <cell r="D2788" t="str">
            <v>un</v>
          </cell>
          <cell r="E2788">
            <v>60.35</v>
          </cell>
          <cell r="F2788">
            <v>26.45</v>
          </cell>
          <cell r="G2788">
            <v>86.8</v>
          </cell>
        </row>
        <row r="2789">
          <cell r="A2789" t="str">
            <v>43.02.160</v>
          </cell>
          <cell r="B2789">
            <v>0</v>
          </cell>
          <cell r="C2789" t="str">
            <v>Chuveiro lava-olhos, acionamento manual, tubulação em ferro galvanizado com pintura epóxi cor verde</v>
          </cell>
          <cell r="D2789" t="str">
            <v>un</v>
          </cell>
          <cell r="E2789">
            <v>2188.5700000000002</v>
          </cell>
          <cell r="F2789">
            <v>66.36</v>
          </cell>
          <cell r="G2789">
            <v>2254.9299999999998</v>
          </cell>
        </row>
        <row r="2790">
          <cell r="A2790" t="str">
            <v>43.02.170</v>
          </cell>
          <cell r="B2790">
            <v>0</v>
          </cell>
          <cell r="C2790" t="str">
            <v>Chuveiro elétrico de 7.500W / 220 V, com resistência blindada</v>
          </cell>
          <cell r="D2790" t="str">
            <v>un</v>
          </cell>
          <cell r="E2790">
            <v>359.34</v>
          </cell>
          <cell r="F2790">
            <v>26.45</v>
          </cell>
          <cell r="G2790">
            <v>385.79</v>
          </cell>
        </row>
        <row r="2791">
          <cell r="A2791" t="str">
            <v>43.02.180</v>
          </cell>
          <cell r="B2791">
            <v>0</v>
          </cell>
          <cell r="C2791" t="str">
            <v>Ducha eletrônica de 6.800W até 7.900 W / 220 V</v>
          </cell>
          <cell r="D2791" t="str">
            <v>un</v>
          </cell>
          <cell r="E2791">
            <v>109.39</v>
          </cell>
          <cell r="F2791">
            <v>26.45</v>
          </cell>
          <cell r="G2791">
            <v>135.84</v>
          </cell>
        </row>
        <row r="2792">
          <cell r="A2792" t="str">
            <v>43.03</v>
          </cell>
          <cell r="B2792" t="str">
            <v>Aquecedores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</row>
        <row r="2793">
          <cell r="A2793" t="str">
            <v>43.03.050</v>
          </cell>
          <cell r="B2793">
            <v>0</v>
          </cell>
          <cell r="C2793" t="str">
            <v>Aquecedor a gás de acumulação, capacidade 300 l</v>
          </cell>
          <cell r="D2793" t="str">
            <v>un</v>
          </cell>
          <cell r="E2793">
            <v>8755.2199999999993</v>
          </cell>
          <cell r="F2793">
            <v>132.72</v>
          </cell>
          <cell r="G2793">
            <v>8887.94</v>
          </cell>
        </row>
        <row r="2794">
          <cell r="A2794" t="str">
            <v>43.03.130</v>
          </cell>
          <cell r="B2794">
            <v>0</v>
          </cell>
          <cell r="C2794" t="str">
            <v>Aquecedor a gás de acumulação, capacidade 500 l</v>
          </cell>
          <cell r="D2794" t="str">
            <v>un</v>
          </cell>
          <cell r="E2794">
            <v>9565.8799999999992</v>
          </cell>
          <cell r="F2794">
            <v>149.32</v>
          </cell>
          <cell r="G2794">
            <v>9715.2000000000007</v>
          </cell>
        </row>
        <row r="2795">
          <cell r="A2795" t="str">
            <v>43.03.212</v>
          </cell>
          <cell r="B2795">
            <v>0</v>
          </cell>
          <cell r="C2795" t="str">
            <v>Aquecedor de passagem elétrico individual, baixa pressão - 5.000 W / 6.400 W</v>
          </cell>
          <cell r="D2795" t="str">
            <v>un</v>
          </cell>
          <cell r="E2795">
            <v>360.45</v>
          </cell>
          <cell r="F2795">
            <v>165.9</v>
          </cell>
          <cell r="G2795">
            <v>526.35</v>
          </cell>
        </row>
        <row r="2796">
          <cell r="A2796" t="str">
            <v>43.03.220</v>
          </cell>
          <cell r="B2796">
            <v>0</v>
          </cell>
          <cell r="C2796" t="str">
            <v>Sistema de aquecimento de passagem a gás com sistema misturador para abastecimento de até 08 duchas</v>
          </cell>
          <cell r="D2796" t="str">
            <v>cj</v>
          </cell>
          <cell r="E2796">
            <v>9987.5400000000009</v>
          </cell>
          <cell r="F2796">
            <v>3518.4</v>
          </cell>
          <cell r="G2796">
            <v>13505.94</v>
          </cell>
        </row>
        <row r="2797">
          <cell r="A2797" t="str">
            <v>43.03.230</v>
          </cell>
          <cell r="B2797">
            <v>0</v>
          </cell>
          <cell r="C2797" t="str">
            <v>Sistema de aquecimento de passagem a gás com sistema misturador para abastecimento de até 16 duchas</v>
          </cell>
          <cell r="D2797" t="str">
            <v>cj</v>
          </cell>
          <cell r="E2797">
            <v>15184.06</v>
          </cell>
          <cell r="F2797">
            <v>3958.2</v>
          </cell>
          <cell r="G2797">
            <v>19142.259999999998</v>
          </cell>
        </row>
        <row r="2798">
          <cell r="A2798" t="str">
            <v>43.03.240</v>
          </cell>
          <cell r="B2798">
            <v>0</v>
          </cell>
          <cell r="C2798" t="str">
            <v>Sistema de aquecimento de passagem a gás com sistema misturador para abastecimento de até 24 duchas</v>
          </cell>
          <cell r="D2798" t="str">
            <v>cj</v>
          </cell>
          <cell r="E2798">
            <v>22296.91</v>
          </cell>
          <cell r="F2798">
            <v>4654.46</v>
          </cell>
          <cell r="G2798">
            <v>26951.37</v>
          </cell>
        </row>
        <row r="2799">
          <cell r="A2799" t="str">
            <v>43.03.500</v>
          </cell>
          <cell r="B2799">
            <v>0</v>
          </cell>
          <cell r="C2799" t="str">
            <v>Coletor em alumínio para sistema de aquecimento solar com área coletora até 1,60 m²</v>
          </cell>
          <cell r="D2799" t="str">
            <v>un</v>
          </cell>
          <cell r="E2799">
            <v>785.83</v>
          </cell>
          <cell r="F2799">
            <v>34.409999999999997</v>
          </cell>
          <cell r="G2799">
            <v>820.24</v>
          </cell>
        </row>
        <row r="2800">
          <cell r="A2800" t="str">
            <v>43.03.510</v>
          </cell>
          <cell r="B2800">
            <v>0</v>
          </cell>
          <cell r="C2800" t="str">
            <v>Coletor em alumínio para sistema de aquecimento solar com área coletora até 2,00 m²</v>
          </cell>
          <cell r="D2800" t="str">
            <v>un</v>
          </cell>
          <cell r="E2800">
            <v>963.8</v>
          </cell>
          <cell r="F2800">
            <v>43.03</v>
          </cell>
          <cell r="G2800">
            <v>1006.83</v>
          </cell>
        </row>
        <row r="2801">
          <cell r="A2801" t="str">
            <v>43.03.550</v>
          </cell>
          <cell r="B2801">
            <v>0</v>
          </cell>
          <cell r="C2801" t="str">
            <v>Reservatório térmico horizontal em aço inoxidável AISI 304, capacidade de 500 litros</v>
          </cell>
          <cell r="D2801" t="str">
            <v>un</v>
          </cell>
          <cell r="E2801">
            <v>1940.7</v>
          </cell>
          <cell r="F2801">
            <v>46.68</v>
          </cell>
          <cell r="G2801">
            <v>1987.38</v>
          </cell>
        </row>
        <row r="2802">
          <cell r="A2802" t="str">
            <v>43.04</v>
          </cell>
          <cell r="B2802" t="str">
            <v>Torneiras elétricas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</row>
        <row r="2803">
          <cell r="A2803" t="str">
            <v>43.04.020</v>
          </cell>
          <cell r="B2803">
            <v>0</v>
          </cell>
          <cell r="C2803" t="str">
            <v>Torneira elétrica</v>
          </cell>
          <cell r="D2803" t="str">
            <v>un</v>
          </cell>
          <cell r="E2803">
            <v>143.72</v>
          </cell>
          <cell r="F2803">
            <v>26.45</v>
          </cell>
          <cell r="G2803">
            <v>170.17</v>
          </cell>
        </row>
        <row r="2804">
          <cell r="A2804" t="str">
            <v>43.05</v>
          </cell>
          <cell r="B2804" t="str">
            <v>Exaustor, ventilador e circulador de ar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</row>
        <row r="2805">
          <cell r="A2805" t="str">
            <v>43.05.030</v>
          </cell>
          <cell r="B2805">
            <v>0</v>
          </cell>
          <cell r="C2805" t="str">
            <v>Exaustor elétrico em plástico, vazão de 150 a 190m³/h</v>
          </cell>
          <cell r="D2805" t="str">
            <v>un</v>
          </cell>
          <cell r="E2805">
            <v>280.38</v>
          </cell>
          <cell r="F2805">
            <v>33.18</v>
          </cell>
          <cell r="G2805">
            <v>313.56</v>
          </cell>
        </row>
        <row r="2806">
          <cell r="A2806" t="str">
            <v>43.06</v>
          </cell>
          <cell r="B2806" t="str">
            <v>Emissores de som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</row>
        <row r="2807">
          <cell r="A2807" t="str">
            <v>43.06.010</v>
          </cell>
          <cell r="B2807">
            <v>0</v>
          </cell>
          <cell r="C2807" t="str">
            <v>Cigarra de embutir 50/60HZ até 127V, com placa</v>
          </cell>
          <cell r="D2807" t="str">
            <v>un</v>
          </cell>
          <cell r="E2807">
            <v>28.91</v>
          </cell>
          <cell r="F2807">
            <v>16.600000000000001</v>
          </cell>
          <cell r="G2807">
            <v>45.51</v>
          </cell>
        </row>
        <row r="2808">
          <cell r="A2808" t="str">
            <v>43.07</v>
          </cell>
          <cell r="B2808" t="str">
            <v>Aparelho condicionador de ar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</row>
        <row r="2809">
          <cell r="A2809" t="str">
            <v>43.07.300</v>
          </cell>
          <cell r="B2809">
            <v>0</v>
          </cell>
          <cell r="C2809" t="str">
            <v>Ar condicionado a frio, tipo split cassete com capacidade de 18.000 BTU/h</v>
          </cell>
          <cell r="D2809" t="str">
            <v>cj</v>
          </cell>
          <cell r="E2809">
            <v>5134.0200000000004</v>
          </cell>
          <cell r="F2809">
            <v>261.56</v>
          </cell>
          <cell r="G2809">
            <v>5395.58</v>
          </cell>
        </row>
        <row r="2810">
          <cell r="A2810" t="str">
            <v>43.07.310</v>
          </cell>
          <cell r="B2810">
            <v>0</v>
          </cell>
          <cell r="C2810" t="str">
            <v>Ar condicionado a frio, tipo split cassete com capacidade de 24.000 BTU/h</v>
          </cell>
          <cell r="D2810" t="str">
            <v>cj</v>
          </cell>
          <cell r="E2810">
            <v>6342.99</v>
          </cell>
          <cell r="F2810">
            <v>270.02</v>
          </cell>
          <cell r="G2810">
            <v>6613.01</v>
          </cell>
        </row>
        <row r="2811">
          <cell r="A2811" t="str">
            <v>43.07.320</v>
          </cell>
          <cell r="B2811">
            <v>0</v>
          </cell>
          <cell r="C2811" t="str">
            <v>Ar condicionado a frio, tipo split cassete com capacidade de 36.000 BTU/h</v>
          </cell>
          <cell r="D2811" t="str">
            <v>cj</v>
          </cell>
          <cell r="E2811">
            <v>8986.34</v>
          </cell>
          <cell r="F2811">
            <v>270.02</v>
          </cell>
          <cell r="G2811">
            <v>9256.36</v>
          </cell>
        </row>
        <row r="2812">
          <cell r="A2812" t="str">
            <v>43.07.330</v>
          </cell>
          <cell r="B2812">
            <v>0</v>
          </cell>
          <cell r="C2812" t="str">
            <v>Ar condicionado a frio, tipo split parede com capacidade de 12.000 BTU/h</v>
          </cell>
          <cell r="D2812" t="str">
            <v>cj</v>
          </cell>
          <cell r="E2812">
            <v>2378.62</v>
          </cell>
          <cell r="F2812">
            <v>261.56</v>
          </cell>
          <cell r="G2812">
            <v>2640.18</v>
          </cell>
        </row>
        <row r="2813">
          <cell r="A2813" t="str">
            <v>43.07.340</v>
          </cell>
          <cell r="B2813">
            <v>0</v>
          </cell>
          <cell r="C2813" t="str">
            <v>Ar condicionado a frio, tipo split parede com capacidade de 18.000 BTU/h</v>
          </cell>
          <cell r="D2813" t="str">
            <v>cj</v>
          </cell>
          <cell r="E2813">
            <v>2728.59</v>
          </cell>
          <cell r="F2813">
            <v>261.56</v>
          </cell>
          <cell r="G2813">
            <v>2990.15</v>
          </cell>
        </row>
        <row r="2814">
          <cell r="A2814" t="str">
            <v>43.07.350</v>
          </cell>
          <cell r="B2814">
            <v>0</v>
          </cell>
          <cell r="C2814" t="str">
            <v>Ar condicionado a frio, tipo split parede com capacidade de 24.000 BTU/h</v>
          </cell>
          <cell r="D2814" t="str">
            <v>cj</v>
          </cell>
          <cell r="E2814">
            <v>4362.83</v>
          </cell>
          <cell r="F2814">
            <v>270.02</v>
          </cell>
          <cell r="G2814">
            <v>4632.8500000000004</v>
          </cell>
        </row>
        <row r="2815">
          <cell r="A2815" t="str">
            <v>43.07.360</v>
          </cell>
          <cell r="B2815">
            <v>0</v>
          </cell>
          <cell r="C2815" t="str">
            <v>Ar condicionado a frio, tipo split parede com capacidade de 30.000 BTU/h</v>
          </cell>
          <cell r="D2815" t="str">
            <v>cj</v>
          </cell>
          <cell r="E2815">
            <v>4627.3100000000004</v>
          </cell>
          <cell r="F2815">
            <v>270.02</v>
          </cell>
          <cell r="G2815">
            <v>4897.33</v>
          </cell>
        </row>
        <row r="2816">
          <cell r="A2816" t="str">
            <v>43.07.370</v>
          </cell>
          <cell r="B2816">
            <v>0</v>
          </cell>
          <cell r="C2816" t="str">
            <v>Ar condicionado a frio, tipo split piso teto com capacidade de 18.000 BTU/h</v>
          </cell>
          <cell r="D2816" t="str">
            <v>cj</v>
          </cell>
          <cell r="E2816">
            <v>3946.31</v>
          </cell>
          <cell r="F2816">
            <v>261.56</v>
          </cell>
          <cell r="G2816">
            <v>4207.87</v>
          </cell>
        </row>
        <row r="2817">
          <cell r="A2817" t="str">
            <v>43.07.380</v>
          </cell>
          <cell r="B2817">
            <v>0</v>
          </cell>
          <cell r="C2817" t="str">
            <v>Ar condicionado a frio, tipo split piso teto com capacidade de 24.000 BTU/h</v>
          </cell>
          <cell r="D2817" t="str">
            <v>cj</v>
          </cell>
          <cell r="E2817">
            <v>4735.78</v>
          </cell>
          <cell r="F2817">
            <v>270.02</v>
          </cell>
          <cell r="G2817">
            <v>5005.8</v>
          </cell>
        </row>
        <row r="2818">
          <cell r="A2818" t="str">
            <v>43.07.390</v>
          </cell>
          <cell r="B2818">
            <v>0</v>
          </cell>
          <cell r="C2818" t="str">
            <v>Ar condicionado a frio, tipo split piso teto com capacidade de 36.000 BTU/h</v>
          </cell>
          <cell r="D2818" t="str">
            <v>cj</v>
          </cell>
          <cell r="E2818">
            <v>7120.64</v>
          </cell>
          <cell r="F2818">
            <v>270.02</v>
          </cell>
          <cell r="G2818">
            <v>7390.66</v>
          </cell>
        </row>
        <row r="2819">
          <cell r="A2819" t="str">
            <v>43.08</v>
          </cell>
          <cell r="B2819" t="str">
            <v>Equipamentos para sistema VRF ar condicionado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</row>
        <row r="2820">
          <cell r="A2820" t="str">
            <v>43.08.001</v>
          </cell>
          <cell r="B2820">
            <v>0</v>
          </cell>
          <cell r="C2820" t="str">
            <v>Condensador para sistema VRF de ar condicionado, capacidade até 6 TR</v>
          </cell>
          <cell r="D2820" t="str">
            <v>un</v>
          </cell>
          <cell r="E2820">
            <v>28534.04</v>
          </cell>
          <cell r="F2820">
            <v>611.36</v>
          </cell>
          <cell r="G2820">
            <v>29145.4</v>
          </cell>
        </row>
        <row r="2821">
          <cell r="A2821" t="str">
            <v>43.08.002</v>
          </cell>
          <cell r="B2821">
            <v>0</v>
          </cell>
          <cell r="C2821" t="str">
            <v>Condensador para sistema VRF de ar condicionado, capacidade de 8 TR a 10 TR</v>
          </cell>
          <cell r="D2821" t="str">
            <v>un</v>
          </cell>
          <cell r="E2821">
            <v>32984.07</v>
          </cell>
          <cell r="F2821">
            <v>611.36</v>
          </cell>
          <cell r="G2821">
            <v>33595.43</v>
          </cell>
        </row>
        <row r="2822">
          <cell r="A2822" t="str">
            <v>43.08.003</v>
          </cell>
          <cell r="B2822">
            <v>0</v>
          </cell>
          <cell r="C2822" t="str">
            <v>Condensador para sistema VRF de ar condicionado, capacidade de 11 TR a 13 TR</v>
          </cell>
          <cell r="D2822" t="str">
            <v>un</v>
          </cell>
          <cell r="E2822">
            <v>38110.67</v>
          </cell>
          <cell r="F2822">
            <v>611.36</v>
          </cell>
          <cell r="G2822">
            <v>38722.03</v>
          </cell>
        </row>
        <row r="2823">
          <cell r="A2823" t="str">
            <v>43.08.004</v>
          </cell>
          <cell r="B2823">
            <v>0</v>
          </cell>
          <cell r="C2823" t="str">
            <v>Condensador para sistema VRF de ar condicionado, capacidade de 14 TR a 16 TR</v>
          </cell>
          <cell r="D2823" t="str">
            <v>un</v>
          </cell>
          <cell r="E2823">
            <v>42470.03</v>
          </cell>
          <cell r="F2823">
            <v>611.36</v>
          </cell>
          <cell r="G2823">
            <v>43081.39</v>
          </cell>
        </row>
        <row r="2824">
          <cell r="A2824" t="str">
            <v>43.08.020</v>
          </cell>
          <cell r="B2824">
            <v>0</v>
          </cell>
          <cell r="C2824" t="str">
            <v>Evaporador para sistema VRF de ar condicionado, tipo parede, capacidade de 1 TR</v>
          </cell>
          <cell r="D2824" t="str">
            <v>un</v>
          </cell>
          <cell r="E2824">
            <v>2743.56</v>
          </cell>
          <cell r="F2824">
            <v>534.94000000000005</v>
          </cell>
          <cell r="G2824">
            <v>3278.5</v>
          </cell>
        </row>
        <row r="2825">
          <cell r="A2825" t="str">
            <v>43.08.021</v>
          </cell>
          <cell r="B2825">
            <v>0</v>
          </cell>
          <cell r="C2825" t="str">
            <v>Evaporador para sistema VRF de ar condicionado, tipo parede, capacidade de 2 TR</v>
          </cell>
          <cell r="D2825" t="str">
            <v>un</v>
          </cell>
          <cell r="E2825">
            <v>3546.94</v>
          </cell>
          <cell r="F2825">
            <v>534.94000000000005</v>
          </cell>
          <cell r="G2825">
            <v>4081.88</v>
          </cell>
        </row>
        <row r="2826">
          <cell r="A2826" t="str">
            <v>43.08.022</v>
          </cell>
          <cell r="B2826">
            <v>0</v>
          </cell>
          <cell r="C2826" t="str">
            <v>Evaporador para sistema VRF de ar condicionado, tipo parede, capacidade de 3 TR</v>
          </cell>
          <cell r="D2826" t="str">
            <v>un</v>
          </cell>
          <cell r="E2826">
            <v>4769.2299999999996</v>
          </cell>
          <cell r="F2826">
            <v>534.94000000000005</v>
          </cell>
          <cell r="G2826">
            <v>5304.17</v>
          </cell>
        </row>
        <row r="2827">
          <cell r="A2827" t="str">
            <v>43.08.030</v>
          </cell>
          <cell r="B2827">
            <v>0</v>
          </cell>
          <cell r="C2827" t="str">
            <v>Evaporador para sistema VRF de ar condicionado, tipo piso teto, capacidade de 1 TR</v>
          </cell>
          <cell r="D2827" t="str">
            <v>un</v>
          </cell>
          <cell r="E2827">
            <v>3054.2</v>
          </cell>
          <cell r="F2827">
            <v>534.94000000000005</v>
          </cell>
          <cell r="G2827">
            <v>3589.14</v>
          </cell>
        </row>
        <row r="2828">
          <cell r="A2828" t="str">
            <v>43.08.031</v>
          </cell>
          <cell r="B2828">
            <v>0</v>
          </cell>
          <cell r="C2828" t="str">
            <v>Evaporador para sistema VRF de ar condicionado, tipo piso teto, capacidade de 2 TR</v>
          </cell>
          <cell r="D2828" t="str">
            <v>un</v>
          </cell>
          <cell r="E2828">
            <v>3516.81</v>
          </cell>
          <cell r="F2828">
            <v>534.94000000000005</v>
          </cell>
          <cell r="G2828">
            <v>4051.75</v>
          </cell>
        </row>
        <row r="2829">
          <cell r="A2829" t="str">
            <v>43.08.032</v>
          </cell>
          <cell r="B2829">
            <v>0</v>
          </cell>
          <cell r="C2829" t="str">
            <v>Evaporador para sistema VRF de ar condicionado, tipo piso teto, capacidade de 3 TR</v>
          </cell>
          <cell r="D2829" t="str">
            <v>un</v>
          </cell>
          <cell r="E2829">
            <v>4175.33</v>
          </cell>
          <cell r="F2829">
            <v>534.94000000000005</v>
          </cell>
          <cell r="G2829">
            <v>4710.2700000000004</v>
          </cell>
        </row>
        <row r="2830">
          <cell r="A2830" t="str">
            <v>43.08.033</v>
          </cell>
          <cell r="B2830">
            <v>0</v>
          </cell>
          <cell r="C2830" t="str">
            <v>Evaporador para sistema VRF de ar condicionado, tipo piso teto, capacidade de 4 TR</v>
          </cell>
          <cell r="D2830" t="str">
            <v>un</v>
          </cell>
          <cell r="E2830">
            <v>4835.96</v>
          </cell>
          <cell r="F2830">
            <v>534.94000000000005</v>
          </cell>
          <cell r="G2830">
            <v>5370.9</v>
          </cell>
        </row>
        <row r="2831">
          <cell r="A2831" t="str">
            <v>43.08.040</v>
          </cell>
          <cell r="B2831">
            <v>0</v>
          </cell>
          <cell r="C2831" t="str">
            <v>Evaporador para sistema VRF de ar condicionado, tipo cassete, capacidade de 1 TR</v>
          </cell>
          <cell r="D2831" t="str">
            <v>un</v>
          </cell>
          <cell r="E2831">
            <v>2818.76</v>
          </cell>
          <cell r="F2831">
            <v>534.94000000000005</v>
          </cell>
          <cell r="G2831">
            <v>3353.7</v>
          </cell>
        </row>
        <row r="2832">
          <cell r="A2832" t="str">
            <v>43.08.041</v>
          </cell>
          <cell r="B2832">
            <v>0</v>
          </cell>
          <cell r="C2832" t="str">
            <v>Evaporador para sistema VRF de ar condicionado, tipo cassete, capacidade de 2 TR</v>
          </cell>
          <cell r="D2832" t="str">
            <v>un</v>
          </cell>
          <cell r="E2832">
            <v>3202.47</v>
          </cell>
          <cell r="F2832">
            <v>534.94000000000005</v>
          </cell>
          <cell r="G2832">
            <v>3737.41</v>
          </cell>
        </row>
        <row r="2833">
          <cell r="A2833" t="str">
            <v>43.08.042</v>
          </cell>
          <cell r="B2833">
            <v>0</v>
          </cell>
          <cell r="C2833" t="str">
            <v>Evaporador para sistema VRF de ar condicionado, tipo cassete, capacidade de 3 TR</v>
          </cell>
          <cell r="D2833" t="str">
            <v>un</v>
          </cell>
          <cell r="E2833">
            <v>3475.93</v>
          </cell>
          <cell r="F2833">
            <v>534.94000000000005</v>
          </cell>
          <cell r="G2833">
            <v>4010.87</v>
          </cell>
        </row>
        <row r="2834">
          <cell r="A2834" t="str">
            <v>43.08.043</v>
          </cell>
          <cell r="B2834">
            <v>0</v>
          </cell>
          <cell r="C2834" t="str">
            <v>Evaporador para sistema VRF de ar condicionado, tipo cassete, capacidade de 4 TR</v>
          </cell>
          <cell r="D2834" t="str">
            <v>un</v>
          </cell>
          <cell r="E2834">
            <v>3589.95</v>
          </cell>
          <cell r="F2834">
            <v>534.94000000000005</v>
          </cell>
          <cell r="G2834">
            <v>4124.8900000000003</v>
          </cell>
        </row>
        <row r="2835">
          <cell r="A2835" t="str">
            <v>43.10</v>
          </cell>
          <cell r="B2835" t="str">
            <v>Bombas centrífugas, uso geral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</row>
        <row r="2836">
          <cell r="A2836" t="str">
            <v>43.10.050</v>
          </cell>
          <cell r="B2836">
            <v>0</v>
          </cell>
          <cell r="C2836" t="str">
            <v>Conjunto motor-bomba (centrífuga) 10 cv, monoestágio, Hman= 24 a 36 mca, Q= 53 a 45 m³/h</v>
          </cell>
          <cell r="D2836" t="str">
            <v>un</v>
          </cell>
          <cell r="E2836">
            <v>5593.28</v>
          </cell>
          <cell r="F2836">
            <v>186.72</v>
          </cell>
          <cell r="G2836">
            <v>5780</v>
          </cell>
        </row>
        <row r="2837">
          <cell r="A2837" t="str">
            <v>43.10.090</v>
          </cell>
          <cell r="B2837">
            <v>0</v>
          </cell>
          <cell r="C2837" t="str">
            <v>Conjunto motor-bomba (centrífuga) 20 cv, monoestágio, Hman= 40 a 70 mca, Q= 76 a 28 m³/h</v>
          </cell>
          <cell r="D2837" t="str">
            <v>un</v>
          </cell>
          <cell r="E2837">
            <v>9901.5400000000009</v>
          </cell>
          <cell r="F2837">
            <v>186.72</v>
          </cell>
          <cell r="G2837">
            <v>10088.26</v>
          </cell>
        </row>
        <row r="2838">
          <cell r="A2838" t="str">
            <v>43.10.110</v>
          </cell>
          <cell r="B2838">
            <v>0</v>
          </cell>
          <cell r="C2838" t="str">
            <v>Conjunto motor-bomba (centrífuga) 5 cv, monoestágio, Hmam= 14 a 26 mca, Q= 56 a 30 m³/h</v>
          </cell>
          <cell r="D2838" t="str">
            <v>un</v>
          </cell>
          <cell r="E2838">
            <v>2828.79</v>
          </cell>
          <cell r="F2838">
            <v>186.72</v>
          </cell>
          <cell r="G2838">
            <v>3015.51</v>
          </cell>
        </row>
        <row r="2839">
          <cell r="A2839" t="str">
            <v>43.10.130</v>
          </cell>
          <cell r="B2839">
            <v>0</v>
          </cell>
          <cell r="C2839" t="str">
            <v>Conjunto motor-bomba (centrífuga) 3/4 cv, monoestágio, Hman= 10 a 16 mca, Q= 12,7 a 8 m³/h</v>
          </cell>
          <cell r="D2839" t="str">
            <v>un</v>
          </cell>
          <cell r="E2839">
            <v>1436.46</v>
          </cell>
          <cell r="F2839">
            <v>186.72</v>
          </cell>
          <cell r="G2839">
            <v>1623.18</v>
          </cell>
        </row>
        <row r="2840">
          <cell r="A2840" t="str">
            <v>43.10.210</v>
          </cell>
          <cell r="B2840">
            <v>0</v>
          </cell>
          <cell r="C2840" t="str">
            <v>Conjunto motor-bomba (centrífuga) 60 cv, monoestágio, Hman= 90 a 125 mca, Q= 115 a 50 m³/h</v>
          </cell>
          <cell r="D2840" t="str">
            <v>un</v>
          </cell>
          <cell r="E2840">
            <v>26192.36</v>
          </cell>
          <cell r="F2840">
            <v>186.72</v>
          </cell>
          <cell r="G2840">
            <v>26379.08</v>
          </cell>
        </row>
        <row r="2841">
          <cell r="A2841" t="str">
            <v>43.10.230</v>
          </cell>
          <cell r="B2841">
            <v>0</v>
          </cell>
          <cell r="C2841" t="str">
            <v>Conjunto motor-bomba (centrífuga) 2 cv, monoestágio, Hman= 12 a 27 mca, Q= 25 a 8 m³/h</v>
          </cell>
          <cell r="D2841" t="str">
            <v>un</v>
          </cell>
          <cell r="E2841">
            <v>1871.13</v>
          </cell>
          <cell r="F2841">
            <v>186.72</v>
          </cell>
          <cell r="G2841">
            <v>2057.85</v>
          </cell>
        </row>
        <row r="2842">
          <cell r="A2842" t="str">
            <v>43.10.250</v>
          </cell>
          <cell r="B2842">
            <v>0</v>
          </cell>
          <cell r="C2842" t="str">
            <v>Conjunto motor-bomba (centrífuga) 15 cv, monoestágio, Hman= 30 a 60 mca, Q= 82 a 20 m³/h</v>
          </cell>
          <cell r="D2842" t="str">
            <v>un</v>
          </cell>
          <cell r="E2842">
            <v>6371.42</v>
          </cell>
          <cell r="F2842">
            <v>186.72</v>
          </cell>
          <cell r="G2842">
            <v>6558.14</v>
          </cell>
        </row>
        <row r="2843">
          <cell r="A2843" t="str">
            <v>43.10.290</v>
          </cell>
          <cell r="B2843">
            <v>0</v>
          </cell>
          <cell r="C2843" t="str">
            <v>Conjunto motor-bomba (centrífuga) 5 cv, monoestágio, Hman= 24 a 33 mca, Q= 41,6 a 35,2 m³/h</v>
          </cell>
          <cell r="D2843" t="str">
            <v>un</v>
          </cell>
          <cell r="E2843">
            <v>3009.3</v>
          </cell>
          <cell r="F2843">
            <v>186.72</v>
          </cell>
          <cell r="G2843">
            <v>3196.02</v>
          </cell>
        </row>
        <row r="2844">
          <cell r="A2844" t="str">
            <v>43.10.450</v>
          </cell>
          <cell r="B2844">
            <v>0</v>
          </cell>
          <cell r="C2844" t="str">
            <v>Conjunto motor-bomba (centrífuga) 30 cv, monoestágio, Hman= 20 a 50 mca, Q= 197 a 112 m³/h</v>
          </cell>
          <cell r="D2844" t="str">
            <v>un</v>
          </cell>
          <cell r="E2844">
            <v>11559.3</v>
          </cell>
          <cell r="F2844">
            <v>186.72</v>
          </cell>
          <cell r="G2844">
            <v>11746.02</v>
          </cell>
        </row>
        <row r="2845">
          <cell r="A2845" t="str">
            <v>43.10.452</v>
          </cell>
          <cell r="B2845">
            <v>0</v>
          </cell>
          <cell r="C2845" t="str">
            <v>Conjunto motor-bomba (centrífuga) 1,5 cv, multiestágio, Hman= 20 a 35 mca, Q= 7,1 a 4,5 m³/h</v>
          </cell>
          <cell r="D2845" t="str">
            <v>un</v>
          </cell>
          <cell r="E2845">
            <v>2263.8000000000002</v>
          </cell>
          <cell r="F2845">
            <v>186.72</v>
          </cell>
          <cell r="G2845">
            <v>2450.52</v>
          </cell>
        </row>
        <row r="2846">
          <cell r="A2846" t="str">
            <v>43.10.454</v>
          </cell>
          <cell r="B2846">
            <v>0</v>
          </cell>
          <cell r="C2846" t="str">
            <v>Conjunto motor-bomba (centrífuga) 3 cv, multiestágio, Hman= 30 a 45 mca, Q= 12,4 a 8,4 m³/h</v>
          </cell>
          <cell r="D2846" t="str">
            <v>un</v>
          </cell>
          <cell r="E2846">
            <v>3072.15</v>
          </cell>
          <cell r="F2846">
            <v>186.72</v>
          </cell>
          <cell r="G2846">
            <v>3258.87</v>
          </cell>
        </row>
        <row r="2847">
          <cell r="A2847" t="str">
            <v>43.10.456</v>
          </cell>
          <cell r="B2847">
            <v>0</v>
          </cell>
          <cell r="C2847" t="str">
            <v>Conjunto motor-bomba (centrífuga) 3 cv, multiestágio, Hman= 35 a 60 mca, Q= 7,8 a 5,8 m³/h</v>
          </cell>
          <cell r="D2847" t="str">
            <v>un</v>
          </cell>
          <cell r="E2847">
            <v>3384.57</v>
          </cell>
          <cell r="F2847">
            <v>186.72</v>
          </cell>
          <cell r="G2847">
            <v>3571.29</v>
          </cell>
        </row>
        <row r="2848">
          <cell r="A2848" t="str">
            <v>43.10.480</v>
          </cell>
          <cell r="B2848">
            <v>0</v>
          </cell>
          <cell r="C2848" t="str">
            <v>Conjunto motor-bomba (centrífuga) 7,5 cv, multiestágio, Hman= 30 a 80 mca, Q= 21,6 a 12,0 m³/h</v>
          </cell>
          <cell r="D2848" t="str">
            <v>un</v>
          </cell>
          <cell r="E2848">
            <v>4770.0200000000004</v>
          </cell>
          <cell r="F2848">
            <v>186.72</v>
          </cell>
          <cell r="G2848">
            <v>4956.74</v>
          </cell>
        </row>
        <row r="2849">
          <cell r="A2849" t="str">
            <v>43.10.490</v>
          </cell>
          <cell r="B2849">
            <v>0</v>
          </cell>
          <cell r="C2849" t="str">
            <v>Conjunto motor-bomba (centrífuga) 5 cv, multiestágio, Hman= 25 a 50 mca, Q= 21,0 a 13,3 m³/h</v>
          </cell>
          <cell r="D2849" t="str">
            <v>un</v>
          </cell>
          <cell r="E2849">
            <v>3671.06</v>
          </cell>
          <cell r="F2849">
            <v>186.72</v>
          </cell>
          <cell r="G2849">
            <v>3857.78</v>
          </cell>
        </row>
        <row r="2850">
          <cell r="A2850" t="str">
            <v>43.10.620</v>
          </cell>
          <cell r="B2850">
            <v>0</v>
          </cell>
          <cell r="C2850" t="str">
            <v>Conjunto motor-bomba (centrífuga), 0,5 cv, monoestágio, Hman= 10 a 20 mca, Q= 7,5 a 1,5 m³/h</v>
          </cell>
          <cell r="D2850" t="str">
            <v>un</v>
          </cell>
          <cell r="E2850">
            <v>964.09</v>
          </cell>
          <cell r="F2850">
            <v>186.72</v>
          </cell>
          <cell r="G2850">
            <v>1150.81</v>
          </cell>
        </row>
        <row r="2851">
          <cell r="A2851" t="str">
            <v>43.10.670</v>
          </cell>
          <cell r="B2851">
            <v>0</v>
          </cell>
          <cell r="C2851" t="str">
            <v>Conjunto motor-bomba (centrífuga) 0,5 cv, monoestágio, trifásico, Hman= 9 a 21 mca, Q= 8,3 a 2,0 m³/h</v>
          </cell>
          <cell r="D2851" t="str">
            <v>un</v>
          </cell>
          <cell r="E2851">
            <v>687.72</v>
          </cell>
          <cell r="F2851">
            <v>186.72</v>
          </cell>
          <cell r="G2851">
            <v>874.44</v>
          </cell>
        </row>
        <row r="2852">
          <cell r="A2852" t="str">
            <v>43.10.730</v>
          </cell>
          <cell r="B2852">
            <v>0</v>
          </cell>
          <cell r="C2852" t="str">
            <v>Conjunto motor-bomba (centrífuga) 30 cv, monoestágio trifásico, Hman= 70 a 94 mca, Q= 34,80 a 61,7 m³/h</v>
          </cell>
          <cell r="D2852" t="str">
            <v>un</v>
          </cell>
          <cell r="E2852">
            <v>9963.3799999999992</v>
          </cell>
          <cell r="F2852">
            <v>186.72</v>
          </cell>
          <cell r="G2852">
            <v>10150.1</v>
          </cell>
        </row>
        <row r="2853">
          <cell r="A2853" t="str">
            <v>43.10.740</v>
          </cell>
          <cell r="B2853">
            <v>0</v>
          </cell>
          <cell r="C2853" t="str">
            <v>Conjunto motor-bomba (centrífuga) 20 cv, monoestágio trifásico, Hman= 62 a 90 mca, Q= 21,1 a 43,8 m³/h</v>
          </cell>
          <cell r="D2853" t="str">
            <v>un</v>
          </cell>
          <cell r="E2853">
            <v>7140.64</v>
          </cell>
          <cell r="F2853">
            <v>186.72</v>
          </cell>
          <cell r="G2853">
            <v>7327.36</v>
          </cell>
        </row>
        <row r="2854">
          <cell r="A2854" t="str">
            <v>43.10.750</v>
          </cell>
          <cell r="B2854">
            <v>0</v>
          </cell>
          <cell r="C2854" t="str">
            <v>Conjunto motor-bomba (centrífuga) 1 cv, monoestágio trifásico, Hman= 8 a 25 mca e Q= 11 a 1,50 m³/h</v>
          </cell>
          <cell r="D2854" t="str">
            <v>un</v>
          </cell>
          <cell r="E2854">
            <v>911.85</v>
          </cell>
          <cell r="F2854">
            <v>186.72</v>
          </cell>
          <cell r="G2854">
            <v>1098.57</v>
          </cell>
        </row>
        <row r="2855">
          <cell r="A2855" t="str">
            <v>43.10.770</v>
          </cell>
          <cell r="B2855">
            <v>0</v>
          </cell>
          <cell r="C2855" t="str">
            <v>Conjunto motor-bomba (centrífuga) 40 cv, monoestágio trifásico, Hman= 45 a 75 mca e Q= 120 a 75 m³/h</v>
          </cell>
          <cell r="D2855" t="str">
            <v>un</v>
          </cell>
          <cell r="E2855">
            <v>18085.55</v>
          </cell>
          <cell r="F2855">
            <v>186.72</v>
          </cell>
          <cell r="G2855">
            <v>18272.27</v>
          </cell>
        </row>
        <row r="2856">
          <cell r="A2856" t="str">
            <v>43.10.780</v>
          </cell>
          <cell r="B2856">
            <v>0</v>
          </cell>
          <cell r="C2856" t="str">
            <v>Conjunto motor-bomba (centrífuga) 50 cv, monoestágio trifásico, Hman= 61 a 81 mca e Q= 170 a 80 m³/h</v>
          </cell>
          <cell r="D2856" t="str">
            <v>un</v>
          </cell>
          <cell r="E2856">
            <v>17647.96</v>
          </cell>
          <cell r="F2856">
            <v>186.72</v>
          </cell>
          <cell r="G2856">
            <v>17834.68</v>
          </cell>
        </row>
        <row r="2857">
          <cell r="A2857" t="str">
            <v>43.10.790</v>
          </cell>
          <cell r="B2857">
            <v>0</v>
          </cell>
          <cell r="C2857" t="str">
            <v>Conjunto motor-bomba (centrífuga) 1 cv, multiestágio trifásico, Hman= 15 a 30 mca, Q= 6,5 a 4,2 m³/h</v>
          </cell>
          <cell r="D2857" t="str">
            <v>un</v>
          </cell>
          <cell r="E2857">
            <v>1259.43</v>
          </cell>
          <cell r="F2857">
            <v>186.72</v>
          </cell>
          <cell r="G2857">
            <v>1446.15</v>
          </cell>
        </row>
        <row r="2858">
          <cell r="A2858" t="str">
            <v>43.10.794</v>
          </cell>
          <cell r="B2858">
            <v>0</v>
          </cell>
          <cell r="C2858" t="str">
            <v>Conjunto motor-bomba (centrífuga) 1 cv, multiestágio trifásico, Hman= 70 a 115 mca e Q= 1,0 a 1,6 m³/h</v>
          </cell>
          <cell r="D2858" t="str">
            <v>un</v>
          </cell>
          <cell r="E2858">
            <v>1843.95</v>
          </cell>
          <cell r="F2858">
            <v>186.72</v>
          </cell>
          <cell r="G2858">
            <v>2030.67</v>
          </cell>
        </row>
        <row r="2859">
          <cell r="A2859" t="str">
            <v>43.11</v>
          </cell>
          <cell r="B2859" t="str">
            <v>Bombas submersíveis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</row>
        <row r="2860">
          <cell r="A2860" t="str">
            <v>43.11.050</v>
          </cell>
          <cell r="B2860">
            <v>0</v>
          </cell>
          <cell r="C2860" t="str">
            <v>Conjunto motor-bomba submersível para poço profundo de 6´, Q= 10 a 20m³/h, Hman= 80 a 48 mca, até 6 HP</v>
          </cell>
          <cell r="D2860" t="str">
            <v>un</v>
          </cell>
          <cell r="E2860">
            <v>5207.4799999999996</v>
          </cell>
          <cell r="F2860">
            <v>398.16</v>
          </cell>
          <cell r="G2860">
            <v>5605.64</v>
          </cell>
        </row>
        <row r="2861">
          <cell r="A2861" t="str">
            <v>43.11.060</v>
          </cell>
          <cell r="B2861">
            <v>0</v>
          </cell>
          <cell r="C2861" t="str">
            <v>Conjunto motor-bomba submersível para poço profundo de 6´, Q= 10 a 20m³/h, Hman= 108 a 64,5 mca, 8 HP</v>
          </cell>
          <cell r="D2861" t="str">
            <v>un</v>
          </cell>
          <cell r="E2861">
            <v>5765.94</v>
          </cell>
          <cell r="F2861">
            <v>398.16</v>
          </cell>
          <cell r="G2861">
            <v>6164.1</v>
          </cell>
        </row>
        <row r="2862">
          <cell r="A2862" t="str">
            <v>43.11.100</v>
          </cell>
          <cell r="B2862">
            <v>0</v>
          </cell>
          <cell r="C2862" t="str">
            <v>Conjunto motor-bomba submersível para poço profundo de 6´, Q= 10 a 20m³/h, Hman= 274 a 170 mca, 20 HP</v>
          </cell>
          <cell r="D2862" t="str">
            <v>un</v>
          </cell>
          <cell r="E2862">
            <v>12449.42</v>
          </cell>
          <cell r="F2862">
            <v>398.16</v>
          </cell>
          <cell r="G2862">
            <v>12847.58</v>
          </cell>
        </row>
        <row r="2863">
          <cell r="A2863" t="str">
            <v>43.11.110</v>
          </cell>
          <cell r="B2863">
            <v>0</v>
          </cell>
          <cell r="C2863" t="str">
            <v>Conjunto motor-bomba submersível para poço profundo de 6´, Q= 20 a 34m³/h, Hman= 56,5 a 32 mca, até 8 HP</v>
          </cell>
          <cell r="D2863" t="str">
            <v>un</v>
          </cell>
          <cell r="E2863">
            <v>5503.91</v>
          </cell>
          <cell r="F2863">
            <v>398.16</v>
          </cell>
          <cell r="G2863">
            <v>5902.07</v>
          </cell>
        </row>
        <row r="2864">
          <cell r="A2864" t="str">
            <v>43.11.130</v>
          </cell>
          <cell r="B2864">
            <v>0</v>
          </cell>
          <cell r="C2864" t="str">
            <v>Conjunto motor-bomba submersível para poço profundo de 6´, Q= 20 a 34m³/h, Hman= 92,5 a 53 mca, 12,5 HP</v>
          </cell>
          <cell r="D2864" t="str">
            <v>un</v>
          </cell>
          <cell r="E2864">
            <v>6475.53</v>
          </cell>
          <cell r="F2864">
            <v>398.16</v>
          </cell>
          <cell r="G2864">
            <v>6873.69</v>
          </cell>
        </row>
        <row r="2865">
          <cell r="A2865" t="str">
            <v>43.11.150</v>
          </cell>
          <cell r="B2865">
            <v>0</v>
          </cell>
          <cell r="C2865" t="str">
            <v>Conjunto motor-bomba submersível para poço profundo de 6´, Q= 20 a 34m³/h, Hman= 152 a 88 mca, 20 HP</v>
          </cell>
          <cell r="D2865" t="str">
            <v>un</v>
          </cell>
          <cell r="E2865">
            <v>10869.24</v>
          </cell>
          <cell r="F2865">
            <v>398.16</v>
          </cell>
          <cell r="G2865">
            <v>11267.4</v>
          </cell>
        </row>
        <row r="2866">
          <cell r="A2866" t="str">
            <v>43.11.320</v>
          </cell>
          <cell r="B2866">
            <v>0</v>
          </cell>
          <cell r="C2866" t="str">
            <v>Conjunto motor-bomba submersível vertical para esgoto, Q= 4,8 a 25,8 m³/h, Hmam= 19 a 5 mca, potência 1 cv, diâmetro de sólidos até 20mm</v>
          </cell>
          <cell r="D2866" t="str">
            <v>un</v>
          </cell>
          <cell r="E2866">
            <v>3600.31</v>
          </cell>
          <cell r="F2866">
            <v>265.44</v>
          </cell>
          <cell r="G2866">
            <v>3865.75</v>
          </cell>
        </row>
        <row r="2867">
          <cell r="A2867" t="str">
            <v>43.11.330</v>
          </cell>
          <cell r="B2867">
            <v>0</v>
          </cell>
          <cell r="C2867" t="str">
            <v>Conjunto motor-bomba submersível vertical para esgoto, Q= 4,6 a 57,2 m³/h, Hman= 13 a 4 mca, potência 2 a 3,5 cv, diâmetro de sólidos até 50mm</v>
          </cell>
          <cell r="D2867" t="str">
            <v>un</v>
          </cell>
          <cell r="E2867">
            <v>4951.2700000000004</v>
          </cell>
          <cell r="F2867">
            <v>265.44</v>
          </cell>
          <cell r="G2867">
            <v>5216.71</v>
          </cell>
        </row>
        <row r="2868">
          <cell r="A2868" t="str">
            <v>43.11.360</v>
          </cell>
          <cell r="B2868">
            <v>0</v>
          </cell>
          <cell r="C2868" t="str">
            <v>Conjunto motor-bomba submersível vertical para águas residuais, Q= 2 a16 m³/h, Hman= 12 a 2 mca, potência de 0,5 cv</v>
          </cell>
          <cell r="D2868" t="str">
            <v>un</v>
          </cell>
          <cell r="E2868">
            <v>1435.12</v>
          </cell>
          <cell r="F2868">
            <v>265.44</v>
          </cell>
          <cell r="G2868">
            <v>1700.56</v>
          </cell>
        </row>
        <row r="2869">
          <cell r="A2869" t="str">
            <v>43.11.370</v>
          </cell>
          <cell r="B2869">
            <v>0</v>
          </cell>
          <cell r="C2869" t="str">
            <v>Conjunto motor-bomba submersível vertical para águas residuais, Q= 3 a 20 m³/h, Hman= 13 a 5 mca, potência de 1 cv</v>
          </cell>
          <cell r="D2869" t="str">
            <v>un</v>
          </cell>
          <cell r="E2869">
            <v>1700.53</v>
          </cell>
          <cell r="F2869">
            <v>265.44</v>
          </cell>
          <cell r="G2869">
            <v>1965.97</v>
          </cell>
        </row>
        <row r="2870">
          <cell r="A2870" t="str">
            <v>43.11.380</v>
          </cell>
          <cell r="B2870">
            <v>0</v>
          </cell>
          <cell r="C2870" t="str">
            <v>Conjunto motor-bomba submersível vertical para águas residuais, Q= 10 a 50 m³/h, Hman= 22 a 4 mca, potência 4 cv</v>
          </cell>
          <cell r="D2870" t="str">
            <v>un</v>
          </cell>
          <cell r="E2870">
            <v>3868.74</v>
          </cell>
          <cell r="F2870">
            <v>265.44</v>
          </cell>
          <cell r="G2870">
            <v>4134.18</v>
          </cell>
        </row>
        <row r="2871">
          <cell r="A2871" t="str">
            <v>43.11.390</v>
          </cell>
          <cell r="B2871">
            <v>0</v>
          </cell>
          <cell r="C2871" t="str">
            <v>Conjunto motor-bomba submersível vertical para águas residuais, Q= 8 a 45 m³/h, Hman= 10,5 a 3,5 mca, potência 1,5 cv</v>
          </cell>
          <cell r="D2871" t="str">
            <v>un</v>
          </cell>
          <cell r="E2871">
            <v>2476.04</v>
          </cell>
          <cell r="F2871">
            <v>265.44</v>
          </cell>
          <cell r="G2871">
            <v>2741.48</v>
          </cell>
        </row>
        <row r="2872">
          <cell r="A2872" t="str">
            <v>43.11.400</v>
          </cell>
          <cell r="B2872">
            <v>0</v>
          </cell>
          <cell r="C2872" t="str">
            <v>Conjunto motor-bomba submersível vertical para esgoto, Q= 3,4 a 86,3 m³/h, Hman= 14 a 5 mca, potência 5 cv</v>
          </cell>
          <cell r="D2872" t="str">
            <v>un</v>
          </cell>
          <cell r="E2872">
            <v>9650.08</v>
          </cell>
          <cell r="F2872">
            <v>265.44</v>
          </cell>
          <cell r="G2872">
            <v>9915.52</v>
          </cell>
        </row>
        <row r="2873">
          <cell r="A2873" t="str">
            <v>43.11.410</v>
          </cell>
          <cell r="B2873">
            <v>0</v>
          </cell>
          <cell r="C2873" t="str">
            <v>Conjunto motor-bomba submersível vertical para esgoto, Q= 9,1 a 113,6m³/h, Hman= 20 a 15 mca, potência 10 cv</v>
          </cell>
          <cell r="D2873" t="str">
            <v>un</v>
          </cell>
          <cell r="E2873">
            <v>16320.95</v>
          </cell>
          <cell r="F2873">
            <v>265.44</v>
          </cell>
          <cell r="G2873">
            <v>16586.39</v>
          </cell>
        </row>
        <row r="2874">
          <cell r="A2874" t="str">
            <v>43.11.420</v>
          </cell>
          <cell r="B2874">
            <v>0</v>
          </cell>
          <cell r="C2874" t="str">
            <v>Conjunto motor-bomba submersível vertical para esgoto, Q=9,3 a 69,0 m³/h, Hman=15 a 7 mca, potência 3cv, diâmetro de sólidos 50/65mm</v>
          </cell>
          <cell r="D2874" t="str">
            <v>un</v>
          </cell>
          <cell r="E2874">
            <v>4324.4799999999996</v>
          </cell>
          <cell r="F2874">
            <v>265.44</v>
          </cell>
          <cell r="G2874">
            <v>4589.92</v>
          </cell>
        </row>
        <row r="2875">
          <cell r="A2875" t="str">
            <v>43.11.460</v>
          </cell>
          <cell r="B2875">
            <v>0</v>
          </cell>
          <cell r="C2875" t="str">
            <v>Conjunto motor-bomba submersível vertical para esgoto, Q= 40 m³/h, Hman= 40 mca, diâmetro de sólidos até 50 mm</v>
          </cell>
          <cell r="D2875" t="str">
            <v>un</v>
          </cell>
          <cell r="E2875">
            <v>17335.41</v>
          </cell>
          <cell r="F2875">
            <v>265.44</v>
          </cell>
          <cell r="G2875">
            <v>17600.849999999999</v>
          </cell>
        </row>
        <row r="2876">
          <cell r="A2876" t="str">
            <v>43.12</v>
          </cell>
          <cell r="B2876" t="str">
            <v>Bombas especiais, uso industrial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</row>
        <row r="2877">
          <cell r="A2877" t="str">
            <v>43.12.500</v>
          </cell>
          <cell r="B2877">
            <v>0</v>
          </cell>
          <cell r="C2877" t="str">
            <v>Filtro de areia com carga de areia filtrante, vazão de 16,9 m³/h</v>
          </cell>
          <cell r="D2877" t="str">
            <v>un</v>
          </cell>
          <cell r="E2877">
            <v>2368.54</v>
          </cell>
          <cell r="F2877">
            <v>93.36</v>
          </cell>
          <cell r="G2877">
            <v>2461.9</v>
          </cell>
        </row>
        <row r="2878">
          <cell r="A2878" t="str">
            <v>43.20</v>
          </cell>
          <cell r="B2878" t="str">
            <v>Reparos, conservações e complementos - GRUPO 43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</row>
        <row r="2879">
          <cell r="A2879" t="str">
            <v>43.20.130</v>
          </cell>
          <cell r="B2879">
            <v>0</v>
          </cell>
          <cell r="C2879" t="str">
            <v>Caixa de passagem para condicionamento de ar tipo Split, com saída de dreno único na vertical - 39 x 22 x 6 cm</v>
          </cell>
          <cell r="D2879" t="str">
            <v>un</v>
          </cell>
          <cell r="E2879">
            <v>19.059999999999999</v>
          </cell>
          <cell r="F2879">
            <v>8.98</v>
          </cell>
          <cell r="G2879">
            <v>28.04</v>
          </cell>
        </row>
        <row r="2880">
          <cell r="A2880" t="str">
            <v>43.20.140</v>
          </cell>
          <cell r="B2880">
            <v>0</v>
          </cell>
          <cell r="C2880" t="str">
            <v>Bomba de remoção de condensados para condicionadores de ar</v>
          </cell>
          <cell r="D2880" t="str">
            <v>un</v>
          </cell>
          <cell r="E2880">
            <v>635.79</v>
          </cell>
          <cell r="F2880">
            <v>33.18</v>
          </cell>
          <cell r="G2880">
            <v>668.97</v>
          </cell>
        </row>
        <row r="2881">
          <cell r="A2881" t="str">
            <v>43.20.200</v>
          </cell>
          <cell r="B2881">
            <v>0</v>
          </cell>
          <cell r="C2881" t="str">
            <v>Controlador de temperatura analógico</v>
          </cell>
          <cell r="D2881" t="str">
            <v>un</v>
          </cell>
          <cell r="E2881">
            <v>152.94999999999999</v>
          </cell>
          <cell r="F2881">
            <v>16.600000000000001</v>
          </cell>
          <cell r="G2881">
            <v>169.55</v>
          </cell>
        </row>
        <row r="2882">
          <cell r="A2882" t="str">
            <v>43.20.210</v>
          </cell>
          <cell r="B2882">
            <v>0</v>
          </cell>
          <cell r="C2882" t="str">
            <v>Bomba de circulação para água quente</v>
          </cell>
          <cell r="D2882" t="str">
            <v>un</v>
          </cell>
          <cell r="E2882">
            <v>501.44</v>
          </cell>
          <cell r="F2882">
            <v>16.600000000000001</v>
          </cell>
          <cell r="G2882">
            <v>518.04</v>
          </cell>
        </row>
        <row r="2883">
          <cell r="A2883" t="str">
            <v>44</v>
          </cell>
          <cell r="B2883" t="str">
            <v>APARELHOS E METAIS HIDRÁULICOS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</row>
        <row r="2884">
          <cell r="A2884" t="str">
            <v>44.01</v>
          </cell>
          <cell r="B2884" t="str">
            <v>Aparelhos e louças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</row>
        <row r="2885">
          <cell r="A2885" t="str">
            <v>44.01.030</v>
          </cell>
          <cell r="B2885">
            <v>0</v>
          </cell>
          <cell r="C2885" t="str">
            <v>Bacia turca de louça - 6 litros</v>
          </cell>
          <cell r="D2885" t="str">
            <v>un</v>
          </cell>
          <cell r="E2885">
            <v>348.95</v>
          </cell>
          <cell r="F2885">
            <v>39.93</v>
          </cell>
          <cell r="G2885">
            <v>388.88</v>
          </cell>
        </row>
        <row r="2886">
          <cell r="A2886" t="str">
            <v>44.01.050</v>
          </cell>
          <cell r="B2886">
            <v>0</v>
          </cell>
          <cell r="C2886" t="str">
            <v>Bacia sifonada de louça sem tampa - 6 litros</v>
          </cell>
          <cell r="D2886" t="str">
            <v>un</v>
          </cell>
          <cell r="E2886">
            <v>151.25</v>
          </cell>
          <cell r="F2886">
            <v>39.93</v>
          </cell>
          <cell r="G2886">
            <v>191.18</v>
          </cell>
        </row>
        <row r="2887">
          <cell r="A2887" t="str">
            <v>44.01.070</v>
          </cell>
          <cell r="B2887">
            <v>0</v>
          </cell>
          <cell r="C2887" t="str">
            <v>Bacia sifonada de louça sem tampa com saída horizontal - 6 litros</v>
          </cell>
          <cell r="D2887" t="str">
            <v>un</v>
          </cell>
          <cell r="E2887">
            <v>310.69</v>
          </cell>
          <cell r="F2887">
            <v>39.93</v>
          </cell>
          <cell r="G2887">
            <v>350.62</v>
          </cell>
        </row>
        <row r="2888">
          <cell r="A2888" t="str">
            <v>44.01.100</v>
          </cell>
          <cell r="B2888">
            <v>0</v>
          </cell>
          <cell r="C2888" t="str">
            <v>Lavatório de louça sem coluna</v>
          </cell>
          <cell r="D2888" t="str">
            <v>un</v>
          </cell>
          <cell r="E2888">
            <v>62.72</v>
          </cell>
          <cell r="F2888">
            <v>46.68</v>
          </cell>
          <cell r="G2888">
            <v>109.4</v>
          </cell>
        </row>
        <row r="2889">
          <cell r="A2889" t="str">
            <v>44.01.110</v>
          </cell>
          <cell r="B2889">
            <v>0</v>
          </cell>
          <cell r="C2889" t="str">
            <v>Lavatório de louça com coluna</v>
          </cell>
          <cell r="D2889" t="str">
            <v>un</v>
          </cell>
          <cell r="E2889">
            <v>182.7</v>
          </cell>
          <cell r="F2889">
            <v>46.68</v>
          </cell>
          <cell r="G2889">
            <v>229.38</v>
          </cell>
        </row>
        <row r="2890">
          <cell r="A2890" t="str">
            <v>44.01.160</v>
          </cell>
          <cell r="B2890">
            <v>0</v>
          </cell>
          <cell r="C2890" t="str">
            <v>Lavatório de louça pequeno com coluna suspensa - linha especial</v>
          </cell>
          <cell r="D2890" t="str">
            <v>un</v>
          </cell>
          <cell r="E2890">
            <v>413.28</v>
          </cell>
          <cell r="F2890">
            <v>46.68</v>
          </cell>
          <cell r="G2890">
            <v>459.96</v>
          </cell>
        </row>
        <row r="2891">
          <cell r="A2891" t="str">
            <v>44.01.170</v>
          </cell>
          <cell r="B2891">
            <v>0</v>
          </cell>
          <cell r="C2891" t="str">
            <v>Lavatório em polipropileno</v>
          </cell>
          <cell r="D2891" t="str">
            <v>un</v>
          </cell>
          <cell r="E2891">
            <v>23.88</v>
          </cell>
          <cell r="F2891">
            <v>16.600000000000001</v>
          </cell>
          <cell r="G2891">
            <v>40.479999999999997</v>
          </cell>
        </row>
        <row r="2892">
          <cell r="A2892" t="str">
            <v>44.01.200</v>
          </cell>
          <cell r="B2892">
            <v>0</v>
          </cell>
          <cell r="C2892" t="str">
            <v>Mictório de louça sifonado auto aspirante</v>
          </cell>
          <cell r="D2892" t="str">
            <v>un</v>
          </cell>
          <cell r="E2892">
            <v>380.71</v>
          </cell>
          <cell r="F2892">
            <v>46.68</v>
          </cell>
          <cell r="G2892">
            <v>427.39</v>
          </cell>
        </row>
        <row r="2893">
          <cell r="A2893" t="str">
            <v>44.01.240</v>
          </cell>
          <cell r="B2893">
            <v>0</v>
          </cell>
          <cell r="C2893" t="str">
            <v>Lavatório em louça com coluna suspensa</v>
          </cell>
          <cell r="D2893" t="str">
            <v>un</v>
          </cell>
          <cell r="E2893">
            <v>304.91000000000003</v>
          </cell>
          <cell r="F2893">
            <v>46.68</v>
          </cell>
          <cell r="G2893">
            <v>351.59</v>
          </cell>
        </row>
        <row r="2894">
          <cell r="A2894" t="str">
            <v>44.01.270</v>
          </cell>
          <cell r="B2894">
            <v>0</v>
          </cell>
          <cell r="C2894" t="str">
            <v>Cuba de louça de embutir oval</v>
          </cell>
          <cell r="D2894" t="str">
            <v>un</v>
          </cell>
          <cell r="E2894">
            <v>72.92</v>
          </cell>
          <cell r="F2894">
            <v>16.600000000000001</v>
          </cell>
          <cell r="G2894">
            <v>89.52</v>
          </cell>
        </row>
        <row r="2895">
          <cell r="A2895" t="str">
            <v>44.01.310</v>
          </cell>
          <cell r="B2895">
            <v>0</v>
          </cell>
          <cell r="C2895" t="str">
            <v>Tanque de louça com coluna de 30 litros</v>
          </cell>
          <cell r="D2895" t="str">
            <v>un</v>
          </cell>
          <cell r="E2895">
            <v>427.31</v>
          </cell>
          <cell r="F2895">
            <v>99.54</v>
          </cell>
          <cell r="G2895">
            <v>526.85</v>
          </cell>
        </row>
        <row r="2896">
          <cell r="A2896" t="str">
            <v>44.01.360</v>
          </cell>
          <cell r="B2896">
            <v>0</v>
          </cell>
          <cell r="C2896" t="str">
            <v>Tanque de louça com coluna de 18 a 20 litros</v>
          </cell>
          <cell r="D2896" t="str">
            <v>un</v>
          </cell>
          <cell r="E2896">
            <v>367.77</v>
          </cell>
          <cell r="F2896">
            <v>99.54</v>
          </cell>
          <cell r="G2896">
            <v>467.31</v>
          </cell>
        </row>
        <row r="2897">
          <cell r="A2897" t="str">
            <v>44.01.370</v>
          </cell>
          <cell r="B2897">
            <v>0</v>
          </cell>
          <cell r="C2897" t="str">
            <v>Tanque em granito sintético, linha comercial - sem pertences</v>
          </cell>
          <cell r="D2897" t="str">
            <v>un</v>
          </cell>
          <cell r="E2897">
            <v>141.83000000000001</v>
          </cell>
          <cell r="F2897">
            <v>33.18</v>
          </cell>
          <cell r="G2897">
            <v>175.01</v>
          </cell>
        </row>
        <row r="2898">
          <cell r="A2898" t="str">
            <v>44.01.610</v>
          </cell>
          <cell r="B2898">
            <v>0</v>
          </cell>
          <cell r="C2898" t="str">
            <v>Lavatório de louça para canto, sem coluna - sem pertences</v>
          </cell>
          <cell r="D2898" t="str">
            <v>un</v>
          </cell>
          <cell r="E2898">
            <v>126.6</v>
          </cell>
          <cell r="F2898">
            <v>16.600000000000001</v>
          </cell>
          <cell r="G2898">
            <v>143.19999999999999</v>
          </cell>
        </row>
        <row r="2899">
          <cell r="A2899" t="str">
            <v>44.01.680</v>
          </cell>
          <cell r="B2899">
            <v>0</v>
          </cell>
          <cell r="C2899" t="str">
            <v>Caixa de descarga em plástico, de sobrepor, capacidade 9 litros com engate flexível</v>
          </cell>
          <cell r="D2899" t="str">
            <v>un</v>
          </cell>
          <cell r="E2899">
            <v>40.71</v>
          </cell>
          <cell r="F2899">
            <v>10.94</v>
          </cell>
          <cell r="G2899">
            <v>51.65</v>
          </cell>
        </row>
        <row r="2900">
          <cell r="A2900" t="str">
            <v>44.01.690</v>
          </cell>
          <cell r="B2900">
            <v>0</v>
          </cell>
          <cell r="C2900" t="str">
            <v>Tanque de louça sem coluna de 30 litros</v>
          </cell>
          <cell r="D2900" t="str">
            <v>un</v>
          </cell>
          <cell r="E2900">
            <v>336.93</v>
          </cell>
          <cell r="F2900">
            <v>99.54</v>
          </cell>
          <cell r="G2900">
            <v>436.47</v>
          </cell>
        </row>
        <row r="2901">
          <cell r="A2901" t="str">
            <v>44.01.800</v>
          </cell>
          <cell r="B2901">
            <v>0</v>
          </cell>
          <cell r="C2901" t="str">
            <v>Bacia sifonada com caixa de descarga acoplada sem tampa - 6 litros</v>
          </cell>
          <cell r="D2901" t="str">
            <v>cj</v>
          </cell>
          <cell r="E2901">
            <v>436.96</v>
          </cell>
          <cell r="F2901">
            <v>39.93</v>
          </cell>
          <cell r="G2901">
            <v>476.89</v>
          </cell>
        </row>
        <row r="2902">
          <cell r="A2902" t="str">
            <v>44.01.850</v>
          </cell>
          <cell r="B2902">
            <v>0</v>
          </cell>
          <cell r="C2902" t="str">
            <v>Cuba de louça de embutir redonda</v>
          </cell>
          <cell r="D2902" t="str">
            <v>un</v>
          </cell>
          <cell r="E2902">
            <v>77.27</v>
          </cell>
          <cell r="F2902">
            <v>16.600000000000001</v>
          </cell>
          <cell r="G2902">
            <v>93.87</v>
          </cell>
        </row>
        <row r="2903">
          <cell r="A2903" t="str">
            <v>44.02</v>
          </cell>
          <cell r="B2903" t="str">
            <v>Bancadas e tampos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</row>
        <row r="2904">
          <cell r="A2904" t="str">
            <v>44.02.062</v>
          </cell>
          <cell r="B2904">
            <v>0</v>
          </cell>
          <cell r="C2904" t="str">
            <v>Tampo/bancada em granito, com frontão, espessura de 2 cm, acabamento polido</v>
          </cell>
          <cell r="D2904" t="str">
            <v>m²</v>
          </cell>
          <cell r="E2904">
            <v>337.36</v>
          </cell>
          <cell r="F2904">
            <v>54.82</v>
          </cell>
          <cell r="G2904">
            <v>392.18</v>
          </cell>
        </row>
        <row r="2905">
          <cell r="A2905" t="str">
            <v>44.02.100</v>
          </cell>
          <cell r="B2905">
            <v>0</v>
          </cell>
          <cell r="C2905" t="str">
            <v>Tampo/bancada em mármore nacional espessura de 3 cm</v>
          </cell>
          <cell r="D2905" t="str">
            <v>m²</v>
          </cell>
          <cell r="E2905">
            <v>984.26</v>
          </cell>
          <cell r="F2905">
            <v>59.84</v>
          </cell>
          <cell r="G2905">
            <v>1044.0999999999999</v>
          </cell>
        </row>
        <row r="2906">
          <cell r="A2906" t="str">
            <v>44.02.200</v>
          </cell>
          <cell r="B2906">
            <v>0</v>
          </cell>
          <cell r="C2906" t="str">
            <v>Tampo/bancada em concreto armado, revestido em aço inoxidável fosco polido</v>
          </cell>
          <cell r="D2906" t="str">
            <v>m²</v>
          </cell>
          <cell r="E2906">
            <v>825.63</v>
          </cell>
          <cell r="F2906">
            <v>121.23</v>
          </cell>
          <cell r="G2906">
            <v>946.86</v>
          </cell>
        </row>
        <row r="2907">
          <cell r="A2907" t="str">
            <v>44.02.300</v>
          </cell>
          <cell r="B2907">
            <v>0</v>
          </cell>
          <cell r="C2907" t="str">
            <v>Superfície sólido mineral para bancadas, saias, frontões e/ou cubas</v>
          </cell>
          <cell r="D2907" t="str">
            <v>m²</v>
          </cell>
          <cell r="E2907">
            <v>1578.43</v>
          </cell>
          <cell r="F2907">
            <v>0</v>
          </cell>
          <cell r="G2907">
            <v>1578.43</v>
          </cell>
        </row>
        <row r="2908">
          <cell r="A2908" t="str">
            <v>44.03</v>
          </cell>
          <cell r="B2908" t="str">
            <v>Acessórios e metais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</row>
        <row r="2909">
          <cell r="A2909" t="str">
            <v>44.03.010</v>
          </cell>
          <cell r="B2909">
            <v>0</v>
          </cell>
          <cell r="C2909" t="str">
            <v>Dispenser toalheiro em ABS e policarbonato para bobina de 20 cm x 200 m, com alavanca</v>
          </cell>
          <cell r="D2909" t="str">
            <v>un</v>
          </cell>
          <cell r="E2909">
            <v>178.87</v>
          </cell>
          <cell r="F2909">
            <v>4.0999999999999996</v>
          </cell>
          <cell r="G2909">
            <v>182.97</v>
          </cell>
        </row>
        <row r="2910">
          <cell r="A2910" t="str">
            <v>44.03.020</v>
          </cell>
          <cell r="B2910">
            <v>0</v>
          </cell>
          <cell r="C2910" t="str">
            <v>Meia saboneteira de louça de embutir</v>
          </cell>
          <cell r="D2910" t="str">
            <v>un</v>
          </cell>
          <cell r="E2910">
            <v>20.99</v>
          </cell>
          <cell r="F2910">
            <v>9.8699999999999992</v>
          </cell>
          <cell r="G2910">
            <v>30.86</v>
          </cell>
        </row>
        <row r="2911">
          <cell r="A2911" t="str">
            <v>44.03.030</v>
          </cell>
          <cell r="B2911">
            <v>0</v>
          </cell>
          <cell r="C2911" t="str">
            <v>Dispenser toalheiro metálico esmaltado para bobina de 25cm x 50m, sem alavanca</v>
          </cell>
          <cell r="D2911" t="str">
            <v>un</v>
          </cell>
          <cell r="E2911">
            <v>44.13</v>
          </cell>
          <cell r="F2911">
            <v>4.0999999999999996</v>
          </cell>
          <cell r="G2911">
            <v>48.23</v>
          </cell>
        </row>
        <row r="2912">
          <cell r="A2912" t="str">
            <v>44.03.040</v>
          </cell>
          <cell r="B2912">
            <v>0</v>
          </cell>
          <cell r="C2912" t="str">
            <v>Saboneteira de louça de embutir</v>
          </cell>
          <cell r="D2912" t="str">
            <v>un</v>
          </cell>
          <cell r="E2912">
            <v>29.09</v>
          </cell>
          <cell r="F2912">
            <v>9.8699999999999992</v>
          </cell>
          <cell r="G2912">
            <v>38.96</v>
          </cell>
        </row>
        <row r="2913">
          <cell r="A2913" t="str">
            <v>44.03.050</v>
          </cell>
          <cell r="B2913">
            <v>0</v>
          </cell>
          <cell r="C2913" t="str">
            <v>Dispenser papel higiênico em ABS para rolão 300 / 600 m, com visor</v>
          </cell>
          <cell r="D2913" t="str">
            <v>un</v>
          </cell>
          <cell r="E2913">
            <v>45.27</v>
          </cell>
          <cell r="F2913">
            <v>4.0999999999999996</v>
          </cell>
          <cell r="G2913">
            <v>49.37</v>
          </cell>
        </row>
        <row r="2914">
          <cell r="A2914" t="str">
            <v>44.03.080</v>
          </cell>
          <cell r="B2914">
            <v>0</v>
          </cell>
          <cell r="C2914" t="str">
            <v>Porta-papel de louça de embutir</v>
          </cell>
          <cell r="D2914" t="str">
            <v>un</v>
          </cell>
          <cell r="E2914">
            <v>29.6</v>
          </cell>
          <cell r="F2914">
            <v>9.8699999999999992</v>
          </cell>
          <cell r="G2914">
            <v>39.47</v>
          </cell>
        </row>
        <row r="2915">
          <cell r="A2915" t="str">
            <v>44.03.090</v>
          </cell>
          <cell r="B2915">
            <v>0</v>
          </cell>
          <cell r="C2915" t="str">
            <v>Cabide cromado para banheiro</v>
          </cell>
          <cell r="D2915" t="str">
            <v>un</v>
          </cell>
          <cell r="E2915">
            <v>37.07</v>
          </cell>
          <cell r="F2915">
            <v>4.0999999999999996</v>
          </cell>
          <cell r="G2915">
            <v>41.17</v>
          </cell>
        </row>
        <row r="2916">
          <cell r="A2916" t="str">
            <v>44.03.130</v>
          </cell>
          <cell r="B2916">
            <v>0</v>
          </cell>
          <cell r="C2916" t="str">
            <v>Saboneteira tipo dispenser, para refil de 800 ml</v>
          </cell>
          <cell r="D2916" t="str">
            <v>un</v>
          </cell>
          <cell r="E2916">
            <v>24.37</v>
          </cell>
          <cell r="F2916">
            <v>4.0999999999999996</v>
          </cell>
          <cell r="G2916">
            <v>28.47</v>
          </cell>
        </row>
        <row r="2917">
          <cell r="A2917" t="str">
            <v>44.03.180</v>
          </cell>
          <cell r="B2917">
            <v>0</v>
          </cell>
          <cell r="C2917" t="str">
            <v>Dispenser toalheiro em ABS, para folhas</v>
          </cell>
          <cell r="D2917" t="str">
            <v>un</v>
          </cell>
          <cell r="E2917">
            <v>37.68</v>
          </cell>
          <cell r="F2917">
            <v>4.0999999999999996</v>
          </cell>
          <cell r="G2917">
            <v>41.78</v>
          </cell>
        </row>
        <row r="2918">
          <cell r="A2918" t="str">
            <v>44.03.210</v>
          </cell>
          <cell r="B2918">
            <v>0</v>
          </cell>
          <cell r="C2918" t="str">
            <v>Ducha cromada simples</v>
          </cell>
          <cell r="D2918" t="str">
            <v>un</v>
          </cell>
          <cell r="E2918">
            <v>43.98</v>
          </cell>
          <cell r="F2918">
            <v>16.600000000000001</v>
          </cell>
          <cell r="G2918">
            <v>60.58</v>
          </cell>
        </row>
        <row r="2919">
          <cell r="A2919" t="str">
            <v>44.03.260</v>
          </cell>
          <cell r="B2919">
            <v>0</v>
          </cell>
          <cell r="C2919" t="str">
            <v>Armário de plástico de embutir, para lavatório</v>
          </cell>
          <cell r="D2919" t="str">
            <v>un</v>
          </cell>
          <cell r="E2919">
            <v>71.12</v>
          </cell>
          <cell r="F2919">
            <v>29.92</v>
          </cell>
          <cell r="G2919">
            <v>101.04</v>
          </cell>
        </row>
        <row r="2920">
          <cell r="A2920" t="str">
            <v>44.03.300</v>
          </cell>
          <cell r="B2920">
            <v>0</v>
          </cell>
          <cell r="C2920" t="str">
            <v>Torneira volante tipo alavanca</v>
          </cell>
          <cell r="D2920" t="str">
            <v>un</v>
          </cell>
          <cell r="E2920">
            <v>211.28</v>
          </cell>
          <cell r="F2920">
            <v>12.66</v>
          </cell>
          <cell r="G2920">
            <v>223.94</v>
          </cell>
        </row>
        <row r="2921">
          <cell r="A2921" t="str">
            <v>44.03.310</v>
          </cell>
          <cell r="B2921">
            <v>0</v>
          </cell>
          <cell r="C2921" t="str">
            <v>Torneira de mesa para lavatório, acionamento hidromecânico, com registro integrado regulador de vazão, em latão cromado, DN= 1/2´</v>
          </cell>
          <cell r="D2921" t="str">
            <v>un</v>
          </cell>
          <cell r="E2921">
            <v>571.29</v>
          </cell>
          <cell r="F2921">
            <v>12.66</v>
          </cell>
          <cell r="G2921">
            <v>583.95000000000005</v>
          </cell>
        </row>
        <row r="2922">
          <cell r="A2922" t="str">
            <v>44.03.360</v>
          </cell>
          <cell r="B2922">
            <v>0</v>
          </cell>
          <cell r="C2922" t="str">
            <v>Ducha higiênica cromada</v>
          </cell>
          <cell r="D2922" t="str">
            <v>un</v>
          </cell>
          <cell r="E2922">
            <v>304.25</v>
          </cell>
          <cell r="F2922">
            <v>16.600000000000001</v>
          </cell>
          <cell r="G2922">
            <v>320.85000000000002</v>
          </cell>
        </row>
        <row r="2923">
          <cell r="A2923" t="str">
            <v>44.03.370</v>
          </cell>
          <cell r="B2923">
            <v>0</v>
          </cell>
          <cell r="C2923" t="str">
            <v>Torneira curta com rosca para uso geral, em latão fundido sem acabamento, DN= 1/2´</v>
          </cell>
          <cell r="D2923" t="str">
            <v>un</v>
          </cell>
          <cell r="E2923">
            <v>23.95</v>
          </cell>
          <cell r="F2923">
            <v>11.67</v>
          </cell>
          <cell r="G2923">
            <v>35.619999999999997</v>
          </cell>
        </row>
        <row r="2924">
          <cell r="A2924" t="str">
            <v>44.03.380</v>
          </cell>
          <cell r="B2924">
            <v>0</v>
          </cell>
          <cell r="C2924" t="str">
            <v>Torneira curta com rosca para uso geral, em latão fundido sem acabamento, DN= 3/4´</v>
          </cell>
          <cell r="D2924" t="str">
            <v>un</v>
          </cell>
          <cell r="E2924">
            <v>23.04</v>
          </cell>
          <cell r="F2924">
            <v>11.67</v>
          </cell>
          <cell r="G2924">
            <v>34.71</v>
          </cell>
        </row>
        <row r="2925">
          <cell r="A2925" t="str">
            <v>44.03.400</v>
          </cell>
          <cell r="B2925">
            <v>0</v>
          </cell>
          <cell r="C2925" t="str">
            <v>Torneira curta com rosca para uso geral, em latão fundido cromado, DN= 3/4´</v>
          </cell>
          <cell r="D2925" t="str">
            <v>un</v>
          </cell>
          <cell r="E2925">
            <v>25.65</v>
          </cell>
          <cell r="F2925">
            <v>11.67</v>
          </cell>
          <cell r="G2925">
            <v>37.32</v>
          </cell>
        </row>
        <row r="2926">
          <cell r="A2926" t="str">
            <v>44.03.420</v>
          </cell>
          <cell r="B2926">
            <v>0</v>
          </cell>
          <cell r="C2926" t="str">
            <v>Torneira curta sem rosca para uso geral, em latão fundido sem acabamento, DN= 3/4´</v>
          </cell>
          <cell r="D2926" t="str">
            <v>un</v>
          </cell>
          <cell r="E2926">
            <v>16.45</v>
          </cell>
          <cell r="F2926">
            <v>11.67</v>
          </cell>
          <cell r="G2926">
            <v>28.12</v>
          </cell>
        </row>
        <row r="2927">
          <cell r="A2927" t="str">
            <v>44.03.430</v>
          </cell>
          <cell r="B2927">
            <v>0</v>
          </cell>
          <cell r="C2927" t="str">
            <v>Torneira curta sem rosca para uso geral, em latão fundido cromado, DN= 1/2´</v>
          </cell>
          <cell r="D2927" t="str">
            <v>un</v>
          </cell>
          <cell r="E2927">
            <v>19.809999999999999</v>
          </cell>
          <cell r="F2927">
            <v>11.67</v>
          </cell>
          <cell r="G2927">
            <v>31.48</v>
          </cell>
        </row>
        <row r="2928">
          <cell r="A2928" t="str">
            <v>44.03.440</v>
          </cell>
          <cell r="B2928">
            <v>0</v>
          </cell>
          <cell r="C2928" t="str">
            <v>Torneira curta sem rosca para uso geral, em latão fundido cromado, DN= 3/4´</v>
          </cell>
          <cell r="D2928" t="str">
            <v>un</v>
          </cell>
          <cell r="E2928">
            <v>22.83</v>
          </cell>
          <cell r="F2928">
            <v>11.67</v>
          </cell>
          <cell r="G2928">
            <v>34.5</v>
          </cell>
        </row>
        <row r="2929">
          <cell r="A2929" t="str">
            <v>44.03.450</v>
          </cell>
          <cell r="B2929">
            <v>0</v>
          </cell>
          <cell r="C2929" t="str">
            <v>Torneira longa sem rosca para uso geral, em latão fundido cromado</v>
          </cell>
          <cell r="D2929" t="str">
            <v>un</v>
          </cell>
          <cell r="E2929">
            <v>41</v>
          </cell>
          <cell r="F2929">
            <v>11.67</v>
          </cell>
          <cell r="G2929">
            <v>52.67</v>
          </cell>
        </row>
        <row r="2930">
          <cell r="A2930" t="str">
            <v>44.03.470</v>
          </cell>
          <cell r="B2930">
            <v>0</v>
          </cell>
          <cell r="C2930" t="str">
            <v>Torneira de parede para pia com bica móvel e arejador, em latão fundido cromado</v>
          </cell>
          <cell r="D2930" t="str">
            <v>un</v>
          </cell>
          <cell r="E2930">
            <v>61.69</v>
          </cell>
          <cell r="F2930">
            <v>11.67</v>
          </cell>
          <cell r="G2930">
            <v>73.36</v>
          </cell>
        </row>
        <row r="2931">
          <cell r="A2931" t="str">
            <v>44.03.480</v>
          </cell>
          <cell r="B2931">
            <v>0</v>
          </cell>
          <cell r="C2931" t="str">
            <v>Torneira de mesa para lavatório compacta, acionamento hidromecânico, em latão cromado, DN= 1/2´</v>
          </cell>
          <cell r="D2931" t="str">
            <v>un</v>
          </cell>
          <cell r="E2931">
            <v>172.02</v>
          </cell>
          <cell r="F2931">
            <v>12.66</v>
          </cell>
          <cell r="G2931">
            <v>184.68</v>
          </cell>
        </row>
        <row r="2932">
          <cell r="A2932" t="str">
            <v>44.03.500</v>
          </cell>
          <cell r="B2932">
            <v>0</v>
          </cell>
          <cell r="C2932" t="str">
            <v>Aparelho misturador de parede, para pia, com bica móvel, acabamento cromado</v>
          </cell>
          <cell r="D2932" t="str">
            <v>un</v>
          </cell>
          <cell r="E2932">
            <v>436.11</v>
          </cell>
          <cell r="F2932">
            <v>46.45</v>
          </cell>
          <cell r="G2932">
            <v>482.56</v>
          </cell>
        </row>
        <row r="2933">
          <cell r="A2933" t="str">
            <v>44.03.510</v>
          </cell>
          <cell r="B2933">
            <v>0</v>
          </cell>
          <cell r="C2933" t="str">
            <v>Torneira de parede antivandalismo, DN= 3/4´</v>
          </cell>
          <cell r="D2933" t="str">
            <v>un</v>
          </cell>
          <cell r="E2933">
            <v>274.75</v>
          </cell>
          <cell r="F2933">
            <v>26.61</v>
          </cell>
          <cell r="G2933">
            <v>301.36</v>
          </cell>
        </row>
        <row r="2934">
          <cell r="A2934" t="str">
            <v>44.03.590</v>
          </cell>
          <cell r="B2934">
            <v>0</v>
          </cell>
          <cell r="C2934" t="str">
            <v>Torneira de mesa para pia com bica móvel e arejador em latão fundido cromado</v>
          </cell>
          <cell r="D2934" t="str">
            <v>un</v>
          </cell>
          <cell r="E2934">
            <v>122.1</v>
          </cell>
          <cell r="F2934">
            <v>12.66</v>
          </cell>
          <cell r="G2934">
            <v>134.76</v>
          </cell>
        </row>
        <row r="2935">
          <cell r="A2935" t="str">
            <v>44.03.630</v>
          </cell>
          <cell r="B2935">
            <v>0</v>
          </cell>
          <cell r="C2935" t="str">
            <v>Torneira de acionamento restrito em latão cromado, DN= 1/2´ com adaptador para 3/4´</v>
          </cell>
          <cell r="D2935" t="str">
            <v>un</v>
          </cell>
          <cell r="E2935">
            <v>40.76</v>
          </cell>
          <cell r="F2935">
            <v>11.67</v>
          </cell>
          <cell r="G2935">
            <v>52.43</v>
          </cell>
        </row>
        <row r="2936">
          <cell r="A2936" t="str">
            <v>44.03.640</v>
          </cell>
          <cell r="B2936">
            <v>0</v>
          </cell>
          <cell r="C2936" t="str">
            <v>Torneira de parede acionamento hidromecânico, em latão cromado, DN= 1/2´ ou 3/4´</v>
          </cell>
          <cell r="D2936" t="str">
            <v>un</v>
          </cell>
          <cell r="E2936">
            <v>292.36</v>
          </cell>
          <cell r="F2936">
            <v>11.67</v>
          </cell>
          <cell r="G2936">
            <v>304.02999999999997</v>
          </cell>
        </row>
        <row r="2937">
          <cell r="A2937" t="str">
            <v>44.03.670</v>
          </cell>
          <cell r="B2937">
            <v>0</v>
          </cell>
          <cell r="C2937" t="str">
            <v>Caixa de descarga de embutir, acionamento frontal, completa</v>
          </cell>
          <cell r="D2937" t="str">
            <v>cj</v>
          </cell>
          <cell r="E2937">
            <v>527.41999999999996</v>
          </cell>
          <cell r="F2937">
            <v>46.52</v>
          </cell>
          <cell r="G2937">
            <v>573.94000000000005</v>
          </cell>
        </row>
        <row r="2938">
          <cell r="A2938" t="str">
            <v>44.03.690</v>
          </cell>
          <cell r="B2938">
            <v>0</v>
          </cell>
          <cell r="C2938" t="str">
            <v>Torneira de parede em ABS, DN 1/2´ ou 3/4´, 10cm</v>
          </cell>
          <cell r="D2938" t="str">
            <v>un</v>
          </cell>
          <cell r="E2938">
            <v>2.36</v>
          </cell>
          <cell r="F2938">
            <v>11.67</v>
          </cell>
          <cell r="G2938">
            <v>14.03</v>
          </cell>
        </row>
        <row r="2939">
          <cell r="A2939" t="str">
            <v>44.03.700</v>
          </cell>
          <cell r="B2939">
            <v>0</v>
          </cell>
          <cell r="C2939" t="str">
            <v>Torneira de parede em ABS, DN 1/2´ ou 3/4´, 15cm</v>
          </cell>
          <cell r="D2939" t="str">
            <v>un</v>
          </cell>
          <cell r="E2939">
            <v>2.56</v>
          </cell>
          <cell r="F2939">
            <v>11.67</v>
          </cell>
          <cell r="G2939">
            <v>14.23</v>
          </cell>
        </row>
        <row r="2940">
          <cell r="A2940" t="str">
            <v>44.03.720</v>
          </cell>
          <cell r="B2940">
            <v>0</v>
          </cell>
          <cell r="C2940" t="str">
            <v>Torneira de mesa para lavatório, acionamento hidromecânico com alavanca, registro integrado regulador de vazão, em latão cromado, DN= 1/2´</v>
          </cell>
          <cell r="D2940" t="str">
            <v>un</v>
          </cell>
          <cell r="E2940">
            <v>430.72</v>
          </cell>
          <cell r="F2940">
            <v>12.66</v>
          </cell>
          <cell r="G2940">
            <v>443.38</v>
          </cell>
        </row>
        <row r="2941">
          <cell r="A2941" t="str">
            <v>44.03.825</v>
          </cell>
          <cell r="B2941">
            <v>0</v>
          </cell>
          <cell r="C2941" t="str">
            <v>Misturador termostato para chuveiro ou ducha, acabamento cromado</v>
          </cell>
          <cell r="D2941" t="str">
            <v>un</v>
          </cell>
          <cell r="E2941">
            <v>1056.48</v>
          </cell>
          <cell r="F2941">
            <v>46.45</v>
          </cell>
          <cell r="G2941">
            <v>1102.93</v>
          </cell>
        </row>
        <row r="2942">
          <cell r="A2942" t="str">
            <v>44.03.900</v>
          </cell>
          <cell r="B2942">
            <v>0</v>
          </cell>
          <cell r="C2942" t="str">
            <v>Secador de mãos em ABS</v>
          </cell>
          <cell r="D2942" t="str">
            <v>un</v>
          </cell>
          <cell r="E2942">
            <v>811.49</v>
          </cell>
          <cell r="F2942">
            <v>4.0999999999999996</v>
          </cell>
          <cell r="G2942">
            <v>815.59</v>
          </cell>
        </row>
        <row r="2943">
          <cell r="A2943" t="str">
            <v>44.03.920</v>
          </cell>
          <cell r="B2943">
            <v>0</v>
          </cell>
          <cell r="C2943" t="str">
            <v>Ducha higiênica com registro</v>
          </cell>
          <cell r="D2943" t="str">
            <v>un</v>
          </cell>
          <cell r="E2943">
            <v>270.06</v>
          </cell>
          <cell r="F2943">
            <v>16.600000000000001</v>
          </cell>
          <cell r="G2943">
            <v>286.66000000000003</v>
          </cell>
        </row>
        <row r="2944">
          <cell r="A2944" t="str">
            <v>44.03.931</v>
          </cell>
          <cell r="B2944">
            <v>0</v>
          </cell>
          <cell r="C2944" t="str">
            <v>Desviador para duchas e chuveiros</v>
          </cell>
          <cell r="D2944" t="str">
            <v>un</v>
          </cell>
          <cell r="E2944">
            <v>33.83</v>
          </cell>
          <cell r="F2944">
            <v>19.68</v>
          </cell>
          <cell r="G2944">
            <v>53.51</v>
          </cell>
        </row>
        <row r="2945">
          <cell r="A2945" t="str">
            <v>44.03.940</v>
          </cell>
          <cell r="B2945">
            <v>0</v>
          </cell>
          <cell r="C2945" t="str">
            <v>Válvula dupla para bancada de laboratório, uso em GLP, com bico para mangueira - diâmetro de 1/4´ a 1/2´</v>
          </cell>
          <cell r="D2945" t="str">
            <v>un</v>
          </cell>
          <cell r="E2945">
            <v>293.91000000000003</v>
          </cell>
          <cell r="F2945">
            <v>16.600000000000001</v>
          </cell>
          <cell r="G2945">
            <v>310.51</v>
          </cell>
        </row>
        <row r="2946">
          <cell r="A2946" t="str">
            <v>44.03.950</v>
          </cell>
          <cell r="B2946">
            <v>0</v>
          </cell>
          <cell r="C2946" t="str">
            <v>Válvula para cuba de laboratório, com nuca giratória e bico escalonado para mangueira</v>
          </cell>
          <cell r="D2946" t="str">
            <v>un</v>
          </cell>
          <cell r="E2946">
            <v>328.47</v>
          </cell>
          <cell r="F2946">
            <v>16.600000000000001</v>
          </cell>
          <cell r="G2946">
            <v>345.07</v>
          </cell>
        </row>
        <row r="2947">
          <cell r="A2947" t="str">
            <v>44.04</v>
          </cell>
          <cell r="B2947" t="str">
            <v>Prateleiras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</row>
        <row r="2948">
          <cell r="A2948" t="str">
            <v>44.04.030</v>
          </cell>
          <cell r="B2948">
            <v>0</v>
          </cell>
          <cell r="C2948" t="str">
            <v>Prateleira em granito com espessura de 2 cm</v>
          </cell>
          <cell r="D2948" t="str">
            <v>m²</v>
          </cell>
          <cell r="E2948">
            <v>334.79</v>
          </cell>
          <cell r="F2948">
            <v>19.440000000000001</v>
          </cell>
          <cell r="G2948">
            <v>354.23</v>
          </cell>
        </row>
        <row r="2949">
          <cell r="A2949" t="str">
            <v>44.04.040</v>
          </cell>
          <cell r="B2949">
            <v>0</v>
          </cell>
          <cell r="C2949" t="str">
            <v>Prateleira em granilite</v>
          </cell>
          <cell r="D2949" t="str">
            <v>m²</v>
          </cell>
          <cell r="E2949">
            <v>140.52000000000001</v>
          </cell>
          <cell r="F2949">
            <v>59.84</v>
          </cell>
          <cell r="G2949">
            <v>200.36</v>
          </cell>
        </row>
        <row r="2950">
          <cell r="A2950" t="str">
            <v>44.04.050</v>
          </cell>
          <cell r="B2950">
            <v>0</v>
          </cell>
          <cell r="C2950" t="str">
            <v>Prateleira em granito com espessura de 3 cm</v>
          </cell>
          <cell r="D2950" t="str">
            <v>m²</v>
          </cell>
          <cell r="E2950">
            <v>586.29</v>
          </cell>
          <cell r="F2950">
            <v>19.440000000000001</v>
          </cell>
          <cell r="G2950">
            <v>605.73</v>
          </cell>
        </row>
        <row r="2951">
          <cell r="A2951" t="str">
            <v>44.06</v>
          </cell>
          <cell r="B2951" t="str">
            <v>Aparelhos de aço inoxidável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</row>
        <row r="2952">
          <cell r="A2952" t="str">
            <v>44.06.010</v>
          </cell>
          <cell r="B2952">
            <v>0</v>
          </cell>
          <cell r="C2952" t="str">
            <v>Lavatório coletivo em aço inoxidável</v>
          </cell>
          <cell r="D2952" t="str">
            <v>m</v>
          </cell>
          <cell r="E2952">
            <v>840.74</v>
          </cell>
          <cell r="F2952">
            <v>46.68</v>
          </cell>
          <cell r="G2952">
            <v>887.42</v>
          </cell>
        </row>
        <row r="2953">
          <cell r="A2953" t="str">
            <v>44.06.100</v>
          </cell>
          <cell r="B2953">
            <v>0</v>
          </cell>
          <cell r="C2953" t="str">
            <v>Mictório coletivo em aço inoxidável</v>
          </cell>
          <cell r="D2953" t="str">
            <v>m</v>
          </cell>
          <cell r="E2953">
            <v>550.75</v>
          </cell>
          <cell r="F2953">
            <v>46.68</v>
          </cell>
          <cell r="G2953">
            <v>597.42999999999995</v>
          </cell>
        </row>
        <row r="2954">
          <cell r="A2954" t="str">
            <v>44.06.200</v>
          </cell>
          <cell r="B2954">
            <v>0</v>
          </cell>
          <cell r="C2954" t="str">
            <v>Tanque em aço inoxidável</v>
          </cell>
          <cell r="D2954" t="str">
            <v>un</v>
          </cell>
          <cell r="E2954">
            <v>698.78</v>
          </cell>
          <cell r="F2954">
            <v>99.54</v>
          </cell>
          <cell r="G2954">
            <v>798.32</v>
          </cell>
        </row>
        <row r="2955">
          <cell r="A2955" t="str">
            <v>44.06.250</v>
          </cell>
          <cell r="B2955">
            <v>0</v>
          </cell>
          <cell r="C2955" t="str">
            <v>Cuba em aço inoxidável simples de 300 x 140mm</v>
          </cell>
          <cell r="D2955" t="str">
            <v>un</v>
          </cell>
          <cell r="E2955">
            <v>145.97999999999999</v>
          </cell>
          <cell r="F2955">
            <v>16.600000000000001</v>
          </cell>
          <cell r="G2955">
            <v>162.58000000000001</v>
          </cell>
        </row>
        <row r="2956">
          <cell r="A2956" t="str">
            <v>44.06.300</v>
          </cell>
          <cell r="B2956">
            <v>0</v>
          </cell>
          <cell r="C2956" t="str">
            <v>Cuba em aço inoxidável simples de 400x340x140mm</v>
          </cell>
          <cell r="D2956" t="str">
            <v>un</v>
          </cell>
          <cell r="E2956">
            <v>147.53</v>
          </cell>
          <cell r="F2956">
            <v>16.600000000000001</v>
          </cell>
          <cell r="G2956">
            <v>164.13</v>
          </cell>
        </row>
        <row r="2957">
          <cell r="A2957" t="str">
            <v>44.06.310</v>
          </cell>
          <cell r="B2957">
            <v>0</v>
          </cell>
          <cell r="C2957" t="str">
            <v>Cuba em aço inoxidável simples de 465x300x140mm</v>
          </cell>
          <cell r="D2957" t="str">
            <v>un</v>
          </cell>
          <cell r="E2957">
            <v>162.85</v>
          </cell>
          <cell r="F2957">
            <v>16.600000000000001</v>
          </cell>
          <cell r="G2957">
            <v>179.45</v>
          </cell>
        </row>
        <row r="2958">
          <cell r="A2958" t="str">
            <v>44.06.320</v>
          </cell>
          <cell r="B2958">
            <v>0</v>
          </cell>
          <cell r="C2958" t="str">
            <v>Cuba em aço inoxidável simples de 560x330x140mm</v>
          </cell>
          <cell r="D2958" t="str">
            <v>un</v>
          </cell>
          <cell r="E2958">
            <v>195.52</v>
          </cell>
          <cell r="F2958">
            <v>16.600000000000001</v>
          </cell>
          <cell r="G2958">
            <v>212.12</v>
          </cell>
        </row>
        <row r="2959">
          <cell r="A2959" t="str">
            <v>44.06.330</v>
          </cell>
          <cell r="B2959">
            <v>0</v>
          </cell>
          <cell r="C2959" t="str">
            <v>Cuba em aço inoxidável simples de 500x400x400mm</v>
          </cell>
          <cell r="D2959" t="str">
            <v>un</v>
          </cell>
          <cell r="E2959">
            <v>573.41999999999996</v>
          </cell>
          <cell r="F2959">
            <v>16.600000000000001</v>
          </cell>
          <cell r="G2959">
            <v>590.02</v>
          </cell>
        </row>
        <row r="2960">
          <cell r="A2960" t="str">
            <v>44.06.360</v>
          </cell>
          <cell r="B2960">
            <v>0</v>
          </cell>
          <cell r="C2960" t="str">
            <v>Cuba em aço inoxidável simples de 500x400x200mm</v>
          </cell>
          <cell r="D2960" t="str">
            <v>un</v>
          </cell>
          <cell r="E2960">
            <v>300.27999999999997</v>
          </cell>
          <cell r="F2960">
            <v>16.600000000000001</v>
          </cell>
          <cell r="G2960">
            <v>316.88</v>
          </cell>
        </row>
        <row r="2961">
          <cell r="A2961" t="str">
            <v>44.06.370</v>
          </cell>
          <cell r="B2961">
            <v>0</v>
          </cell>
          <cell r="C2961" t="str">
            <v>Cuba em aço inoxidável simples de 500x400x250mm</v>
          </cell>
          <cell r="D2961" t="str">
            <v>un</v>
          </cell>
          <cell r="E2961">
            <v>400.62</v>
          </cell>
          <cell r="F2961">
            <v>16.600000000000001</v>
          </cell>
          <cell r="G2961">
            <v>417.22</v>
          </cell>
        </row>
        <row r="2962">
          <cell r="A2962" t="str">
            <v>44.06.400</v>
          </cell>
          <cell r="B2962">
            <v>0</v>
          </cell>
          <cell r="C2962" t="str">
            <v>Cuba em aço inoxidável simples de 500x400x300mm</v>
          </cell>
          <cell r="D2962" t="str">
            <v>un</v>
          </cell>
          <cell r="E2962">
            <v>470.73</v>
          </cell>
          <cell r="F2962">
            <v>16.600000000000001</v>
          </cell>
          <cell r="G2962">
            <v>487.33</v>
          </cell>
        </row>
        <row r="2963">
          <cell r="A2963" t="str">
            <v>44.06.410</v>
          </cell>
          <cell r="B2963">
            <v>0</v>
          </cell>
          <cell r="C2963" t="str">
            <v>Cuba em aço inoxidável simples de 600x500x300mm</v>
          </cell>
          <cell r="D2963" t="str">
            <v>un</v>
          </cell>
          <cell r="E2963">
            <v>595.95000000000005</v>
          </cell>
          <cell r="F2963">
            <v>16.600000000000001</v>
          </cell>
          <cell r="G2963">
            <v>612.54999999999995</v>
          </cell>
        </row>
        <row r="2964">
          <cell r="A2964" t="str">
            <v>44.06.470</v>
          </cell>
          <cell r="B2964">
            <v>0</v>
          </cell>
          <cell r="C2964" t="str">
            <v>Cuba em aço inoxidável simples de 600x500x350mm</v>
          </cell>
          <cell r="D2964" t="str">
            <v>un</v>
          </cell>
          <cell r="E2964">
            <v>778.84</v>
          </cell>
          <cell r="F2964">
            <v>16.600000000000001</v>
          </cell>
          <cell r="G2964">
            <v>795.44</v>
          </cell>
        </row>
        <row r="2965">
          <cell r="A2965" t="str">
            <v>44.06.520</v>
          </cell>
          <cell r="B2965">
            <v>0</v>
          </cell>
          <cell r="C2965" t="str">
            <v>Cuba em aço inoxidável simples de 600x500x400mm</v>
          </cell>
          <cell r="D2965" t="str">
            <v>un</v>
          </cell>
          <cell r="E2965">
            <v>711.7</v>
          </cell>
          <cell r="F2965">
            <v>16.600000000000001</v>
          </cell>
          <cell r="G2965">
            <v>728.3</v>
          </cell>
        </row>
        <row r="2966">
          <cell r="A2966" t="str">
            <v>44.06.570</v>
          </cell>
          <cell r="B2966">
            <v>0</v>
          </cell>
          <cell r="C2966" t="str">
            <v>Cuba em aço inoxidável simples de 700x600x450mm</v>
          </cell>
          <cell r="D2966" t="str">
            <v>un</v>
          </cell>
          <cell r="E2966">
            <v>1110.0899999999999</v>
          </cell>
          <cell r="F2966">
            <v>16.600000000000001</v>
          </cell>
          <cell r="G2966">
            <v>1126.69</v>
          </cell>
        </row>
        <row r="2967">
          <cell r="A2967" t="str">
            <v>44.06.600</v>
          </cell>
          <cell r="B2967">
            <v>0</v>
          </cell>
          <cell r="C2967" t="str">
            <v>Cuba em aço inoxidável simples de 1400x900x500mm</v>
          </cell>
          <cell r="D2967" t="str">
            <v>un</v>
          </cell>
          <cell r="E2967">
            <v>2891.56</v>
          </cell>
          <cell r="F2967">
            <v>16.600000000000001</v>
          </cell>
          <cell r="G2967">
            <v>2908.16</v>
          </cell>
        </row>
        <row r="2968">
          <cell r="A2968" t="str">
            <v>44.06.610</v>
          </cell>
          <cell r="B2968">
            <v>0</v>
          </cell>
          <cell r="C2968" t="str">
            <v>Cuba em aço inoxidável simples de 1100x600x400mm</v>
          </cell>
          <cell r="D2968" t="str">
            <v>un</v>
          </cell>
          <cell r="E2968">
            <v>1330.11</v>
          </cell>
          <cell r="F2968">
            <v>16.600000000000001</v>
          </cell>
          <cell r="G2968">
            <v>1346.71</v>
          </cell>
        </row>
        <row r="2969">
          <cell r="A2969" t="str">
            <v>44.06.700</v>
          </cell>
          <cell r="B2969">
            <v>0</v>
          </cell>
          <cell r="C2969" t="str">
            <v>Cuba em aço inoxidável dupla de 715x400x140mm</v>
          </cell>
          <cell r="D2969" t="str">
            <v>un</v>
          </cell>
          <cell r="E2969">
            <v>389.02</v>
          </cell>
          <cell r="F2969">
            <v>16.600000000000001</v>
          </cell>
          <cell r="G2969">
            <v>405.62</v>
          </cell>
        </row>
        <row r="2970">
          <cell r="A2970" t="str">
            <v>44.06.710</v>
          </cell>
          <cell r="B2970">
            <v>0</v>
          </cell>
          <cell r="C2970" t="str">
            <v>Cuba em aço inoxidável dupla de 835x340x140mm</v>
          </cell>
          <cell r="D2970" t="str">
            <v>un</v>
          </cell>
          <cell r="E2970">
            <v>420.59</v>
          </cell>
          <cell r="F2970">
            <v>16.600000000000001</v>
          </cell>
          <cell r="G2970">
            <v>437.19</v>
          </cell>
        </row>
        <row r="2971">
          <cell r="A2971" t="str">
            <v>44.06.750</v>
          </cell>
          <cell r="B2971">
            <v>0</v>
          </cell>
          <cell r="C2971" t="str">
            <v>Cuba em aço inoxidável dupla de 1020x400x250mm</v>
          </cell>
          <cell r="D2971" t="str">
            <v>un</v>
          </cell>
          <cell r="E2971">
            <v>721.01</v>
          </cell>
          <cell r="F2971">
            <v>16.600000000000001</v>
          </cell>
          <cell r="G2971">
            <v>737.61</v>
          </cell>
        </row>
        <row r="2972">
          <cell r="A2972" t="str">
            <v>44.20</v>
          </cell>
          <cell r="B2972" t="str">
            <v>Reparos, conservações e complementos - GRUPO 44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</row>
        <row r="2973">
          <cell r="A2973" t="str">
            <v>44.20.010</v>
          </cell>
          <cell r="B2973">
            <v>0</v>
          </cell>
          <cell r="C2973" t="str">
            <v>Sifão plástico sanfonado universal de 1´</v>
          </cell>
          <cell r="D2973" t="str">
            <v>un</v>
          </cell>
          <cell r="E2973">
            <v>9.17</v>
          </cell>
          <cell r="F2973">
            <v>13.27</v>
          </cell>
          <cell r="G2973">
            <v>22.44</v>
          </cell>
        </row>
        <row r="2974">
          <cell r="A2974" t="str">
            <v>44.20.020</v>
          </cell>
          <cell r="B2974">
            <v>0</v>
          </cell>
          <cell r="C2974" t="str">
            <v>Recolocação de torneiras</v>
          </cell>
          <cell r="D2974" t="str">
            <v>un</v>
          </cell>
          <cell r="E2974">
            <v>0.04</v>
          </cell>
          <cell r="F2974">
            <v>16.600000000000001</v>
          </cell>
          <cell r="G2974">
            <v>16.64</v>
          </cell>
        </row>
        <row r="2975">
          <cell r="A2975" t="str">
            <v>44.20.040</v>
          </cell>
          <cell r="B2975">
            <v>0</v>
          </cell>
          <cell r="C2975" t="str">
            <v>Recolocação de sifões</v>
          </cell>
          <cell r="D2975" t="str">
            <v>un</v>
          </cell>
          <cell r="E2975">
            <v>0.05</v>
          </cell>
          <cell r="F2975">
            <v>16.600000000000001</v>
          </cell>
          <cell r="G2975">
            <v>16.649999999999999</v>
          </cell>
        </row>
        <row r="2976">
          <cell r="A2976" t="str">
            <v>44.20.060</v>
          </cell>
          <cell r="B2976">
            <v>0</v>
          </cell>
          <cell r="C2976" t="str">
            <v>Recolocação de aparelhos sanitários, incluindo acessórios</v>
          </cell>
          <cell r="D2976" t="str">
            <v>un</v>
          </cell>
          <cell r="E2976">
            <v>0.66</v>
          </cell>
          <cell r="F2976">
            <v>46.68</v>
          </cell>
          <cell r="G2976">
            <v>47.34</v>
          </cell>
        </row>
        <row r="2977">
          <cell r="A2977" t="str">
            <v>44.20.080</v>
          </cell>
          <cell r="B2977">
            <v>0</v>
          </cell>
          <cell r="C2977" t="str">
            <v>Recolocação de caixas de descarga de sobrepor</v>
          </cell>
          <cell r="D2977" t="str">
            <v>un</v>
          </cell>
          <cell r="E2977">
            <v>0</v>
          </cell>
          <cell r="F2977">
            <v>82.96</v>
          </cell>
          <cell r="G2977">
            <v>82.96</v>
          </cell>
        </row>
        <row r="2978">
          <cell r="A2978" t="str">
            <v>44.20.100</v>
          </cell>
          <cell r="B2978">
            <v>0</v>
          </cell>
          <cell r="C2978" t="str">
            <v>Engate flexível metálico DN= 1/2´</v>
          </cell>
          <cell r="D2978" t="str">
            <v>un</v>
          </cell>
          <cell r="E2978">
            <v>30.36</v>
          </cell>
          <cell r="F2978">
            <v>4.05</v>
          </cell>
          <cell r="G2978">
            <v>34.409999999999997</v>
          </cell>
        </row>
        <row r="2979">
          <cell r="A2979" t="str">
            <v>44.20.110</v>
          </cell>
          <cell r="B2979">
            <v>0</v>
          </cell>
          <cell r="C2979" t="str">
            <v>Engate flexível de PVC DN= 1/2´</v>
          </cell>
          <cell r="D2979" t="str">
            <v>un</v>
          </cell>
          <cell r="E2979">
            <v>4.33</v>
          </cell>
          <cell r="F2979">
            <v>4.05</v>
          </cell>
          <cell r="G2979">
            <v>8.3800000000000008</v>
          </cell>
        </row>
        <row r="2980">
          <cell r="A2980" t="str">
            <v>44.20.120</v>
          </cell>
          <cell r="B2980">
            <v>0</v>
          </cell>
          <cell r="C2980" t="str">
            <v>Canopla para válvula de descarga</v>
          </cell>
          <cell r="D2980" t="str">
            <v>un</v>
          </cell>
          <cell r="E2980">
            <v>86.43</v>
          </cell>
          <cell r="F2980">
            <v>2.2999999999999998</v>
          </cell>
          <cell r="G2980">
            <v>88.73</v>
          </cell>
        </row>
        <row r="2981">
          <cell r="A2981" t="str">
            <v>44.20.121</v>
          </cell>
          <cell r="B2981">
            <v>0</v>
          </cell>
          <cell r="C2981" t="str">
            <v>Arejador com articulador em ABS cromado para torneira padrão, completo</v>
          </cell>
          <cell r="D2981" t="str">
            <v>un</v>
          </cell>
          <cell r="E2981">
            <v>25.24</v>
          </cell>
          <cell r="F2981">
            <v>1.35</v>
          </cell>
          <cell r="G2981">
            <v>26.59</v>
          </cell>
        </row>
        <row r="2982">
          <cell r="A2982" t="str">
            <v>44.20.130</v>
          </cell>
          <cell r="B2982">
            <v>0</v>
          </cell>
          <cell r="C2982" t="str">
            <v>Tubo de ligação para mictório, DN= 1/2´</v>
          </cell>
          <cell r="D2982" t="str">
            <v>un</v>
          </cell>
          <cell r="E2982">
            <v>47.64</v>
          </cell>
          <cell r="F2982">
            <v>4.05</v>
          </cell>
          <cell r="G2982">
            <v>51.69</v>
          </cell>
        </row>
        <row r="2983">
          <cell r="A2983" t="str">
            <v>44.20.150</v>
          </cell>
          <cell r="B2983">
            <v>0</v>
          </cell>
          <cell r="C2983" t="str">
            <v>Acabamento cromado para registro</v>
          </cell>
          <cell r="D2983" t="str">
            <v>un</v>
          </cell>
          <cell r="E2983">
            <v>31.85</v>
          </cell>
          <cell r="F2983">
            <v>2.2999999999999998</v>
          </cell>
          <cell r="G2983">
            <v>34.15</v>
          </cell>
        </row>
        <row r="2984">
          <cell r="A2984" t="str">
            <v>44.20.160</v>
          </cell>
          <cell r="B2984">
            <v>0</v>
          </cell>
          <cell r="C2984" t="str">
            <v>Botão para válvula de descarga</v>
          </cell>
          <cell r="D2984" t="str">
            <v>un</v>
          </cell>
          <cell r="E2984">
            <v>37.22</v>
          </cell>
          <cell r="F2984">
            <v>2.2999999999999998</v>
          </cell>
          <cell r="G2984">
            <v>39.520000000000003</v>
          </cell>
        </row>
        <row r="2985">
          <cell r="A2985" t="str">
            <v>44.20.180</v>
          </cell>
          <cell r="B2985">
            <v>0</v>
          </cell>
          <cell r="C2985" t="str">
            <v>Reparo para válvula de descarga</v>
          </cell>
          <cell r="D2985" t="str">
            <v>un</v>
          </cell>
          <cell r="E2985">
            <v>44.07</v>
          </cell>
          <cell r="F2985">
            <v>29.87</v>
          </cell>
          <cell r="G2985">
            <v>73.94</v>
          </cell>
        </row>
        <row r="2986">
          <cell r="A2986" t="str">
            <v>44.20.200</v>
          </cell>
          <cell r="B2986">
            <v>0</v>
          </cell>
          <cell r="C2986" t="str">
            <v>Sifão de metal cromado de 1 1/2´ x 2´</v>
          </cell>
          <cell r="D2986" t="str">
            <v>un</v>
          </cell>
          <cell r="E2986">
            <v>113.92</v>
          </cell>
          <cell r="F2986">
            <v>16.600000000000001</v>
          </cell>
          <cell r="G2986">
            <v>130.52000000000001</v>
          </cell>
        </row>
        <row r="2987">
          <cell r="A2987" t="str">
            <v>44.20.220</v>
          </cell>
          <cell r="B2987">
            <v>0</v>
          </cell>
          <cell r="C2987" t="str">
            <v>Sifão de metal cromado de 1´ x 1 1/2´</v>
          </cell>
          <cell r="D2987" t="str">
            <v>un</v>
          </cell>
          <cell r="E2987">
            <v>130.35</v>
          </cell>
          <cell r="F2987">
            <v>16.600000000000001</v>
          </cell>
          <cell r="G2987">
            <v>146.94999999999999</v>
          </cell>
        </row>
        <row r="2988">
          <cell r="A2988" t="str">
            <v>44.20.230</v>
          </cell>
          <cell r="B2988">
            <v>0</v>
          </cell>
          <cell r="C2988" t="str">
            <v>Tubo de ligação para sanitário</v>
          </cell>
          <cell r="D2988" t="str">
            <v>un</v>
          </cell>
          <cell r="E2988">
            <v>31.25</v>
          </cell>
          <cell r="F2988">
            <v>4.05</v>
          </cell>
          <cell r="G2988">
            <v>35.299999999999997</v>
          </cell>
        </row>
        <row r="2989">
          <cell r="A2989" t="str">
            <v>44.20.240</v>
          </cell>
          <cell r="B2989">
            <v>0</v>
          </cell>
          <cell r="C2989" t="str">
            <v>Sifão plástico com copo, rígido, de 1´ x 1 1/2´</v>
          </cell>
          <cell r="D2989" t="str">
            <v>un</v>
          </cell>
          <cell r="E2989">
            <v>15.35</v>
          </cell>
          <cell r="F2989">
            <v>13.27</v>
          </cell>
          <cell r="G2989">
            <v>28.62</v>
          </cell>
        </row>
        <row r="2990">
          <cell r="A2990" t="str">
            <v>44.20.260</v>
          </cell>
          <cell r="B2990">
            <v>0</v>
          </cell>
          <cell r="C2990" t="str">
            <v>Sifão plástico com copo, rígido, de 1 1/4´ x 2´</v>
          </cell>
          <cell r="D2990" t="str">
            <v>un</v>
          </cell>
          <cell r="E2990">
            <v>18.63</v>
          </cell>
          <cell r="F2990">
            <v>13.27</v>
          </cell>
          <cell r="G2990">
            <v>31.9</v>
          </cell>
        </row>
        <row r="2991">
          <cell r="A2991" t="str">
            <v>44.20.280</v>
          </cell>
          <cell r="B2991">
            <v>0</v>
          </cell>
          <cell r="C2991" t="str">
            <v>Tampa de plástico para bacia sanitária</v>
          </cell>
          <cell r="D2991" t="str">
            <v>un</v>
          </cell>
          <cell r="E2991">
            <v>26.57</v>
          </cell>
          <cell r="F2991">
            <v>2.02</v>
          </cell>
          <cell r="G2991">
            <v>28.59</v>
          </cell>
        </row>
        <row r="2992">
          <cell r="A2992" t="str">
            <v>44.20.300</v>
          </cell>
          <cell r="B2992">
            <v>0</v>
          </cell>
          <cell r="C2992" t="str">
            <v>Bolsa para bacia sanitária</v>
          </cell>
          <cell r="D2992" t="str">
            <v>un</v>
          </cell>
          <cell r="E2992">
            <v>4.2699999999999996</v>
          </cell>
          <cell r="F2992">
            <v>5.65</v>
          </cell>
          <cell r="G2992">
            <v>9.92</v>
          </cell>
        </row>
        <row r="2993">
          <cell r="A2993" t="str">
            <v>44.20.310</v>
          </cell>
          <cell r="B2993">
            <v>0</v>
          </cell>
          <cell r="C2993" t="str">
            <v>Filtro de pressão em ABS, para 360 l/h</v>
          </cell>
          <cell r="D2993" t="str">
            <v>un</v>
          </cell>
          <cell r="E2993">
            <v>284.77</v>
          </cell>
          <cell r="F2993">
            <v>23.35</v>
          </cell>
          <cell r="G2993">
            <v>308.12</v>
          </cell>
        </row>
        <row r="2994">
          <cell r="A2994" t="str">
            <v>44.20.390</v>
          </cell>
          <cell r="B2994">
            <v>0</v>
          </cell>
          <cell r="C2994" t="str">
            <v>Válvula de PVC para lavatório</v>
          </cell>
          <cell r="D2994" t="str">
            <v>un</v>
          </cell>
          <cell r="E2994">
            <v>3.2</v>
          </cell>
          <cell r="F2994">
            <v>1.35</v>
          </cell>
          <cell r="G2994">
            <v>4.55</v>
          </cell>
        </row>
        <row r="2995">
          <cell r="A2995" t="str">
            <v>44.20.620</v>
          </cell>
          <cell r="B2995">
            <v>0</v>
          </cell>
          <cell r="C2995" t="str">
            <v>Válvula americana</v>
          </cell>
          <cell r="D2995" t="str">
            <v>un</v>
          </cell>
          <cell r="E2995">
            <v>35.79</v>
          </cell>
          <cell r="F2995">
            <v>1.35</v>
          </cell>
          <cell r="G2995">
            <v>37.14</v>
          </cell>
        </row>
        <row r="2996">
          <cell r="A2996" t="str">
            <v>44.20.640</v>
          </cell>
          <cell r="B2996">
            <v>0</v>
          </cell>
          <cell r="C2996" t="str">
            <v>Válvula de metal cromado de 1 1/2´</v>
          </cell>
          <cell r="D2996" t="str">
            <v>un</v>
          </cell>
          <cell r="E2996">
            <v>61.74</v>
          </cell>
          <cell r="F2996">
            <v>6.64</v>
          </cell>
          <cell r="G2996">
            <v>68.38</v>
          </cell>
        </row>
        <row r="2997">
          <cell r="A2997" t="str">
            <v>44.20.650</v>
          </cell>
          <cell r="B2997">
            <v>0</v>
          </cell>
          <cell r="C2997" t="str">
            <v>Válvula de metal cromado de 1´</v>
          </cell>
          <cell r="D2997" t="str">
            <v>un</v>
          </cell>
          <cell r="E2997">
            <v>28.6</v>
          </cell>
          <cell r="F2997">
            <v>6.64</v>
          </cell>
          <cell r="G2997">
            <v>35.24</v>
          </cell>
        </row>
        <row r="2998">
          <cell r="A2998" t="str">
            <v>45</v>
          </cell>
          <cell r="B2998" t="str">
            <v>ENTRADA DE ÁGUA, INCÊNDIO E GÁS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</row>
        <row r="2999">
          <cell r="A2999" t="str">
            <v>45.01</v>
          </cell>
          <cell r="B2999" t="str">
            <v>Entrada de água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</row>
        <row r="3000">
          <cell r="A3000" t="str">
            <v>45.01.020</v>
          </cell>
          <cell r="B3000">
            <v>0</v>
          </cell>
          <cell r="C3000" t="str">
            <v>Entrada completa de água com abrigo e registro de gaveta, DN= 3/4´</v>
          </cell>
          <cell r="D3000" t="str">
            <v>un</v>
          </cell>
          <cell r="E3000">
            <v>549.19000000000005</v>
          </cell>
          <cell r="F3000">
            <v>403.92</v>
          </cell>
          <cell r="G3000">
            <v>953.11</v>
          </cell>
        </row>
        <row r="3001">
          <cell r="A3001" t="str">
            <v>45.01.040</v>
          </cell>
          <cell r="B3001">
            <v>0</v>
          </cell>
          <cell r="C3001" t="str">
            <v>Entrada completa de água com abrigo e registro de gaveta, DN= 1´</v>
          </cell>
          <cell r="D3001" t="str">
            <v>un</v>
          </cell>
          <cell r="E3001">
            <v>577.78</v>
          </cell>
          <cell r="F3001">
            <v>403.92</v>
          </cell>
          <cell r="G3001">
            <v>981.7</v>
          </cell>
        </row>
        <row r="3002">
          <cell r="A3002" t="str">
            <v>45.01.060</v>
          </cell>
          <cell r="B3002">
            <v>0</v>
          </cell>
          <cell r="C3002" t="str">
            <v>Entrada completa de água com abrigo e registro de gaveta, DN= 1 1/2´</v>
          </cell>
          <cell r="D3002" t="str">
            <v>un</v>
          </cell>
          <cell r="E3002">
            <v>1660.46</v>
          </cell>
          <cell r="F3002">
            <v>708.14</v>
          </cell>
          <cell r="G3002">
            <v>2368.6</v>
          </cell>
        </row>
        <row r="3003">
          <cell r="A3003" t="str">
            <v>45.01.066</v>
          </cell>
          <cell r="B3003">
            <v>0</v>
          </cell>
          <cell r="C3003" t="str">
            <v>Entrada completa de água com abrigo e registro de gaveta, DN= 2´</v>
          </cell>
          <cell r="D3003" t="str">
            <v>un</v>
          </cell>
          <cell r="E3003">
            <v>1738.03</v>
          </cell>
          <cell r="F3003">
            <v>708.14</v>
          </cell>
          <cell r="G3003">
            <v>2446.17</v>
          </cell>
        </row>
        <row r="3004">
          <cell r="A3004" t="str">
            <v>45.01.080</v>
          </cell>
          <cell r="B3004">
            <v>0</v>
          </cell>
          <cell r="C3004" t="str">
            <v>Entrada completa de água com abrigo e registro de gaveta, DN= 2 1/2´</v>
          </cell>
          <cell r="D3004" t="str">
            <v>un</v>
          </cell>
          <cell r="E3004">
            <v>1932.11</v>
          </cell>
          <cell r="F3004">
            <v>708.14</v>
          </cell>
          <cell r="G3004">
            <v>2640.25</v>
          </cell>
        </row>
        <row r="3005">
          <cell r="A3005" t="str">
            <v>45.01.082</v>
          </cell>
          <cell r="B3005">
            <v>0</v>
          </cell>
          <cell r="C3005" t="str">
            <v>Entrada completa de água com abrigo e registro de gaveta, DN= 3´</v>
          </cell>
          <cell r="D3005" t="str">
            <v>un</v>
          </cell>
          <cell r="E3005">
            <v>2109.1799999999998</v>
          </cell>
          <cell r="F3005">
            <v>708.14</v>
          </cell>
          <cell r="G3005">
            <v>2817.32</v>
          </cell>
        </row>
        <row r="3006">
          <cell r="A3006" t="str">
            <v>45.02</v>
          </cell>
          <cell r="B3006" t="str">
            <v>Entrada de gás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</row>
        <row r="3007">
          <cell r="A3007" t="str">
            <v>45.02.020</v>
          </cell>
          <cell r="B3007">
            <v>0</v>
          </cell>
          <cell r="C3007" t="str">
            <v>Entrada completa de gás GLP domiciliar com 2 bujões de 13 kg</v>
          </cell>
          <cell r="D3007" t="str">
            <v>un</v>
          </cell>
          <cell r="E3007">
            <v>1265.98</v>
          </cell>
          <cell r="F3007">
            <v>512.08000000000004</v>
          </cell>
          <cell r="G3007">
            <v>1778.06</v>
          </cell>
        </row>
        <row r="3008">
          <cell r="A3008" t="str">
            <v>45.02.040</v>
          </cell>
          <cell r="B3008">
            <v>0</v>
          </cell>
          <cell r="C3008" t="str">
            <v>Entrada completa de gás GLP com 2 cilindros de 45 kg</v>
          </cell>
          <cell r="D3008" t="str">
            <v>un</v>
          </cell>
          <cell r="E3008">
            <v>3202.74</v>
          </cell>
          <cell r="F3008">
            <v>1101.3499999999999</v>
          </cell>
          <cell r="G3008">
            <v>4304.09</v>
          </cell>
        </row>
        <row r="3009">
          <cell r="A3009" t="str">
            <v>45.02.060</v>
          </cell>
          <cell r="B3009">
            <v>0</v>
          </cell>
          <cell r="C3009" t="str">
            <v>Entrada completa de gás GLP com 4 cilindros de 45 kg</v>
          </cell>
          <cell r="D3009" t="str">
            <v>un</v>
          </cell>
          <cell r="E3009">
            <v>5448.38</v>
          </cell>
          <cell r="F3009">
            <v>1451.93</v>
          </cell>
          <cell r="G3009">
            <v>6900.31</v>
          </cell>
        </row>
        <row r="3010">
          <cell r="A3010" t="str">
            <v>45.02.080</v>
          </cell>
          <cell r="B3010">
            <v>0</v>
          </cell>
          <cell r="C3010" t="str">
            <v>Entrada completa de gás GLP com 6 cilindros de 45 kg</v>
          </cell>
          <cell r="D3010" t="str">
            <v>un</v>
          </cell>
          <cell r="E3010">
            <v>7682.79</v>
          </cell>
          <cell r="F3010">
            <v>1760.53</v>
          </cell>
          <cell r="G3010">
            <v>9443.32</v>
          </cell>
        </row>
        <row r="3011">
          <cell r="A3011" t="str">
            <v>45.02.200</v>
          </cell>
          <cell r="B3011">
            <v>0</v>
          </cell>
          <cell r="C3011" t="str">
            <v>Abrigo padronizado de gás GLP encanado</v>
          </cell>
          <cell r="D3011" t="str">
            <v>un</v>
          </cell>
          <cell r="E3011">
            <v>388.55</v>
          </cell>
          <cell r="F3011">
            <v>349.28</v>
          </cell>
          <cell r="G3011">
            <v>737.83</v>
          </cell>
        </row>
        <row r="3012">
          <cell r="A3012" t="str">
            <v>45.03</v>
          </cell>
          <cell r="B3012" t="str">
            <v>Hidrômetro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</row>
        <row r="3013">
          <cell r="A3013" t="str">
            <v>45.03.010</v>
          </cell>
          <cell r="B3013">
            <v>0</v>
          </cell>
          <cell r="C3013" t="str">
            <v>Hidrômetro em ferro fundido, diâmetro 50 mm (2´)</v>
          </cell>
          <cell r="D3013" t="str">
            <v>un</v>
          </cell>
          <cell r="E3013">
            <v>2202.4699999999998</v>
          </cell>
          <cell r="F3013">
            <v>24.89</v>
          </cell>
          <cell r="G3013">
            <v>2227.36</v>
          </cell>
        </row>
        <row r="3014">
          <cell r="A3014" t="str">
            <v>45.03.030</v>
          </cell>
          <cell r="B3014">
            <v>0</v>
          </cell>
          <cell r="C3014" t="str">
            <v>Hidrômetro em ferro fundido, diâmetro 100 mm (4´)</v>
          </cell>
          <cell r="D3014" t="str">
            <v>un</v>
          </cell>
          <cell r="E3014">
            <v>3276.39</v>
          </cell>
          <cell r="F3014">
            <v>24.89</v>
          </cell>
          <cell r="G3014">
            <v>3301.28</v>
          </cell>
        </row>
        <row r="3015">
          <cell r="A3015" t="str">
            <v>45.03.100</v>
          </cell>
          <cell r="B3015">
            <v>0</v>
          </cell>
          <cell r="C3015" t="str">
            <v>Hidrômetro em bronze, diâmetro de 25 mm (1´)</v>
          </cell>
          <cell r="D3015" t="str">
            <v>un</v>
          </cell>
          <cell r="E3015">
            <v>430.4</v>
          </cell>
          <cell r="F3015">
            <v>39.82</v>
          </cell>
          <cell r="G3015">
            <v>470.22</v>
          </cell>
        </row>
        <row r="3016">
          <cell r="A3016" t="str">
            <v>45.03.110</v>
          </cell>
          <cell r="B3016">
            <v>0</v>
          </cell>
          <cell r="C3016" t="str">
            <v>Hidrômetro em bronze, diâmetro de 40 mm (1 1/2´)</v>
          </cell>
          <cell r="D3016" t="str">
            <v>un</v>
          </cell>
          <cell r="E3016">
            <v>707.67</v>
          </cell>
          <cell r="F3016">
            <v>39.82</v>
          </cell>
          <cell r="G3016">
            <v>747.49</v>
          </cell>
        </row>
        <row r="3017">
          <cell r="A3017" t="str">
            <v>45.03.200</v>
          </cell>
          <cell r="B3017">
            <v>0</v>
          </cell>
          <cell r="C3017" t="str">
            <v>Filtro tipo cesto para hidrômetro de 50 mm (2´)</v>
          </cell>
          <cell r="D3017" t="str">
            <v>un</v>
          </cell>
          <cell r="E3017">
            <v>1425</v>
          </cell>
          <cell r="F3017">
            <v>24.89</v>
          </cell>
          <cell r="G3017">
            <v>1449.89</v>
          </cell>
        </row>
        <row r="3018">
          <cell r="A3018" t="str">
            <v>45.20</v>
          </cell>
          <cell r="B3018" t="str">
            <v>Reparos, conservações e complementos - GRUPO 45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</row>
        <row r="3019">
          <cell r="A3019" t="str">
            <v>45.20.020</v>
          </cell>
          <cell r="B3019">
            <v>0</v>
          </cell>
          <cell r="C3019" t="str">
            <v>Cilindro de gás (GLP) de 45 kg, com carga</v>
          </cell>
          <cell r="D3019" t="str">
            <v>un</v>
          </cell>
          <cell r="E3019">
            <v>732.2</v>
          </cell>
          <cell r="F3019">
            <v>0</v>
          </cell>
          <cell r="G3019">
            <v>732.2</v>
          </cell>
        </row>
        <row r="3020">
          <cell r="A3020" t="str">
            <v>46</v>
          </cell>
          <cell r="B3020" t="str">
            <v>TUBULAÇÃO E CONDUTORES PARA LÍQUIDOS E GASES.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</row>
        <row r="3021">
          <cell r="A3021" t="str">
            <v>46.01</v>
          </cell>
          <cell r="B3021" t="str">
            <v>Tubulação em PVC rígido marrom para sistemas prediais de água fria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</row>
        <row r="3022">
          <cell r="A3022" t="str">
            <v>46.01.010</v>
          </cell>
          <cell r="B3022">
            <v>0</v>
          </cell>
          <cell r="C3022" t="str">
            <v>Tubo de PVC rígido soldável marrom, DN= 20 mm, (1/2´), inclusive conexões</v>
          </cell>
          <cell r="D3022" t="str">
            <v>m</v>
          </cell>
          <cell r="E3022">
            <v>3.62</v>
          </cell>
          <cell r="F3022">
            <v>16.600000000000001</v>
          </cell>
          <cell r="G3022">
            <v>20.22</v>
          </cell>
        </row>
        <row r="3023">
          <cell r="A3023" t="str">
            <v>46.01.020</v>
          </cell>
          <cell r="B3023">
            <v>0</v>
          </cell>
          <cell r="C3023" t="str">
            <v>Tubo de PVC rígido soldável marrom, DN= 25 mm, (3/4´), inclusive conexões</v>
          </cell>
          <cell r="D3023" t="str">
            <v>m</v>
          </cell>
          <cell r="E3023">
            <v>4.2300000000000004</v>
          </cell>
          <cell r="F3023">
            <v>16.600000000000001</v>
          </cell>
          <cell r="G3023">
            <v>20.83</v>
          </cell>
        </row>
        <row r="3024">
          <cell r="A3024" t="str">
            <v>46.01.030</v>
          </cell>
          <cell r="B3024">
            <v>0</v>
          </cell>
          <cell r="C3024" t="str">
            <v>Tubo de PVC rígido soldável marrom, DN= 32 mm, (1´), inclusive conexões</v>
          </cell>
          <cell r="D3024" t="str">
            <v>m</v>
          </cell>
          <cell r="E3024">
            <v>9.9499999999999993</v>
          </cell>
          <cell r="F3024">
            <v>16.600000000000001</v>
          </cell>
          <cell r="G3024">
            <v>26.55</v>
          </cell>
        </row>
        <row r="3025">
          <cell r="A3025" t="str">
            <v>46.01.040</v>
          </cell>
          <cell r="B3025">
            <v>0</v>
          </cell>
          <cell r="C3025" t="str">
            <v>Tubo de PVC rígido soldável marrom, DN= 40 mm, (1 1/4´), inclusive conexões</v>
          </cell>
          <cell r="D3025" t="str">
            <v>m</v>
          </cell>
          <cell r="E3025">
            <v>13.4</v>
          </cell>
          <cell r="F3025">
            <v>16.600000000000001</v>
          </cell>
          <cell r="G3025">
            <v>30</v>
          </cell>
        </row>
        <row r="3026">
          <cell r="A3026" t="str">
            <v>46.01.050</v>
          </cell>
          <cell r="B3026">
            <v>0</v>
          </cell>
          <cell r="C3026" t="str">
            <v>Tubo de PVC rígido soldável marrom, DN= 50 mm, (1 1/2´), inclusive conexões</v>
          </cell>
          <cell r="D3026" t="str">
            <v>m</v>
          </cell>
          <cell r="E3026">
            <v>13.82</v>
          </cell>
          <cell r="F3026">
            <v>19.91</v>
          </cell>
          <cell r="G3026">
            <v>33.729999999999997</v>
          </cell>
        </row>
        <row r="3027">
          <cell r="A3027" t="str">
            <v>46.01.060</v>
          </cell>
          <cell r="B3027">
            <v>0</v>
          </cell>
          <cell r="C3027" t="str">
            <v>Tubo de PVC rígido soldável marrom, DN= 60 mm, (2´), inclusive conexões</v>
          </cell>
          <cell r="D3027" t="str">
            <v>m</v>
          </cell>
          <cell r="E3027">
            <v>25.24</v>
          </cell>
          <cell r="F3027">
            <v>23.23</v>
          </cell>
          <cell r="G3027">
            <v>48.47</v>
          </cell>
        </row>
        <row r="3028">
          <cell r="A3028" t="str">
            <v>46.01.070</v>
          </cell>
          <cell r="B3028">
            <v>0</v>
          </cell>
          <cell r="C3028" t="str">
            <v>Tubo de PVC rígido soldável marrom, DN= 75 mm, (2 1/2´), inclusive conexões</v>
          </cell>
          <cell r="D3028" t="str">
            <v>m</v>
          </cell>
          <cell r="E3028">
            <v>35.97</v>
          </cell>
          <cell r="F3028">
            <v>29.87</v>
          </cell>
          <cell r="G3028">
            <v>65.84</v>
          </cell>
        </row>
        <row r="3029">
          <cell r="A3029" t="str">
            <v>46.01.080</v>
          </cell>
          <cell r="B3029">
            <v>0</v>
          </cell>
          <cell r="C3029" t="str">
            <v>Tubo de PVC rígido soldável marrom, DN= 85 mm, (3´), inclusive conexões</v>
          </cell>
          <cell r="D3029" t="str">
            <v>m</v>
          </cell>
          <cell r="E3029">
            <v>43.72</v>
          </cell>
          <cell r="F3029">
            <v>33.18</v>
          </cell>
          <cell r="G3029">
            <v>76.900000000000006</v>
          </cell>
        </row>
        <row r="3030">
          <cell r="A3030" t="str">
            <v>46.01.090</v>
          </cell>
          <cell r="B3030">
            <v>0</v>
          </cell>
          <cell r="C3030" t="str">
            <v>Tubo de PVC rígido soldável marrom, DN= 110 mm, (4´), inclusive conexões</v>
          </cell>
          <cell r="D3030" t="str">
            <v>m</v>
          </cell>
          <cell r="E3030">
            <v>80.09</v>
          </cell>
          <cell r="F3030">
            <v>36.5</v>
          </cell>
          <cell r="G3030">
            <v>116.59</v>
          </cell>
        </row>
        <row r="3031">
          <cell r="A3031" t="str">
            <v>46.02</v>
          </cell>
          <cell r="B3031" t="str">
            <v>Tubulação em PVC rígido branco para esgoto domiciliar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</row>
        <row r="3032">
          <cell r="A3032" t="str">
            <v>46.02.010</v>
          </cell>
          <cell r="B3032">
            <v>0</v>
          </cell>
          <cell r="C3032" t="str">
            <v>Tubo de PVC rígido branco, pontas lisas, soldável, linha esgoto série normal, DN= 40 mm, inclusive conexões</v>
          </cell>
          <cell r="D3032" t="str">
            <v>m</v>
          </cell>
          <cell r="E3032">
            <v>7.05</v>
          </cell>
          <cell r="F3032">
            <v>16.600000000000001</v>
          </cell>
          <cell r="G3032">
            <v>23.65</v>
          </cell>
        </row>
        <row r="3033">
          <cell r="A3033" t="str">
            <v>46.02.050</v>
          </cell>
          <cell r="B3033">
            <v>0</v>
          </cell>
          <cell r="C3033" t="str">
            <v>Tubo de PVC rígido branco PxB com virola e anel de borracha, linha esgoto série normal, DN= 50 mm, inclusive conexões</v>
          </cell>
          <cell r="D3033" t="str">
            <v>m</v>
          </cell>
          <cell r="E3033">
            <v>9.98</v>
          </cell>
          <cell r="F3033">
            <v>19.91</v>
          </cell>
          <cell r="G3033">
            <v>29.89</v>
          </cell>
        </row>
        <row r="3034">
          <cell r="A3034" t="str">
            <v>46.02.060</v>
          </cell>
          <cell r="B3034">
            <v>0</v>
          </cell>
          <cell r="C3034" t="str">
            <v>Tubo de PVC rígido branco PxB com virola e anel de borracha, linha esgoto série normal, DN= 75 mm, inclusive conexões</v>
          </cell>
          <cell r="D3034" t="str">
            <v>m</v>
          </cell>
          <cell r="E3034">
            <v>16.55</v>
          </cell>
          <cell r="F3034">
            <v>29.87</v>
          </cell>
          <cell r="G3034">
            <v>46.42</v>
          </cell>
        </row>
        <row r="3035">
          <cell r="A3035" t="str">
            <v>46.02.070</v>
          </cell>
          <cell r="B3035">
            <v>0</v>
          </cell>
          <cell r="C3035" t="str">
            <v>Tubo de PVC rígido branco PxB com virola e anel de borracha, linha esgoto série normal, DN= 100 mm, inclusive conexões</v>
          </cell>
          <cell r="D3035" t="str">
            <v>m</v>
          </cell>
          <cell r="E3035">
            <v>15.08</v>
          </cell>
          <cell r="F3035">
            <v>36.5</v>
          </cell>
          <cell r="G3035">
            <v>51.58</v>
          </cell>
        </row>
        <row r="3036">
          <cell r="A3036" t="str">
            <v>46.03</v>
          </cell>
          <cell r="B3036" t="str">
            <v>Tubulação em PVC rígido branco série R - A.P e esgoto domiciliar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</row>
        <row r="3037">
          <cell r="A3037" t="str">
            <v>46.03.038</v>
          </cell>
          <cell r="B3037">
            <v>0</v>
          </cell>
          <cell r="C3037" t="str">
            <v>Tubo de PVC rígido PxB com virola e anel de borracha, linha esgoto série reforçada ´R´, DN= 50 mm, inclusive conexões</v>
          </cell>
          <cell r="D3037" t="str">
            <v>m</v>
          </cell>
          <cell r="E3037">
            <v>16.100000000000001</v>
          </cell>
          <cell r="F3037">
            <v>19.91</v>
          </cell>
          <cell r="G3037">
            <v>36.01</v>
          </cell>
        </row>
        <row r="3038">
          <cell r="A3038" t="str">
            <v>46.03.040</v>
          </cell>
          <cell r="B3038">
            <v>0</v>
          </cell>
          <cell r="C3038" t="str">
            <v>Tubo de PVC rígido PxB com virola e anel de borracha, linha esgoto série reforçada ´R´, DN= 75 mm, inclusive conexões</v>
          </cell>
          <cell r="D3038" t="str">
            <v>m</v>
          </cell>
          <cell r="E3038">
            <v>22.02</v>
          </cell>
          <cell r="F3038">
            <v>29.87</v>
          </cell>
          <cell r="G3038">
            <v>51.89</v>
          </cell>
        </row>
        <row r="3039">
          <cell r="A3039" t="str">
            <v>46.03.050</v>
          </cell>
          <cell r="B3039">
            <v>0</v>
          </cell>
          <cell r="C3039" t="str">
            <v>Tubo de PVC rígido PxB com virola e anel de borracha, linha esgoto série reforçada ´R´, DN= 100 mm, inclusive conexões</v>
          </cell>
          <cell r="D3039" t="str">
            <v>m</v>
          </cell>
          <cell r="E3039">
            <v>32.25</v>
          </cell>
          <cell r="F3039">
            <v>36.5</v>
          </cell>
          <cell r="G3039">
            <v>68.75</v>
          </cell>
        </row>
        <row r="3040">
          <cell r="A3040" t="str">
            <v>46.03.060</v>
          </cell>
          <cell r="B3040">
            <v>0</v>
          </cell>
          <cell r="C3040" t="str">
            <v>Tubo de PVC rígido PxB com virola e anel de borracha, linha esgoto série reforçada ´R´. DN= 150 mm, inclusive conexões</v>
          </cell>
          <cell r="D3040" t="str">
            <v>m</v>
          </cell>
          <cell r="E3040">
            <v>69.45</v>
          </cell>
          <cell r="F3040">
            <v>36.5</v>
          </cell>
          <cell r="G3040">
            <v>105.95</v>
          </cell>
        </row>
        <row r="3041">
          <cell r="A3041" t="str">
            <v>46.03.080</v>
          </cell>
          <cell r="B3041">
            <v>0</v>
          </cell>
          <cell r="C3041" t="str">
            <v>Tubo de PVC rígido, pontas lisas, soldável, linha esgoto série reforçada ´R´, DN= 40 mm, inclusive conexões</v>
          </cell>
          <cell r="D3041" t="str">
            <v>m</v>
          </cell>
          <cell r="E3041">
            <v>13.34</v>
          </cell>
          <cell r="F3041">
            <v>16.600000000000001</v>
          </cell>
          <cell r="G3041">
            <v>29.94</v>
          </cell>
        </row>
        <row r="3042">
          <cell r="A3042" t="str">
            <v>46.04</v>
          </cell>
          <cell r="B3042" t="str">
            <v>Tubulação em PVC rígido com junta elástica - adução e distribuição de água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</row>
        <row r="3043">
          <cell r="A3043" t="str">
            <v>46.04.010</v>
          </cell>
          <cell r="B3043">
            <v>0</v>
          </cell>
          <cell r="C3043" t="str">
            <v>Tubo de PVC rígido tipo PBA classe 15, DN= 50mm, (DE= 60mm), inclusive conexões</v>
          </cell>
          <cell r="D3043" t="str">
            <v>m</v>
          </cell>
          <cell r="E3043">
            <v>13.52</v>
          </cell>
          <cell r="F3043">
            <v>11.67</v>
          </cell>
          <cell r="G3043">
            <v>25.19</v>
          </cell>
        </row>
        <row r="3044">
          <cell r="A3044" t="str">
            <v>46.04.020</v>
          </cell>
          <cell r="B3044">
            <v>0</v>
          </cell>
          <cell r="C3044" t="str">
            <v>Tubo de PVC rígido tipo PBA classe 15, DN= 75mm, (DE= 85mm), inclusive conexões</v>
          </cell>
          <cell r="D3044" t="str">
            <v>m</v>
          </cell>
          <cell r="E3044">
            <v>25.53</v>
          </cell>
          <cell r="F3044">
            <v>11.67</v>
          </cell>
          <cell r="G3044">
            <v>37.200000000000003</v>
          </cell>
        </row>
        <row r="3045">
          <cell r="A3045" t="str">
            <v>46.04.030</v>
          </cell>
          <cell r="B3045">
            <v>0</v>
          </cell>
          <cell r="C3045" t="str">
            <v>Tubo de PVC rígido tipo PBA classe 15, DN= 100mm, (DE= 110mm), inclusive conexões</v>
          </cell>
          <cell r="D3045" t="str">
            <v>m</v>
          </cell>
          <cell r="E3045">
            <v>45.96</v>
          </cell>
          <cell r="F3045">
            <v>11.67</v>
          </cell>
          <cell r="G3045">
            <v>57.63</v>
          </cell>
        </row>
        <row r="3046">
          <cell r="A3046" t="str">
            <v>46.04.040</v>
          </cell>
          <cell r="B3046">
            <v>0</v>
          </cell>
          <cell r="C3046" t="str">
            <v>Tubo de PVC rígido DEFoFo, DN= 100mm (DE= 118mm), inclusive conexões</v>
          </cell>
          <cell r="D3046" t="str">
            <v>m</v>
          </cell>
          <cell r="E3046">
            <v>58.21</v>
          </cell>
          <cell r="F3046">
            <v>11.67</v>
          </cell>
          <cell r="G3046">
            <v>69.88</v>
          </cell>
        </row>
        <row r="3047">
          <cell r="A3047" t="str">
            <v>46.04.050</v>
          </cell>
          <cell r="B3047">
            <v>0</v>
          </cell>
          <cell r="C3047" t="str">
            <v>Tubo de PVC rígido DEFoFo, DN= 150mm (DE= 170mm), inclusive conexões</v>
          </cell>
          <cell r="D3047" t="str">
            <v>m</v>
          </cell>
          <cell r="E3047">
            <v>123.09</v>
          </cell>
          <cell r="F3047">
            <v>11.67</v>
          </cell>
          <cell r="G3047">
            <v>134.76</v>
          </cell>
        </row>
        <row r="3048">
          <cell r="A3048" t="str">
            <v>46.04.070</v>
          </cell>
          <cell r="B3048">
            <v>0</v>
          </cell>
          <cell r="C3048" t="str">
            <v>Tubo de PVC rígido DEFoFo, DN= 200mm (DE= 222mm), inclusive conexões</v>
          </cell>
          <cell r="D3048" t="str">
            <v>m</v>
          </cell>
          <cell r="E3048">
            <v>191.58</v>
          </cell>
          <cell r="F3048">
            <v>23.35</v>
          </cell>
          <cell r="G3048">
            <v>214.93</v>
          </cell>
        </row>
        <row r="3049">
          <cell r="A3049" t="str">
            <v>46.04.080</v>
          </cell>
          <cell r="B3049">
            <v>0</v>
          </cell>
          <cell r="C3049" t="str">
            <v>Tubo de PVC rígido DEFoFo, DN= 250mm (DE= 274mm), inclusive conexões</v>
          </cell>
          <cell r="D3049" t="str">
            <v>m</v>
          </cell>
          <cell r="E3049">
            <v>294.93</v>
          </cell>
          <cell r="F3049">
            <v>23.35</v>
          </cell>
          <cell r="G3049">
            <v>318.27999999999997</v>
          </cell>
        </row>
        <row r="3050">
          <cell r="A3050" t="str">
            <v>46.04.090</v>
          </cell>
          <cell r="B3050">
            <v>0</v>
          </cell>
          <cell r="C3050" t="str">
            <v>Tubo de PVC rígido DEFoFo, DN= 300mm (DE= 326mm), inclusive conexões</v>
          </cell>
          <cell r="D3050" t="str">
            <v>m</v>
          </cell>
          <cell r="E3050">
            <v>408.14</v>
          </cell>
          <cell r="F3050">
            <v>23.35</v>
          </cell>
          <cell r="G3050">
            <v>431.49</v>
          </cell>
        </row>
        <row r="3051">
          <cell r="A3051" t="str">
            <v>46.05</v>
          </cell>
          <cell r="B3051" t="str">
            <v>Tubulação em PVC rígido com junta elástica - rede de esgoto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</row>
        <row r="3052">
          <cell r="A3052" t="str">
            <v>46.05.020</v>
          </cell>
          <cell r="B3052">
            <v>0</v>
          </cell>
          <cell r="C3052" t="str">
            <v>Tubo PVC rígido, tipo Coletor Esgoto, junta elástica, DN= 100 mm, inclusive conexões</v>
          </cell>
          <cell r="D3052" t="str">
            <v>m</v>
          </cell>
          <cell r="E3052">
            <v>15.61</v>
          </cell>
          <cell r="F3052">
            <v>11.67</v>
          </cell>
          <cell r="G3052">
            <v>27.28</v>
          </cell>
        </row>
        <row r="3053">
          <cell r="A3053" t="str">
            <v>46.05.040</v>
          </cell>
          <cell r="B3053">
            <v>0</v>
          </cell>
          <cell r="C3053" t="str">
            <v>Tubo PVC rígido, tipo Coletor Esgoto, junta elástica, DN= 150 mm, inclusive conexões</v>
          </cell>
          <cell r="D3053" t="str">
            <v>m</v>
          </cell>
          <cell r="E3053">
            <v>33.520000000000003</v>
          </cell>
          <cell r="F3053">
            <v>11.67</v>
          </cell>
          <cell r="G3053">
            <v>45.19</v>
          </cell>
        </row>
        <row r="3054">
          <cell r="A3054" t="str">
            <v>46.05.050</v>
          </cell>
          <cell r="B3054">
            <v>0</v>
          </cell>
          <cell r="C3054" t="str">
            <v>Tubo PVC rígido, tipo Coletor Esgoto, junta elástica, DN= 200 mm, inclusive conexões</v>
          </cell>
          <cell r="D3054" t="str">
            <v>m</v>
          </cell>
          <cell r="E3054">
            <v>53.91</v>
          </cell>
          <cell r="F3054">
            <v>23.35</v>
          </cell>
          <cell r="G3054">
            <v>77.260000000000005</v>
          </cell>
        </row>
        <row r="3055">
          <cell r="A3055" t="str">
            <v>46.05.060</v>
          </cell>
          <cell r="B3055">
            <v>0</v>
          </cell>
          <cell r="C3055" t="str">
            <v>Tubo PVC rígido, tipo Coletor Esgoto, junta elástica, DN= 250 mm, inclusive conexões</v>
          </cell>
          <cell r="D3055" t="str">
            <v>m</v>
          </cell>
          <cell r="E3055">
            <v>87.4</v>
          </cell>
          <cell r="F3055">
            <v>23.35</v>
          </cell>
          <cell r="G3055">
            <v>110.75</v>
          </cell>
        </row>
        <row r="3056">
          <cell r="A3056" t="str">
            <v>46.05.070</v>
          </cell>
          <cell r="B3056">
            <v>0</v>
          </cell>
          <cell r="C3056" t="str">
            <v>Tubo PVC rígido, tipo Coletor Esgoto, junta elástica, DN= 300 mm, inclusive conexões</v>
          </cell>
          <cell r="D3056" t="str">
            <v>m</v>
          </cell>
          <cell r="E3056">
            <v>143.61000000000001</v>
          </cell>
          <cell r="F3056">
            <v>23.35</v>
          </cell>
          <cell r="G3056">
            <v>166.96</v>
          </cell>
        </row>
        <row r="3057">
          <cell r="A3057" t="str">
            <v>46.05.090</v>
          </cell>
          <cell r="B3057">
            <v>0</v>
          </cell>
          <cell r="C3057" t="str">
            <v>Tubo PVC rígido, tipo Coletor Esgoto, junta elástica, DN= 400 mm, inclusive conexões</v>
          </cell>
          <cell r="D3057" t="str">
            <v>m</v>
          </cell>
          <cell r="E3057">
            <v>255.76</v>
          </cell>
          <cell r="F3057">
            <v>23.35</v>
          </cell>
          <cell r="G3057">
            <v>279.11</v>
          </cell>
        </row>
        <row r="3058">
          <cell r="A3058" t="str">
            <v>46.07</v>
          </cell>
          <cell r="B3058" t="str">
            <v>Tubulação galvanizado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</row>
        <row r="3059">
          <cell r="A3059" t="str">
            <v>46.07.010</v>
          </cell>
          <cell r="B3059">
            <v>0</v>
          </cell>
          <cell r="C3059" t="str">
            <v>Tubo galvanizado DN= 1/2´, inclusive conexões</v>
          </cell>
          <cell r="D3059" t="str">
            <v>m</v>
          </cell>
          <cell r="E3059">
            <v>20.92</v>
          </cell>
          <cell r="F3059">
            <v>33.18</v>
          </cell>
          <cell r="G3059">
            <v>54.1</v>
          </cell>
        </row>
        <row r="3060">
          <cell r="A3060" t="str">
            <v>46.07.020</v>
          </cell>
          <cell r="B3060">
            <v>0</v>
          </cell>
          <cell r="C3060" t="str">
            <v>Tubo galvanizado DN= 3/4´, inclusive conexões</v>
          </cell>
          <cell r="D3060" t="str">
            <v>m</v>
          </cell>
          <cell r="E3060">
            <v>25.59</v>
          </cell>
          <cell r="F3060">
            <v>36.5</v>
          </cell>
          <cell r="G3060">
            <v>62.09</v>
          </cell>
        </row>
        <row r="3061">
          <cell r="A3061" t="str">
            <v>46.07.030</v>
          </cell>
          <cell r="B3061">
            <v>0</v>
          </cell>
          <cell r="C3061" t="str">
            <v>Tubo galvanizado DN= 1´, inclusive conexões</v>
          </cell>
          <cell r="D3061" t="str">
            <v>m</v>
          </cell>
          <cell r="E3061">
            <v>34.619999999999997</v>
          </cell>
          <cell r="F3061">
            <v>43.14</v>
          </cell>
          <cell r="G3061">
            <v>77.760000000000005</v>
          </cell>
        </row>
        <row r="3062">
          <cell r="A3062" t="str">
            <v>46.07.040</v>
          </cell>
          <cell r="B3062">
            <v>0</v>
          </cell>
          <cell r="C3062" t="str">
            <v>Tubo galvanizado DN= 1 1/4´, inclusive conexões</v>
          </cell>
          <cell r="D3062" t="str">
            <v>m</v>
          </cell>
          <cell r="E3062">
            <v>44.46</v>
          </cell>
          <cell r="F3062">
            <v>46.45</v>
          </cell>
          <cell r="G3062">
            <v>90.91</v>
          </cell>
        </row>
        <row r="3063">
          <cell r="A3063" t="str">
            <v>46.07.050</v>
          </cell>
          <cell r="B3063">
            <v>0</v>
          </cell>
          <cell r="C3063" t="str">
            <v>Tubo galvanizado DN= 1 1/2´, inclusive conexões</v>
          </cell>
          <cell r="D3063" t="str">
            <v>m</v>
          </cell>
          <cell r="E3063">
            <v>48.28</v>
          </cell>
          <cell r="F3063">
            <v>53.09</v>
          </cell>
          <cell r="G3063">
            <v>101.37</v>
          </cell>
        </row>
        <row r="3064">
          <cell r="A3064" t="str">
            <v>46.07.060</v>
          </cell>
          <cell r="B3064">
            <v>0</v>
          </cell>
          <cell r="C3064" t="str">
            <v>Tubo galvanizado DN= 2´, inclusive conexões</v>
          </cell>
          <cell r="D3064" t="str">
            <v>m</v>
          </cell>
          <cell r="E3064">
            <v>66.19</v>
          </cell>
          <cell r="F3064">
            <v>59.72</v>
          </cell>
          <cell r="G3064">
            <v>125.91</v>
          </cell>
        </row>
        <row r="3065">
          <cell r="A3065" t="str">
            <v>46.07.070</v>
          </cell>
          <cell r="B3065">
            <v>0</v>
          </cell>
          <cell r="C3065" t="str">
            <v>Tubo galvanizado DN= 2 1/2´, inclusive conexões</v>
          </cell>
          <cell r="D3065" t="str">
            <v>m</v>
          </cell>
          <cell r="E3065">
            <v>86.2</v>
          </cell>
          <cell r="F3065">
            <v>66.36</v>
          </cell>
          <cell r="G3065">
            <v>152.56</v>
          </cell>
        </row>
        <row r="3066">
          <cell r="A3066" t="str">
            <v>46.07.080</v>
          </cell>
          <cell r="B3066">
            <v>0</v>
          </cell>
          <cell r="C3066" t="str">
            <v>Tubo galvanizado DN= 3´, inclusive conexões</v>
          </cell>
          <cell r="D3066" t="str">
            <v>m</v>
          </cell>
          <cell r="E3066">
            <v>98.39</v>
          </cell>
          <cell r="F3066">
            <v>74.66</v>
          </cell>
          <cell r="G3066">
            <v>173.05</v>
          </cell>
        </row>
        <row r="3067">
          <cell r="A3067" t="str">
            <v>46.07.090</v>
          </cell>
          <cell r="B3067">
            <v>0</v>
          </cell>
          <cell r="C3067" t="str">
            <v>Tubo galvanizado DN= 4´, inclusive conexões</v>
          </cell>
          <cell r="D3067" t="str">
            <v>m</v>
          </cell>
          <cell r="E3067">
            <v>142.97999999999999</v>
          </cell>
          <cell r="F3067">
            <v>82.96</v>
          </cell>
          <cell r="G3067">
            <v>225.94</v>
          </cell>
        </row>
        <row r="3068">
          <cell r="A3068" t="str">
            <v>46.07.100</v>
          </cell>
          <cell r="B3068">
            <v>0</v>
          </cell>
          <cell r="C3068" t="str">
            <v>Tubo galvanizado DN= 6´, inclusive conexões</v>
          </cell>
          <cell r="D3068" t="str">
            <v>m</v>
          </cell>
          <cell r="E3068">
            <v>236.63</v>
          </cell>
          <cell r="F3068">
            <v>91.25</v>
          </cell>
          <cell r="G3068">
            <v>327.88</v>
          </cell>
        </row>
        <row r="3069">
          <cell r="A3069" t="str">
            <v>46.08</v>
          </cell>
          <cell r="B3069" t="str">
            <v>Tubulação em aço carbono galvanizado classe schedule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</row>
        <row r="3070">
          <cell r="A3070" t="str">
            <v>46.08.006</v>
          </cell>
          <cell r="B3070">
            <v>0</v>
          </cell>
          <cell r="C3070" t="str">
            <v>Tubo galvanizado sem costura schedule 40, DN= 1/2´, inclusive conexões</v>
          </cell>
          <cell r="D3070" t="str">
            <v>m</v>
          </cell>
          <cell r="E3070">
            <v>34.86</v>
          </cell>
          <cell r="F3070">
            <v>33.18</v>
          </cell>
          <cell r="G3070">
            <v>68.040000000000006</v>
          </cell>
        </row>
        <row r="3071">
          <cell r="A3071" t="str">
            <v>46.08.010</v>
          </cell>
          <cell r="B3071">
            <v>0</v>
          </cell>
          <cell r="C3071" t="str">
            <v>Tubo galvanizado sem costura schedule 40, DN= 3/4´, inclusive conexões</v>
          </cell>
          <cell r="D3071" t="str">
            <v>m</v>
          </cell>
          <cell r="E3071">
            <v>43.96</v>
          </cell>
          <cell r="F3071">
            <v>36.5</v>
          </cell>
          <cell r="G3071">
            <v>80.459999999999994</v>
          </cell>
        </row>
        <row r="3072">
          <cell r="A3072" t="str">
            <v>46.08.020</v>
          </cell>
          <cell r="B3072">
            <v>0</v>
          </cell>
          <cell r="C3072" t="str">
            <v>Tubo galvanizado sem costura schedule 40, DN= 1´, inclusive conexões</v>
          </cell>
          <cell r="D3072" t="str">
            <v>m</v>
          </cell>
          <cell r="E3072">
            <v>49.57</v>
          </cell>
          <cell r="F3072">
            <v>43.14</v>
          </cell>
          <cell r="G3072">
            <v>92.71</v>
          </cell>
        </row>
        <row r="3073">
          <cell r="A3073" t="str">
            <v>46.08.030</v>
          </cell>
          <cell r="B3073">
            <v>0</v>
          </cell>
          <cell r="C3073" t="str">
            <v>Tubo galvanizado sem costura schedule 40, DN= 1 1/4´, inclusive conexões</v>
          </cell>
          <cell r="D3073" t="str">
            <v>m</v>
          </cell>
          <cell r="E3073">
            <v>64.45</v>
          </cell>
          <cell r="F3073">
            <v>46.45</v>
          </cell>
          <cell r="G3073">
            <v>110.9</v>
          </cell>
        </row>
        <row r="3074">
          <cell r="A3074" t="str">
            <v>46.08.040</v>
          </cell>
          <cell r="B3074">
            <v>0</v>
          </cell>
          <cell r="C3074" t="str">
            <v>Tubo galvanizado sem costura schedule 40, DN= 1 1/2´, inclusive conexões</v>
          </cell>
          <cell r="D3074" t="str">
            <v>m</v>
          </cell>
          <cell r="E3074">
            <v>74.59</v>
          </cell>
          <cell r="F3074">
            <v>53.09</v>
          </cell>
          <cell r="G3074">
            <v>127.68</v>
          </cell>
        </row>
        <row r="3075">
          <cell r="A3075" t="str">
            <v>46.08.050</v>
          </cell>
          <cell r="B3075">
            <v>0</v>
          </cell>
          <cell r="C3075" t="str">
            <v>Tubo galvanizado sem costura schedule 40, DN= 2´, inclusive conexões</v>
          </cell>
          <cell r="D3075" t="str">
            <v>m</v>
          </cell>
          <cell r="E3075">
            <v>85.79</v>
          </cell>
          <cell r="F3075">
            <v>59.72</v>
          </cell>
          <cell r="G3075">
            <v>145.51</v>
          </cell>
        </row>
        <row r="3076">
          <cell r="A3076" t="str">
            <v>46.08.070</v>
          </cell>
          <cell r="B3076">
            <v>0</v>
          </cell>
          <cell r="C3076" t="str">
            <v>Tubo galvanizado sem costura schedule 40, DN= 2 1/2´, inclusive conexões</v>
          </cell>
          <cell r="D3076" t="str">
            <v>m</v>
          </cell>
          <cell r="E3076">
            <v>141.27000000000001</v>
          </cell>
          <cell r="F3076">
            <v>66.36</v>
          </cell>
          <cell r="G3076">
            <v>207.63</v>
          </cell>
        </row>
        <row r="3077">
          <cell r="A3077" t="str">
            <v>46.08.080</v>
          </cell>
          <cell r="B3077">
            <v>0</v>
          </cell>
          <cell r="C3077" t="str">
            <v>Tubo galvanizado sem costura schedule 40, DN= 3´, inclusive conexões</v>
          </cell>
          <cell r="D3077" t="str">
            <v>m</v>
          </cell>
          <cell r="E3077">
            <v>167.22</v>
          </cell>
          <cell r="F3077">
            <v>74.66</v>
          </cell>
          <cell r="G3077">
            <v>241.88</v>
          </cell>
        </row>
        <row r="3078">
          <cell r="A3078" t="str">
            <v>46.08.100</v>
          </cell>
          <cell r="B3078">
            <v>0</v>
          </cell>
          <cell r="C3078" t="str">
            <v>Tubo galvanizado sem costura schedule 40, DN= 4´, inclusive conexões</v>
          </cell>
          <cell r="D3078" t="str">
            <v>m</v>
          </cell>
          <cell r="E3078">
            <v>236.15</v>
          </cell>
          <cell r="F3078">
            <v>82.96</v>
          </cell>
          <cell r="G3078">
            <v>319.11</v>
          </cell>
        </row>
        <row r="3079">
          <cell r="A3079" t="str">
            <v>46.08.110</v>
          </cell>
          <cell r="B3079">
            <v>0</v>
          </cell>
          <cell r="C3079" t="str">
            <v>Tubo galvanizado sem costura schedule 40, DN= 6´, inclusive conexões</v>
          </cell>
          <cell r="D3079" t="str">
            <v>m</v>
          </cell>
          <cell r="E3079">
            <v>407.48</v>
          </cell>
          <cell r="F3079">
            <v>91.25</v>
          </cell>
          <cell r="G3079">
            <v>498.73</v>
          </cell>
        </row>
        <row r="3080">
          <cell r="A3080" t="str">
            <v>46.09</v>
          </cell>
          <cell r="B3080" t="str">
            <v>Conexões e acessórios em ferro fundido, predial e tradicional, esgoto e pluvial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</row>
        <row r="3081">
          <cell r="A3081" t="str">
            <v>46.09.050</v>
          </cell>
          <cell r="B3081">
            <v>0</v>
          </cell>
          <cell r="C3081" t="str">
            <v>Joelho 45° em ferro fundido, linha predial tradicional, DN= 50 mm</v>
          </cell>
          <cell r="D3081" t="str">
            <v>un</v>
          </cell>
          <cell r="E3081">
            <v>47.47</v>
          </cell>
          <cell r="F3081">
            <v>9.9600000000000009</v>
          </cell>
          <cell r="G3081">
            <v>57.43</v>
          </cell>
        </row>
        <row r="3082">
          <cell r="A3082" t="str">
            <v>46.09.060</v>
          </cell>
          <cell r="B3082">
            <v>0</v>
          </cell>
          <cell r="C3082" t="str">
            <v>Joelho 45° em ferro fundido, linha predial tradicional, DN= 75 mm</v>
          </cell>
          <cell r="D3082" t="str">
            <v>un</v>
          </cell>
          <cell r="E3082">
            <v>61.31</v>
          </cell>
          <cell r="F3082">
            <v>9.9600000000000009</v>
          </cell>
          <cell r="G3082">
            <v>71.27</v>
          </cell>
        </row>
        <row r="3083">
          <cell r="A3083" t="str">
            <v>46.09.070</v>
          </cell>
          <cell r="B3083">
            <v>0</v>
          </cell>
          <cell r="C3083" t="str">
            <v>Joelho 45° em ferro fundido, linha predial tradicional, DN= 100 mm</v>
          </cell>
          <cell r="D3083" t="str">
            <v>un</v>
          </cell>
          <cell r="E3083">
            <v>74.7</v>
          </cell>
          <cell r="F3083">
            <v>13.27</v>
          </cell>
          <cell r="G3083">
            <v>87.97</v>
          </cell>
        </row>
        <row r="3084">
          <cell r="A3084" t="str">
            <v>46.09.080</v>
          </cell>
          <cell r="B3084">
            <v>0</v>
          </cell>
          <cell r="C3084" t="str">
            <v>Joelho 45° em ferro fundido, linha predial tradicional, DN= 150 mm</v>
          </cell>
          <cell r="D3084" t="str">
            <v>un</v>
          </cell>
          <cell r="E3084">
            <v>124.63</v>
          </cell>
          <cell r="F3084">
            <v>13.27</v>
          </cell>
          <cell r="G3084">
            <v>137.9</v>
          </cell>
        </row>
        <row r="3085">
          <cell r="A3085" t="str">
            <v>46.09.100</v>
          </cell>
          <cell r="B3085">
            <v>0</v>
          </cell>
          <cell r="C3085" t="str">
            <v>Joelho 87° 30´ em ferro fundido, linha predial tradicional, DN= 50 mm</v>
          </cell>
          <cell r="D3085" t="str">
            <v>un</v>
          </cell>
          <cell r="E3085">
            <v>64.78</v>
          </cell>
          <cell r="F3085">
            <v>9.9600000000000009</v>
          </cell>
          <cell r="G3085">
            <v>74.739999999999995</v>
          </cell>
        </row>
        <row r="3086">
          <cell r="A3086" t="str">
            <v>46.09.110</v>
          </cell>
          <cell r="B3086">
            <v>0</v>
          </cell>
          <cell r="C3086" t="str">
            <v>Joelho 87° 30´ em ferro fundido, linha predial tradicional, DN= 75 mm</v>
          </cell>
          <cell r="D3086" t="str">
            <v>un</v>
          </cell>
          <cell r="E3086">
            <v>83.38</v>
          </cell>
          <cell r="F3086">
            <v>9.9600000000000009</v>
          </cell>
          <cell r="G3086">
            <v>93.34</v>
          </cell>
        </row>
        <row r="3087">
          <cell r="A3087" t="str">
            <v>46.09.120</v>
          </cell>
          <cell r="B3087">
            <v>0</v>
          </cell>
          <cell r="C3087" t="str">
            <v>Joelho 87° 30´ em ferro fundido, linha predial tradicional, DN= 100 mm</v>
          </cell>
          <cell r="D3087" t="str">
            <v>un</v>
          </cell>
          <cell r="E3087">
            <v>111.73</v>
          </cell>
          <cell r="F3087">
            <v>13.27</v>
          </cell>
          <cell r="G3087">
            <v>125</v>
          </cell>
        </row>
        <row r="3088">
          <cell r="A3088" t="str">
            <v>46.09.130</v>
          </cell>
          <cell r="B3088">
            <v>0</v>
          </cell>
          <cell r="C3088" t="str">
            <v>Joelho 87° 30´ em ferro fundido, linha predial tradicional, DN= 150 mm</v>
          </cell>
          <cell r="D3088" t="str">
            <v>un</v>
          </cell>
          <cell r="E3088">
            <v>188.91</v>
          </cell>
          <cell r="F3088">
            <v>13.27</v>
          </cell>
          <cell r="G3088">
            <v>202.18</v>
          </cell>
        </row>
        <row r="3089">
          <cell r="A3089" t="str">
            <v>46.09.150</v>
          </cell>
          <cell r="B3089">
            <v>0</v>
          </cell>
          <cell r="C3089" t="str">
            <v>Luva bolsa e bolsa em ferro fundido, linha predial tradicional, DN= 50 mm</v>
          </cell>
          <cell r="D3089" t="str">
            <v>un</v>
          </cell>
          <cell r="E3089">
            <v>44.5</v>
          </cell>
          <cell r="F3089">
            <v>9.9600000000000009</v>
          </cell>
          <cell r="G3089">
            <v>54.46</v>
          </cell>
        </row>
        <row r="3090">
          <cell r="A3090" t="str">
            <v>46.09.160</v>
          </cell>
          <cell r="B3090">
            <v>0</v>
          </cell>
          <cell r="C3090" t="str">
            <v>Luva bolsa e bolsa em ferro fundido, linha predial tradicional, DN= 75 mm</v>
          </cell>
          <cell r="D3090" t="str">
            <v>un</v>
          </cell>
          <cell r="E3090">
            <v>54.83</v>
          </cell>
          <cell r="F3090">
            <v>9.9600000000000009</v>
          </cell>
          <cell r="G3090">
            <v>64.790000000000006</v>
          </cell>
        </row>
        <row r="3091">
          <cell r="A3091" t="str">
            <v>46.09.170</v>
          </cell>
          <cell r="B3091">
            <v>0</v>
          </cell>
          <cell r="C3091" t="str">
            <v>Luva bolsa e bolsa em ferro fundido, linha predial tradicional, DN= 100 mm</v>
          </cell>
          <cell r="D3091" t="str">
            <v>un</v>
          </cell>
          <cell r="E3091">
            <v>58.01</v>
          </cell>
          <cell r="F3091">
            <v>13.27</v>
          </cell>
          <cell r="G3091">
            <v>71.28</v>
          </cell>
        </row>
        <row r="3092">
          <cell r="A3092" t="str">
            <v>46.09.180</v>
          </cell>
          <cell r="B3092">
            <v>0</v>
          </cell>
          <cell r="C3092" t="str">
            <v>Luva bolsa e bolsa em ferro fundido, linha predial tradicional, DN= 150 mm</v>
          </cell>
          <cell r="D3092" t="str">
            <v>un</v>
          </cell>
          <cell r="E3092">
            <v>88.44</v>
          </cell>
          <cell r="F3092">
            <v>13.27</v>
          </cell>
          <cell r="G3092">
            <v>101.71</v>
          </cell>
        </row>
        <row r="3093">
          <cell r="A3093" t="str">
            <v>46.09.200</v>
          </cell>
          <cell r="B3093">
            <v>0</v>
          </cell>
          <cell r="C3093" t="str">
            <v>Placa cega em ferro fundido, linha predial tradicional, DN= 75 mm</v>
          </cell>
          <cell r="D3093" t="str">
            <v>un</v>
          </cell>
          <cell r="E3093">
            <v>32.770000000000003</v>
          </cell>
          <cell r="F3093">
            <v>9.9600000000000009</v>
          </cell>
          <cell r="G3093">
            <v>42.73</v>
          </cell>
        </row>
        <row r="3094">
          <cell r="A3094" t="str">
            <v>46.09.210</v>
          </cell>
          <cell r="B3094">
            <v>0</v>
          </cell>
          <cell r="C3094" t="str">
            <v>Placa cega em ferro fundido, linha predial tradicional, DN= 100 mm</v>
          </cell>
          <cell r="D3094" t="str">
            <v>un</v>
          </cell>
          <cell r="E3094">
            <v>40.130000000000003</v>
          </cell>
          <cell r="F3094">
            <v>13.27</v>
          </cell>
          <cell r="G3094">
            <v>53.4</v>
          </cell>
        </row>
        <row r="3095">
          <cell r="A3095" t="str">
            <v>46.09.230</v>
          </cell>
          <cell r="B3095">
            <v>0</v>
          </cell>
          <cell r="C3095" t="str">
            <v>Junção 45° em ferro fundido, linha predial tradicional, DN= 50 x 50 mm</v>
          </cell>
          <cell r="D3095" t="str">
            <v>un</v>
          </cell>
          <cell r="E3095">
            <v>73.36</v>
          </cell>
          <cell r="F3095">
            <v>9.9600000000000009</v>
          </cell>
          <cell r="G3095">
            <v>83.32</v>
          </cell>
        </row>
        <row r="3096">
          <cell r="A3096" t="str">
            <v>46.09.240</v>
          </cell>
          <cell r="B3096">
            <v>0</v>
          </cell>
          <cell r="C3096" t="str">
            <v>Junção 45° em ferro fundido, linha predial tradicional, DN= 75 x 50 mm</v>
          </cell>
          <cell r="D3096" t="str">
            <v>un</v>
          </cell>
          <cell r="E3096">
            <v>92.32</v>
          </cell>
          <cell r="F3096">
            <v>13.27</v>
          </cell>
          <cell r="G3096">
            <v>105.59</v>
          </cell>
        </row>
        <row r="3097">
          <cell r="A3097" t="str">
            <v>46.09.250</v>
          </cell>
          <cell r="B3097">
            <v>0</v>
          </cell>
          <cell r="C3097" t="str">
            <v>Junção 45° em ferro fundido, linha predial tradicional, DN= 75 x 75 mm</v>
          </cell>
          <cell r="D3097" t="str">
            <v>un</v>
          </cell>
          <cell r="E3097">
            <v>112.76</v>
          </cell>
          <cell r="F3097">
            <v>13.27</v>
          </cell>
          <cell r="G3097">
            <v>126.03</v>
          </cell>
        </row>
        <row r="3098">
          <cell r="A3098" t="str">
            <v>46.09.260</v>
          </cell>
          <cell r="B3098">
            <v>0</v>
          </cell>
          <cell r="C3098" t="str">
            <v>Junção 45° em ferro fundido, linha predial tradicional, DN= 100 x 50 mm</v>
          </cell>
          <cell r="D3098" t="str">
            <v>un</v>
          </cell>
          <cell r="E3098">
            <v>111.62</v>
          </cell>
          <cell r="F3098">
            <v>13.27</v>
          </cell>
          <cell r="G3098">
            <v>124.89</v>
          </cell>
        </row>
        <row r="3099">
          <cell r="A3099" t="str">
            <v>46.09.270</v>
          </cell>
          <cell r="B3099">
            <v>0</v>
          </cell>
          <cell r="C3099" t="str">
            <v>Junção 45° em ferro fundido, linha predial tradicional, DN= 100 x 75 mm</v>
          </cell>
          <cell r="D3099" t="str">
            <v>un</v>
          </cell>
          <cell r="E3099">
            <v>120.96</v>
          </cell>
          <cell r="F3099">
            <v>13.27</v>
          </cell>
          <cell r="G3099">
            <v>134.22999999999999</v>
          </cell>
        </row>
        <row r="3100">
          <cell r="A3100" t="str">
            <v>46.09.280</v>
          </cell>
          <cell r="B3100">
            <v>0</v>
          </cell>
          <cell r="C3100" t="str">
            <v>Junção 45° em ferro fundido, linha predial tradicional, DN= 100 x 100 mm</v>
          </cell>
          <cell r="D3100" t="str">
            <v>un</v>
          </cell>
          <cell r="E3100">
            <v>145.46</v>
          </cell>
          <cell r="F3100">
            <v>13.27</v>
          </cell>
          <cell r="G3100">
            <v>158.72999999999999</v>
          </cell>
        </row>
        <row r="3101">
          <cell r="A3101" t="str">
            <v>46.09.290</v>
          </cell>
          <cell r="B3101">
            <v>0</v>
          </cell>
          <cell r="C3101" t="str">
            <v>Junção 45° em ferro fundido, linha predial tradicional, DN= 150 x 100 mm</v>
          </cell>
          <cell r="D3101" t="str">
            <v>un</v>
          </cell>
          <cell r="E3101">
            <v>173.04</v>
          </cell>
          <cell r="F3101">
            <v>16.600000000000001</v>
          </cell>
          <cell r="G3101">
            <v>189.64</v>
          </cell>
        </row>
        <row r="3102">
          <cell r="A3102" t="str">
            <v>46.09.300</v>
          </cell>
          <cell r="B3102">
            <v>0</v>
          </cell>
          <cell r="C3102" t="str">
            <v>Junção dupla 45° em ferro fundido, linha predial tradicional, DN= 100 mm</v>
          </cell>
          <cell r="D3102" t="str">
            <v>un</v>
          </cell>
          <cell r="E3102">
            <v>190.26</v>
          </cell>
          <cell r="F3102">
            <v>13.27</v>
          </cell>
          <cell r="G3102">
            <v>203.53</v>
          </cell>
        </row>
        <row r="3103">
          <cell r="A3103" t="str">
            <v>46.09.320</v>
          </cell>
          <cell r="B3103">
            <v>0</v>
          </cell>
          <cell r="C3103" t="str">
            <v>Te sanitário 87° 30´ em ferro fundido, linha predial tradicional, DN= 50 x 50 mm</v>
          </cell>
          <cell r="D3103" t="str">
            <v>un</v>
          </cell>
          <cell r="E3103">
            <v>70.17</v>
          </cell>
          <cell r="F3103">
            <v>9.9600000000000009</v>
          </cell>
          <cell r="G3103">
            <v>80.13</v>
          </cell>
        </row>
        <row r="3104">
          <cell r="A3104" t="str">
            <v>46.09.330</v>
          </cell>
          <cell r="B3104">
            <v>0</v>
          </cell>
          <cell r="C3104" t="str">
            <v>Te sanitário 87° 30´ em ferro fundido, linha predial tradicional, DN= 75 x 50 mm</v>
          </cell>
          <cell r="D3104" t="str">
            <v>un</v>
          </cell>
          <cell r="E3104">
            <v>78.849999999999994</v>
          </cell>
          <cell r="F3104">
            <v>13.27</v>
          </cell>
          <cell r="G3104">
            <v>92.12</v>
          </cell>
        </row>
        <row r="3105">
          <cell r="A3105" t="str">
            <v>46.09.340</v>
          </cell>
          <cell r="B3105">
            <v>0</v>
          </cell>
          <cell r="C3105" t="str">
            <v>Te sanitário 87° 30´ em ferro fundido, linha predial tradicional, DN= 75 x 75 mm</v>
          </cell>
          <cell r="D3105" t="str">
            <v>un</v>
          </cell>
          <cell r="E3105">
            <v>99.92</v>
          </cell>
          <cell r="F3105">
            <v>13.27</v>
          </cell>
          <cell r="G3105">
            <v>113.19</v>
          </cell>
        </row>
        <row r="3106">
          <cell r="A3106" t="str">
            <v>46.09.350</v>
          </cell>
          <cell r="B3106">
            <v>0</v>
          </cell>
          <cell r="C3106" t="str">
            <v>Te sanitário 87° 30´ em ferro fundido, linha predial tradicional, DN= 100 x 50 mm</v>
          </cell>
          <cell r="D3106" t="str">
            <v>un</v>
          </cell>
          <cell r="E3106">
            <v>90.32</v>
          </cell>
          <cell r="F3106">
            <v>13.27</v>
          </cell>
          <cell r="G3106">
            <v>103.59</v>
          </cell>
        </row>
        <row r="3107">
          <cell r="A3107" t="str">
            <v>46.09.360</v>
          </cell>
          <cell r="B3107">
            <v>0</v>
          </cell>
          <cell r="C3107" t="str">
            <v>Te sanitário 87° 30´ em ferro fundido, linha predial tradicional, DN= 100 x 75 mm</v>
          </cell>
          <cell r="D3107" t="str">
            <v>un</v>
          </cell>
          <cell r="E3107">
            <v>98.36</v>
          </cell>
          <cell r="F3107">
            <v>13.27</v>
          </cell>
          <cell r="G3107">
            <v>111.63</v>
          </cell>
        </row>
        <row r="3108">
          <cell r="A3108" t="str">
            <v>46.09.370</v>
          </cell>
          <cell r="B3108">
            <v>0</v>
          </cell>
          <cell r="C3108" t="str">
            <v>Te sanitário 87° 30´ em ferro fundido, linha predial tradicional, DN= 100 x 100 mm</v>
          </cell>
          <cell r="D3108" t="str">
            <v>un</v>
          </cell>
          <cell r="E3108">
            <v>136.05000000000001</v>
          </cell>
          <cell r="F3108">
            <v>13.27</v>
          </cell>
          <cell r="G3108">
            <v>149.32</v>
          </cell>
        </row>
        <row r="3109">
          <cell r="A3109" t="str">
            <v>46.09.400</v>
          </cell>
          <cell r="B3109">
            <v>0</v>
          </cell>
          <cell r="C3109" t="str">
            <v>Bucha de redução em ferro fundido, linha predial tradicional, DN= 75 x 50 mm</v>
          </cell>
          <cell r="D3109" t="str">
            <v>un</v>
          </cell>
          <cell r="E3109">
            <v>31.81</v>
          </cell>
          <cell r="F3109">
            <v>13.27</v>
          </cell>
          <cell r="G3109">
            <v>45.08</v>
          </cell>
        </row>
        <row r="3110">
          <cell r="A3110" t="str">
            <v>46.09.410</v>
          </cell>
          <cell r="B3110">
            <v>0</v>
          </cell>
          <cell r="C3110" t="str">
            <v>Bucha de redução em ferro fundido, linha predial tradicional, DN= 100 x 75 mm</v>
          </cell>
          <cell r="D3110" t="str">
            <v>un</v>
          </cell>
          <cell r="E3110">
            <v>35.68</v>
          </cell>
          <cell r="F3110">
            <v>13.27</v>
          </cell>
          <cell r="G3110">
            <v>48.95</v>
          </cell>
        </row>
        <row r="3111">
          <cell r="A3111" t="str">
            <v>46.09.420</v>
          </cell>
          <cell r="B3111">
            <v>0</v>
          </cell>
          <cell r="C3111" t="str">
            <v>Bucha de redução em ferro fundido, linha predial tradicional, DN= 150 x 100 mm</v>
          </cell>
          <cell r="D3111" t="str">
            <v>un</v>
          </cell>
          <cell r="E3111">
            <v>89.63</v>
          </cell>
          <cell r="F3111">
            <v>16.600000000000001</v>
          </cell>
          <cell r="G3111">
            <v>106.23</v>
          </cell>
        </row>
        <row r="3112">
          <cell r="A3112" t="str">
            <v>46.10</v>
          </cell>
          <cell r="B3112" t="str">
            <v>Tubulação em cobre para água quente, gás e vapor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</row>
        <row r="3113">
          <cell r="A3113" t="str">
            <v>46.10.010</v>
          </cell>
          <cell r="B3113">
            <v>0</v>
          </cell>
          <cell r="C3113" t="str">
            <v>Tubo de cobre classe A, DN= 15mm (1/2´), inclusive conexões</v>
          </cell>
          <cell r="D3113" t="str">
            <v>m</v>
          </cell>
          <cell r="E3113">
            <v>36.340000000000003</v>
          </cell>
          <cell r="F3113">
            <v>10.94</v>
          </cell>
          <cell r="G3113">
            <v>47.28</v>
          </cell>
        </row>
        <row r="3114">
          <cell r="A3114" t="str">
            <v>46.10.020</v>
          </cell>
          <cell r="B3114">
            <v>0</v>
          </cell>
          <cell r="C3114" t="str">
            <v>Tubo de cobre classe A, DN= 22mm (3/4´), inclusive conexões</v>
          </cell>
          <cell r="D3114" t="str">
            <v>m</v>
          </cell>
          <cell r="E3114">
            <v>53.99</v>
          </cell>
          <cell r="F3114">
            <v>11.94</v>
          </cell>
          <cell r="G3114">
            <v>65.930000000000007</v>
          </cell>
        </row>
        <row r="3115">
          <cell r="A3115" t="str">
            <v>46.10.030</v>
          </cell>
          <cell r="B3115">
            <v>0</v>
          </cell>
          <cell r="C3115" t="str">
            <v>Tubo de cobre classe A, DN= 28mm (1´), inclusive conexões</v>
          </cell>
          <cell r="D3115" t="str">
            <v>m</v>
          </cell>
          <cell r="E3115">
            <v>65.89</v>
          </cell>
          <cell r="F3115">
            <v>14.93</v>
          </cell>
          <cell r="G3115">
            <v>80.819999999999993</v>
          </cell>
        </row>
        <row r="3116">
          <cell r="A3116" t="str">
            <v>46.10.040</v>
          </cell>
          <cell r="B3116">
            <v>0</v>
          </cell>
          <cell r="C3116" t="str">
            <v>Tubo de cobre classe A, DN= 35mm (1 1/4´), inclusive conexões</v>
          </cell>
          <cell r="D3116" t="str">
            <v>m</v>
          </cell>
          <cell r="E3116">
            <v>110.4</v>
          </cell>
          <cell r="F3116">
            <v>16.93</v>
          </cell>
          <cell r="G3116">
            <v>127.33</v>
          </cell>
        </row>
        <row r="3117">
          <cell r="A3117" t="str">
            <v>46.10.050</v>
          </cell>
          <cell r="B3117">
            <v>0</v>
          </cell>
          <cell r="C3117" t="str">
            <v>Tubo de cobre classe A, DN= 42mm (1 1/2´), inclusive conexões</v>
          </cell>
          <cell r="D3117" t="str">
            <v>m</v>
          </cell>
          <cell r="E3117">
            <v>125.03</v>
          </cell>
          <cell r="F3117">
            <v>16.93</v>
          </cell>
          <cell r="G3117">
            <v>141.96</v>
          </cell>
        </row>
        <row r="3118">
          <cell r="A3118" t="str">
            <v>46.10.060</v>
          </cell>
          <cell r="B3118">
            <v>0</v>
          </cell>
          <cell r="C3118" t="str">
            <v>Tubo de cobre classe A, DN= 54mm (2´), inclusive conexões</v>
          </cell>
          <cell r="D3118" t="str">
            <v>m</v>
          </cell>
          <cell r="E3118">
            <v>161.32</v>
          </cell>
          <cell r="F3118">
            <v>22.9</v>
          </cell>
          <cell r="G3118">
            <v>184.22</v>
          </cell>
        </row>
        <row r="3119">
          <cell r="A3119" t="str">
            <v>46.10.070</v>
          </cell>
          <cell r="B3119">
            <v>0</v>
          </cell>
          <cell r="C3119" t="str">
            <v>Tubo de cobre classe A, DN= 66mm (2 1/2´), inclusive conexões</v>
          </cell>
          <cell r="D3119" t="str">
            <v>m</v>
          </cell>
          <cell r="E3119">
            <v>224.54</v>
          </cell>
          <cell r="F3119">
            <v>26.87</v>
          </cell>
          <cell r="G3119">
            <v>251.41</v>
          </cell>
        </row>
        <row r="3120">
          <cell r="A3120" t="str">
            <v>46.10.080</v>
          </cell>
          <cell r="B3120">
            <v>0</v>
          </cell>
          <cell r="C3120" t="str">
            <v>Tubo de cobre classe A, DN= 79mm (3´), inclusive conexões</v>
          </cell>
          <cell r="D3120" t="str">
            <v>m</v>
          </cell>
          <cell r="E3120">
            <v>295.23</v>
          </cell>
          <cell r="F3120">
            <v>28.88</v>
          </cell>
          <cell r="G3120">
            <v>324.11</v>
          </cell>
        </row>
        <row r="3121">
          <cell r="A3121" t="str">
            <v>46.10.090</v>
          </cell>
          <cell r="B3121">
            <v>0</v>
          </cell>
          <cell r="C3121" t="str">
            <v>Tubo de cobre classe A, DN= 104mm (4´), inclusive conexões</v>
          </cell>
          <cell r="D3121" t="str">
            <v>m</v>
          </cell>
          <cell r="E3121">
            <v>403.18</v>
          </cell>
          <cell r="F3121">
            <v>32.840000000000003</v>
          </cell>
          <cell r="G3121">
            <v>436.02</v>
          </cell>
        </row>
        <row r="3122">
          <cell r="A3122" t="str">
            <v>46.10.200</v>
          </cell>
          <cell r="B3122">
            <v>0</v>
          </cell>
          <cell r="C3122" t="str">
            <v>Tubo de cobre classe E, DN= 22mm (3/4´), inclusive conexões</v>
          </cell>
          <cell r="D3122" t="str">
            <v>m</v>
          </cell>
          <cell r="E3122">
            <v>35.549999999999997</v>
          </cell>
          <cell r="F3122">
            <v>11.94</v>
          </cell>
          <cell r="G3122">
            <v>47.49</v>
          </cell>
        </row>
        <row r="3123">
          <cell r="A3123" t="str">
            <v>46.10.210</v>
          </cell>
          <cell r="B3123">
            <v>0</v>
          </cell>
          <cell r="C3123" t="str">
            <v>Tubo de cobre classe E, DN= 28mm (1´), inclusive conexões</v>
          </cell>
          <cell r="D3123" t="str">
            <v>m</v>
          </cell>
          <cell r="E3123">
            <v>43.47</v>
          </cell>
          <cell r="F3123">
            <v>14.93</v>
          </cell>
          <cell r="G3123">
            <v>58.4</v>
          </cell>
        </row>
        <row r="3124">
          <cell r="A3124" t="str">
            <v>46.10.220</v>
          </cell>
          <cell r="B3124">
            <v>0</v>
          </cell>
          <cell r="C3124" t="str">
            <v>Tubo de cobre classe E, DN= 35mm (1 1/4´), inclusive conexões</v>
          </cell>
          <cell r="D3124" t="str">
            <v>m</v>
          </cell>
          <cell r="E3124">
            <v>72.72</v>
          </cell>
          <cell r="F3124">
            <v>16.93</v>
          </cell>
          <cell r="G3124">
            <v>89.65</v>
          </cell>
        </row>
        <row r="3125">
          <cell r="A3125" t="str">
            <v>46.10.230</v>
          </cell>
          <cell r="B3125">
            <v>0</v>
          </cell>
          <cell r="C3125" t="str">
            <v>Tubo de cobre classe E, DN= 42mm (1 1/2´), inclusive conexões</v>
          </cell>
          <cell r="D3125" t="str">
            <v>m</v>
          </cell>
          <cell r="E3125">
            <v>81.319999999999993</v>
          </cell>
          <cell r="F3125">
            <v>16.93</v>
          </cell>
          <cell r="G3125">
            <v>98.25</v>
          </cell>
        </row>
        <row r="3126">
          <cell r="A3126" t="str">
            <v>46.10.240</v>
          </cell>
          <cell r="B3126">
            <v>0</v>
          </cell>
          <cell r="C3126" t="str">
            <v>Tubo de cobre classe E, DN= 54mm (2´), inclusive conexões</v>
          </cell>
          <cell r="D3126" t="str">
            <v>m</v>
          </cell>
          <cell r="E3126">
            <v>127.09</v>
          </cell>
          <cell r="F3126">
            <v>22.9</v>
          </cell>
          <cell r="G3126">
            <v>149.99</v>
          </cell>
        </row>
        <row r="3127">
          <cell r="A3127" t="str">
            <v>46.10.250</v>
          </cell>
          <cell r="B3127">
            <v>0</v>
          </cell>
          <cell r="C3127" t="str">
            <v>Tubo de cobre classe E, DN= 66mm (2 1/2´), inclusive conexões</v>
          </cell>
          <cell r="D3127" t="str">
            <v>m</v>
          </cell>
          <cell r="E3127">
            <v>168.7</v>
          </cell>
          <cell r="F3127">
            <v>26.87</v>
          </cell>
          <cell r="G3127">
            <v>195.57</v>
          </cell>
        </row>
        <row r="3128">
          <cell r="A3128" t="str">
            <v>46.12</v>
          </cell>
          <cell r="B3128" t="str">
            <v>Tubulação em concreto para rede de águas pluviais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</row>
        <row r="3129">
          <cell r="A3129" t="str">
            <v>46.12.010</v>
          </cell>
          <cell r="B3129">
            <v>0</v>
          </cell>
          <cell r="C3129" t="str">
            <v>Tubo de concreto (PS-1), DN= 300mm</v>
          </cell>
          <cell r="D3129" t="str">
            <v>m</v>
          </cell>
          <cell r="E3129">
            <v>36.06</v>
          </cell>
          <cell r="F3129">
            <v>21.95</v>
          </cell>
          <cell r="G3129">
            <v>58.01</v>
          </cell>
        </row>
        <row r="3130">
          <cell r="A3130" t="str">
            <v>46.12.020</v>
          </cell>
          <cell r="B3130">
            <v>0</v>
          </cell>
          <cell r="C3130" t="str">
            <v>Tubo de concreto (PS-1), DN= 400mm</v>
          </cell>
          <cell r="D3130" t="str">
            <v>m</v>
          </cell>
          <cell r="E3130">
            <v>45.99</v>
          </cell>
          <cell r="F3130">
            <v>25.47</v>
          </cell>
          <cell r="G3130">
            <v>71.459999999999994</v>
          </cell>
        </row>
        <row r="3131">
          <cell r="A3131" t="str">
            <v>46.12.050</v>
          </cell>
          <cell r="B3131">
            <v>0</v>
          </cell>
          <cell r="C3131" t="str">
            <v>Tubo de concreto (PS-2), DN= 300mm</v>
          </cell>
          <cell r="D3131" t="str">
            <v>m</v>
          </cell>
          <cell r="E3131">
            <v>39.44</v>
          </cell>
          <cell r="F3131">
            <v>21.95</v>
          </cell>
          <cell r="G3131">
            <v>61.39</v>
          </cell>
        </row>
        <row r="3132">
          <cell r="A3132" t="str">
            <v>46.12.060</v>
          </cell>
          <cell r="B3132">
            <v>0</v>
          </cell>
          <cell r="C3132" t="str">
            <v>Tubo de concreto (PS-2), DN= 400mm</v>
          </cell>
          <cell r="D3132" t="str">
            <v>m</v>
          </cell>
          <cell r="E3132">
            <v>49.3</v>
          </cell>
          <cell r="F3132">
            <v>25.47</v>
          </cell>
          <cell r="G3132">
            <v>74.77</v>
          </cell>
        </row>
        <row r="3133">
          <cell r="A3133" t="str">
            <v>46.12.070</v>
          </cell>
          <cell r="B3133">
            <v>0</v>
          </cell>
          <cell r="C3133" t="str">
            <v>Tubo de concreto (PS-2), DN= 500mm</v>
          </cell>
          <cell r="D3133" t="str">
            <v>m</v>
          </cell>
          <cell r="E3133">
            <v>70.22</v>
          </cell>
          <cell r="F3133">
            <v>31.45</v>
          </cell>
          <cell r="G3133">
            <v>101.67</v>
          </cell>
        </row>
        <row r="3134">
          <cell r="A3134" t="str">
            <v>46.12.080</v>
          </cell>
          <cell r="B3134">
            <v>0</v>
          </cell>
          <cell r="C3134" t="str">
            <v>Tubo de concreto (PA-1), DN= 600mm</v>
          </cell>
          <cell r="D3134" t="str">
            <v>m</v>
          </cell>
          <cell r="E3134">
            <v>105.63</v>
          </cell>
          <cell r="F3134">
            <v>35.799999999999997</v>
          </cell>
          <cell r="G3134">
            <v>141.43</v>
          </cell>
        </row>
        <row r="3135">
          <cell r="A3135" t="str">
            <v>46.12.100</v>
          </cell>
          <cell r="B3135">
            <v>0</v>
          </cell>
          <cell r="C3135" t="str">
            <v>Tubo de concreto (PA-1), DN= 800mm</v>
          </cell>
          <cell r="D3135" t="str">
            <v>m</v>
          </cell>
          <cell r="E3135">
            <v>182.54</v>
          </cell>
          <cell r="F3135">
            <v>46.12</v>
          </cell>
          <cell r="G3135">
            <v>228.66</v>
          </cell>
        </row>
        <row r="3136">
          <cell r="A3136" t="str">
            <v>46.12.120</v>
          </cell>
          <cell r="B3136">
            <v>0</v>
          </cell>
          <cell r="C3136" t="str">
            <v>Tubo de concreto (PA-1), DN= 1000mm</v>
          </cell>
          <cell r="D3136" t="str">
            <v>m</v>
          </cell>
          <cell r="E3136">
            <v>271.39999999999998</v>
          </cell>
          <cell r="F3136">
            <v>58.09</v>
          </cell>
          <cell r="G3136">
            <v>329.49</v>
          </cell>
        </row>
        <row r="3137">
          <cell r="A3137" t="str">
            <v>46.12.140</v>
          </cell>
          <cell r="B3137">
            <v>0</v>
          </cell>
          <cell r="C3137" t="str">
            <v>Tubo de concreto (PA-1), DN= 1200mm</v>
          </cell>
          <cell r="D3137" t="str">
            <v>m</v>
          </cell>
          <cell r="E3137">
            <v>394.63</v>
          </cell>
          <cell r="F3137">
            <v>86.84</v>
          </cell>
          <cell r="G3137">
            <v>481.47</v>
          </cell>
        </row>
        <row r="3138">
          <cell r="A3138" t="str">
            <v>46.12.150</v>
          </cell>
          <cell r="B3138">
            <v>0</v>
          </cell>
          <cell r="C3138" t="str">
            <v>Tubo de concreto (PA-2), DN= 600mm</v>
          </cell>
          <cell r="D3138" t="str">
            <v>m</v>
          </cell>
          <cell r="E3138">
            <v>100.9</v>
          </cell>
          <cell r="F3138">
            <v>35.799999999999997</v>
          </cell>
          <cell r="G3138">
            <v>136.69999999999999</v>
          </cell>
        </row>
        <row r="3139">
          <cell r="A3139" t="str">
            <v>46.12.160</v>
          </cell>
          <cell r="B3139">
            <v>0</v>
          </cell>
          <cell r="C3139" t="str">
            <v>Tubo de concreto (PA-2), DN= 800mm</v>
          </cell>
          <cell r="D3139" t="str">
            <v>m</v>
          </cell>
          <cell r="E3139">
            <v>195.75</v>
          </cell>
          <cell r="F3139">
            <v>46.12</v>
          </cell>
          <cell r="G3139">
            <v>241.87</v>
          </cell>
        </row>
        <row r="3140">
          <cell r="A3140" t="str">
            <v>46.12.170</v>
          </cell>
          <cell r="B3140">
            <v>0</v>
          </cell>
          <cell r="C3140" t="str">
            <v>Tubo de concreto (PA-2), DN= 1000mm</v>
          </cell>
          <cell r="D3140" t="str">
            <v>m</v>
          </cell>
          <cell r="E3140">
            <v>284.58</v>
          </cell>
          <cell r="F3140">
            <v>58.09</v>
          </cell>
          <cell r="G3140">
            <v>342.67</v>
          </cell>
        </row>
        <row r="3141">
          <cell r="A3141" t="str">
            <v>46.12.180</v>
          </cell>
          <cell r="B3141">
            <v>0</v>
          </cell>
          <cell r="C3141" t="str">
            <v>Tubo de concreto (PA-3), DN= 600mm</v>
          </cell>
          <cell r="D3141" t="str">
            <v>m</v>
          </cell>
          <cell r="E3141">
            <v>147.24</v>
          </cell>
          <cell r="F3141">
            <v>35.799999999999997</v>
          </cell>
          <cell r="G3141">
            <v>183.04</v>
          </cell>
        </row>
        <row r="3142">
          <cell r="A3142" t="str">
            <v>46.12.190</v>
          </cell>
          <cell r="B3142">
            <v>0</v>
          </cell>
          <cell r="C3142" t="str">
            <v>Tubo de concreto (PA-3), DN= 800mm</v>
          </cell>
          <cell r="D3142" t="str">
            <v>m</v>
          </cell>
          <cell r="E3142">
            <v>258.47000000000003</v>
          </cell>
          <cell r="F3142">
            <v>46.12</v>
          </cell>
          <cell r="G3142">
            <v>304.58999999999997</v>
          </cell>
        </row>
        <row r="3143">
          <cell r="A3143" t="str">
            <v>46.12.200</v>
          </cell>
          <cell r="B3143">
            <v>0</v>
          </cell>
          <cell r="C3143" t="str">
            <v>Tubo de concreto (PA-3), DN= 1000mm</v>
          </cell>
          <cell r="D3143" t="str">
            <v>m</v>
          </cell>
          <cell r="E3143">
            <v>376.83</v>
          </cell>
          <cell r="F3143">
            <v>58.09</v>
          </cell>
          <cell r="G3143">
            <v>434.92</v>
          </cell>
        </row>
        <row r="3144">
          <cell r="A3144" t="str">
            <v>46.12.210</v>
          </cell>
          <cell r="B3144">
            <v>0</v>
          </cell>
          <cell r="C3144" t="str">
            <v>Meio tubo de concreto, DN= 300mm</v>
          </cell>
          <cell r="D3144" t="str">
            <v>m</v>
          </cell>
          <cell r="E3144">
            <v>22.55</v>
          </cell>
          <cell r="F3144">
            <v>21.26</v>
          </cell>
          <cell r="G3144">
            <v>43.81</v>
          </cell>
        </row>
        <row r="3145">
          <cell r="A3145" t="str">
            <v>46.12.220</v>
          </cell>
          <cell r="B3145">
            <v>0</v>
          </cell>
          <cell r="C3145" t="str">
            <v>Meio tubo de concreto, DN= 400mm</v>
          </cell>
          <cell r="D3145" t="str">
            <v>m</v>
          </cell>
          <cell r="E3145">
            <v>27.32</v>
          </cell>
          <cell r="F3145">
            <v>27.09</v>
          </cell>
          <cell r="G3145">
            <v>54.41</v>
          </cell>
        </row>
        <row r="3146">
          <cell r="A3146" t="str">
            <v>46.12.240</v>
          </cell>
          <cell r="B3146">
            <v>0</v>
          </cell>
          <cell r="C3146" t="str">
            <v>Meio tubo de concreto, DN= 600mm</v>
          </cell>
          <cell r="D3146" t="str">
            <v>m</v>
          </cell>
          <cell r="E3146">
            <v>48.26</v>
          </cell>
          <cell r="F3146">
            <v>45.79</v>
          </cell>
          <cell r="G3146">
            <v>94.05</v>
          </cell>
        </row>
        <row r="3147">
          <cell r="A3147" t="str">
            <v>46.12.250</v>
          </cell>
          <cell r="B3147">
            <v>0</v>
          </cell>
          <cell r="C3147" t="str">
            <v>Tubo de concreto (PA-2), DN= 1500mm</v>
          </cell>
          <cell r="D3147" t="str">
            <v>m</v>
          </cell>
          <cell r="E3147">
            <v>631.92999999999995</v>
          </cell>
          <cell r="F3147">
            <v>130.26</v>
          </cell>
          <cell r="G3147">
            <v>762.19</v>
          </cell>
        </row>
        <row r="3148">
          <cell r="A3148" t="str">
            <v>46.12.260</v>
          </cell>
          <cell r="B3148">
            <v>0</v>
          </cell>
          <cell r="C3148" t="str">
            <v>Tubo de concreto (PA-1), DN= 400mm</v>
          </cell>
          <cell r="D3148" t="str">
            <v>m</v>
          </cell>
          <cell r="E3148">
            <v>66.05</v>
          </cell>
          <cell r="F3148">
            <v>25.47</v>
          </cell>
          <cell r="G3148">
            <v>91.52</v>
          </cell>
        </row>
        <row r="3149">
          <cell r="A3149" t="str">
            <v>46.12.270</v>
          </cell>
          <cell r="B3149">
            <v>0</v>
          </cell>
          <cell r="C3149" t="str">
            <v>Tubo de concreto (PA-2), DN= 400mm</v>
          </cell>
          <cell r="D3149" t="str">
            <v>m</v>
          </cell>
          <cell r="E3149">
            <v>60.04</v>
          </cell>
          <cell r="F3149">
            <v>25.47</v>
          </cell>
          <cell r="G3149">
            <v>85.51</v>
          </cell>
        </row>
        <row r="3150">
          <cell r="A3150" t="str">
            <v>46.12.280</v>
          </cell>
          <cell r="B3150">
            <v>0</v>
          </cell>
          <cell r="C3150" t="str">
            <v>Tubo de concreto (PA-3), DN= 400mm</v>
          </cell>
          <cell r="D3150" t="str">
            <v>m</v>
          </cell>
          <cell r="E3150">
            <v>87.97</v>
          </cell>
          <cell r="F3150">
            <v>25.47</v>
          </cell>
          <cell r="G3150">
            <v>113.44</v>
          </cell>
        </row>
        <row r="3151">
          <cell r="A3151" t="str">
            <v>46.12.290</v>
          </cell>
          <cell r="B3151">
            <v>0</v>
          </cell>
          <cell r="C3151" t="str">
            <v>Tubo de concreto (PA-2), DN= 700mm</v>
          </cell>
          <cell r="D3151" t="str">
            <v>m</v>
          </cell>
          <cell r="E3151">
            <v>147.47</v>
          </cell>
          <cell r="F3151">
            <v>40.14</v>
          </cell>
          <cell r="G3151">
            <v>187.61</v>
          </cell>
        </row>
        <row r="3152">
          <cell r="A3152" t="str">
            <v>46.12.300</v>
          </cell>
          <cell r="B3152">
            <v>0</v>
          </cell>
          <cell r="C3152" t="str">
            <v>Tubo de concreto (PA-2), DN= 500mm</v>
          </cell>
          <cell r="D3152" t="str">
            <v>m</v>
          </cell>
          <cell r="E3152">
            <v>78.66</v>
          </cell>
          <cell r="F3152">
            <v>31.45</v>
          </cell>
          <cell r="G3152">
            <v>110.11</v>
          </cell>
        </row>
        <row r="3153">
          <cell r="A3153" t="str">
            <v>46.12.310</v>
          </cell>
          <cell r="B3153">
            <v>0</v>
          </cell>
          <cell r="C3153" t="str">
            <v>Tubo de concreto (PA-2), DN= 900mm</v>
          </cell>
          <cell r="D3153" t="str">
            <v>m</v>
          </cell>
          <cell r="E3153">
            <v>245.71</v>
          </cell>
          <cell r="F3153">
            <v>52.1</v>
          </cell>
          <cell r="G3153">
            <v>297.81</v>
          </cell>
        </row>
        <row r="3154">
          <cell r="A3154" t="str">
            <v>46.12.320</v>
          </cell>
          <cell r="B3154">
            <v>0</v>
          </cell>
          <cell r="C3154" t="str">
            <v>Tubo de concreto (PA-1), DN= 300mm</v>
          </cell>
          <cell r="D3154" t="str">
            <v>m</v>
          </cell>
          <cell r="E3154">
            <v>57.2</v>
          </cell>
          <cell r="F3154">
            <v>21.95</v>
          </cell>
          <cell r="G3154">
            <v>79.150000000000006</v>
          </cell>
        </row>
        <row r="3155">
          <cell r="A3155" t="str">
            <v>46.12.330</v>
          </cell>
          <cell r="B3155">
            <v>0</v>
          </cell>
          <cell r="C3155" t="str">
            <v>Tubo de concreto (PA-2), DN= 300mm</v>
          </cell>
          <cell r="D3155" t="str">
            <v>m</v>
          </cell>
          <cell r="E3155">
            <v>57.72</v>
          </cell>
          <cell r="F3155">
            <v>21.95</v>
          </cell>
          <cell r="G3155">
            <v>79.67</v>
          </cell>
        </row>
        <row r="3156">
          <cell r="A3156" t="str">
            <v>46.12.340</v>
          </cell>
          <cell r="B3156">
            <v>0</v>
          </cell>
          <cell r="C3156" t="str">
            <v>Meio tubo de concreto, DN= 200mm</v>
          </cell>
          <cell r="D3156" t="str">
            <v>m</v>
          </cell>
          <cell r="E3156">
            <v>13.94</v>
          </cell>
          <cell r="F3156">
            <v>7.75</v>
          </cell>
          <cell r="G3156">
            <v>21.69</v>
          </cell>
        </row>
        <row r="3157">
          <cell r="A3157" t="str">
            <v>46.13</v>
          </cell>
          <cell r="B3157" t="str">
            <v>Tubulação em PEAD corrugado perfurado para rede drenagem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</row>
        <row r="3158">
          <cell r="A3158" t="str">
            <v>46.13.006</v>
          </cell>
          <cell r="B3158">
            <v>0</v>
          </cell>
          <cell r="C3158" t="str">
            <v>Tubo em polietileno de alta densidade corrugado perfurado, DN= 2 1/2´, inclusive conexões</v>
          </cell>
          <cell r="D3158" t="str">
            <v>m</v>
          </cell>
          <cell r="E3158">
            <v>9.2100000000000009</v>
          </cell>
          <cell r="F3158">
            <v>1.1100000000000001</v>
          </cell>
          <cell r="G3158">
            <v>10.32</v>
          </cell>
        </row>
        <row r="3159">
          <cell r="A3159" t="str">
            <v>46.13.010</v>
          </cell>
          <cell r="B3159">
            <v>0</v>
          </cell>
          <cell r="C3159" t="str">
            <v>Tubo em polietileno de alta densidade corrugado perfurado, DN= 3´, inclusive conexões</v>
          </cell>
          <cell r="D3159" t="str">
            <v>m</v>
          </cell>
          <cell r="E3159">
            <v>11.36</v>
          </cell>
          <cell r="F3159">
            <v>1.1100000000000001</v>
          </cell>
          <cell r="G3159">
            <v>12.47</v>
          </cell>
        </row>
        <row r="3160">
          <cell r="A3160" t="str">
            <v>46.13.020</v>
          </cell>
          <cell r="B3160">
            <v>0</v>
          </cell>
          <cell r="C3160" t="str">
            <v>Tubo em polietileno de alta densidade corrugado perfurado, DN= 4´, inclusive conexões</v>
          </cell>
          <cell r="D3160" t="str">
            <v>m</v>
          </cell>
          <cell r="E3160">
            <v>14.24</v>
          </cell>
          <cell r="F3160">
            <v>1.1100000000000001</v>
          </cell>
          <cell r="G3160">
            <v>15.35</v>
          </cell>
        </row>
        <row r="3161">
          <cell r="A3161" t="str">
            <v>46.13.026</v>
          </cell>
          <cell r="B3161">
            <v>0</v>
          </cell>
          <cell r="C3161" t="str">
            <v>Tubo em polietileno de alta densidade corrugado perfurado, DN= 6´, inclusive conexões</v>
          </cell>
          <cell r="D3161" t="str">
            <v>m</v>
          </cell>
          <cell r="E3161">
            <v>33.75</v>
          </cell>
          <cell r="F3161">
            <v>1.1100000000000001</v>
          </cell>
          <cell r="G3161">
            <v>34.86</v>
          </cell>
        </row>
        <row r="3162">
          <cell r="A3162" t="str">
            <v>46.13.030</v>
          </cell>
          <cell r="B3162">
            <v>0</v>
          </cell>
          <cell r="C3162" t="str">
            <v>Tubo em polietileno de alta densidade corrugado perfurado, DN= 8´, inclusive conexões</v>
          </cell>
          <cell r="D3162" t="str">
            <v>m</v>
          </cell>
          <cell r="E3162">
            <v>52.76</v>
          </cell>
          <cell r="F3162">
            <v>1.1100000000000001</v>
          </cell>
          <cell r="G3162">
            <v>53.87</v>
          </cell>
        </row>
        <row r="3163">
          <cell r="A3163" t="str">
            <v>46.13.100</v>
          </cell>
          <cell r="B3163">
            <v>0</v>
          </cell>
          <cell r="C3163" t="str">
            <v>Tubo em polietileno de alta densidade corrugado, DN= 250 mm</v>
          </cell>
          <cell r="D3163" t="str">
            <v>m</v>
          </cell>
          <cell r="E3163">
            <v>73.040000000000006</v>
          </cell>
          <cell r="F3163">
            <v>1.65</v>
          </cell>
          <cell r="G3163">
            <v>74.69</v>
          </cell>
        </row>
        <row r="3164">
          <cell r="A3164" t="str">
            <v>46.13.101</v>
          </cell>
          <cell r="B3164">
            <v>0</v>
          </cell>
          <cell r="C3164" t="str">
            <v>Tubo em polietileno de alta densidade corrugado, DN= 300 mm</v>
          </cell>
          <cell r="D3164" t="str">
            <v>m</v>
          </cell>
          <cell r="E3164">
            <v>101.84</v>
          </cell>
          <cell r="F3164">
            <v>1.65</v>
          </cell>
          <cell r="G3164">
            <v>103.49</v>
          </cell>
        </row>
        <row r="3165">
          <cell r="A3165" t="str">
            <v>46.13.102</v>
          </cell>
          <cell r="B3165">
            <v>0</v>
          </cell>
          <cell r="C3165" t="str">
            <v>Tubo em polietileno de alta densidade corrugado, DN= 400 mm</v>
          </cell>
          <cell r="D3165" t="str">
            <v>m</v>
          </cell>
          <cell r="E3165">
            <v>150.94</v>
          </cell>
          <cell r="F3165">
            <v>1.65</v>
          </cell>
          <cell r="G3165">
            <v>152.59</v>
          </cell>
        </row>
        <row r="3166">
          <cell r="A3166" t="str">
            <v>46.13.103</v>
          </cell>
          <cell r="B3166">
            <v>0</v>
          </cell>
          <cell r="C3166" t="str">
            <v>Tubo em polietileno de alta densidade corrugado, DN= 500 mm</v>
          </cell>
          <cell r="D3166" t="str">
            <v>m</v>
          </cell>
          <cell r="E3166">
            <v>247.5</v>
          </cell>
          <cell r="F3166">
            <v>1.65</v>
          </cell>
          <cell r="G3166">
            <v>249.15</v>
          </cell>
        </row>
        <row r="3167">
          <cell r="A3167" t="str">
            <v>46.13.104</v>
          </cell>
          <cell r="B3167">
            <v>0</v>
          </cell>
          <cell r="C3167" t="str">
            <v>Tubo em polietileno de alta densidade corrugado, DN= 600 mm</v>
          </cell>
          <cell r="D3167" t="str">
            <v>m</v>
          </cell>
          <cell r="E3167">
            <v>342.22</v>
          </cell>
          <cell r="F3167">
            <v>1.65</v>
          </cell>
          <cell r="G3167">
            <v>343.87</v>
          </cell>
        </row>
        <row r="3168">
          <cell r="A3168" t="str">
            <v>46.13.105</v>
          </cell>
          <cell r="B3168">
            <v>0</v>
          </cell>
          <cell r="C3168" t="str">
            <v>Tubo em polietileno de alta densidade corrugado, DN= 800 mm</v>
          </cell>
          <cell r="D3168" t="str">
            <v>m</v>
          </cell>
          <cell r="E3168">
            <v>542.65</v>
          </cell>
          <cell r="F3168">
            <v>1.65</v>
          </cell>
          <cell r="G3168">
            <v>544.29999999999995</v>
          </cell>
        </row>
        <row r="3169">
          <cell r="A3169" t="str">
            <v>46.13.106</v>
          </cell>
          <cell r="B3169">
            <v>0</v>
          </cell>
          <cell r="C3169" t="str">
            <v>Tubo em polietileno de alta densidade corrugado, DN= 1000 mm</v>
          </cell>
          <cell r="D3169" t="str">
            <v>m</v>
          </cell>
          <cell r="E3169">
            <v>842</v>
          </cell>
          <cell r="F3169">
            <v>1.65</v>
          </cell>
          <cell r="G3169">
            <v>843.65</v>
          </cell>
        </row>
        <row r="3170">
          <cell r="A3170" t="str">
            <v>46.13.107</v>
          </cell>
          <cell r="B3170">
            <v>0</v>
          </cell>
          <cell r="C3170" t="str">
            <v>Tubo em polietileno de alta densidade corrugado, DN= 1200 mm</v>
          </cell>
          <cell r="D3170" t="str">
            <v>m</v>
          </cell>
          <cell r="E3170">
            <v>1081.42</v>
          </cell>
          <cell r="F3170">
            <v>1.65</v>
          </cell>
          <cell r="G3170">
            <v>1083.07</v>
          </cell>
        </row>
        <row r="3171">
          <cell r="A3171" t="str">
            <v>46.14</v>
          </cell>
          <cell r="B3171" t="str">
            <v>Tubulação em ferro dúctil para redes de saneamento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</row>
        <row r="3172">
          <cell r="A3172" t="str">
            <v>46.14.020</v>
          </cell>
          <cell r="B3172">
            <v>0</v>
          </cell>
          <cell r="C3172" t="str">
            <v>Tubo de ferro fundido classe K-7 com junta elástica, DN= 150mm, inclusive conexões</v>
          </cell>
          <cell r="D3172" t="str">
            <v>m</v>
          </cell>
          <cell r="E3172">
            <v>345.22</v>
          </cell>
          <cell r="F3172">
            <v>23.35</v>
          </cell>
          <cell r="G3172">
            <v>368.57</v>
          </cell>
        </row>
        <row r="3173">
          <cell r="A3173" t="str">
            <v>46.14.030</v>
          </cell>
          <cell r="B3173">
            <v>0</v>
          </cell>
          <cell r="C3173" t="str">
            <v>Tubo de ferro fundido classe K-7 com junta elástica, DN= 200mm, inclusive conexões</v>
          </cell>
          <cell r="D3173" t="str">
            <v>m</v>
          </cell>
          <cell r="E3173">
            <v>414.4</v>
          </cell>
          <cell r="F3173">
            <v>23.35</v>
          </cell>
          <cell r="G3173">
            <v>437.75</v>
          </cell>
        </row>
        <row r="3174">
          <cell r="A3174" t="str">
            <v>46.14.040</v>
          </cell>
          <cell r="B3174">
            <v>0</v>
          </cell>
          <cell r="C3174" t="str">
            <v>Tubo de ferro fundido classe K-7 com junta elástica, DN= 250mm, inclusive conexões</v>
          </cell>
          <cell r="D3174" t="str">
            <v>m</v>
          </cell>
          <cell r="E3174">
            <v>527.22</v>
          </cell>
          <cell r="F3174">
            <v>23.35</v>
          </cell>
          <cell r="G3174">
            <v>550.57000000000005</v>
          </cell>
        </row>
        <row r="3175">
          <cell r="A3175" t="str">
            <v>46.14.050</v>
          </cell>
          <cell r="B3175">
            <v>0</v>
          </cell>
          <cell r="C3175" t="str">
            <v>Tubo de ferro fundido classe K-7 com junta elástica, DN= 350mm, inclusive conexões</v>
          </cell>
          <cell r="D3175" t="str">
            <v>m</v>
          </cell>
          <cell r="E3175">
            <v>783.03</v>
          </cell>
          <cell r="F3175">
            <v>23.35</v>
          </cell>
          <cell r="G3175">
            <v>806.38</v>
          </cell>
        </row>
        <row r="3176">
          <cell r="A3176" t="str">
            <v>46.14.060</v>
          </cell>
          <cell r="B3176">
            <v>0</v>
          </cell>
          <cell r="C3176" t="str">
            <v>Tubo de ferro fundido classe K-7 com junta elástica, DN= 300mm, inclusive conexões</v>
          </cell>
          <cell r="D3176" t="str">
            <v>m</v>
          </cell>
          <cell r="E3176">
            <v>590.92999999999995</v>
          </cell>
          <cell r="F3176">
            <v>23.35</v>
          </cell>
          <cell r="G3176">
            <v>614.28</v>
          </cell>
        </row>
        <row r="3177">
          <cell r="A3177" t="str">
            <v>46.14.490</v>
          </cell>
          <cell r="B3177">
            <v>0</v>
          </cell>
          <cell r="C3177" t="str">
            <v>Tubo de ferro fundido classe k-9 com junta elástica, DN= 80mm, inclusive conexões</v>
          </cell>
          <cell r="D3177" t="str">
            <v>m</v>
          </cell>
          <cell r="E3177">
            <v>296.04000000000002</v>
          </cell>
          <cell r="F3177">
            <v>23.35</v>
          </cell>
          <cell r="G3177">
            <v>319.39</v>
          </cell>
        </row>
        <row r="3178">
          <cell r="A3178" t="str">
            <v>46.14.510</v>
          </cell>
          <cell r="B3178">
            <v>0</v>
          </cell>
          <cell r="C3178" t="str">
            <v>Tubo de ferro fundido classe K-9 com junta elástica, DN= 100mm, inclusive conexões</v>
          </cell>
          <cell r="D3178" t="str">
            <v>m</v>
          </cell>
          <cell r="E3178">
            <v>304.82</v>
          </cell>
          <cell r="F3178">
            <v>23.35</v>
          </cell>
          <cell r="G3178">
            <v>328.17</v>
          </cell>
        </row>
        <row r="3179">
          <cell r="A3179" t="str">
            <v>46.14.520</v>
          </cell>
          <cell r="B3179">
            <v>0</v>
          </cell>
          <cell r="C3179" t="str">
            <v>Tubo de ferro fundido classe K-9 com junta elástica, DN= 150mm, inclusive conexões</v>
          </cell>
          <cell r="D3179" t="str">
            <v>m</v>
          </cell>
          <cell r="E3179">
            <v>334.21</v>
          </cell>
          <cell r="F3179">
            <v>23.35</v>
          </cell>
          <cell r="G3179">
            <v>357.56</v>
          </cell>
        </row>
        <row r="3180">
          <cell r="A3180" t="str">
            <v>46.14.530</v>
          </cell>
          <cell r="B3180">
            <v>0</v>
          </cell>
          <cell r="C3180" t="str">
            <v>Tubo de ferro fundido classe K-9 com junta elástica, DN= 200mm, inclusive conexões</v>
          </cell>
          <cell r="D3180" t="str">
            <v>m</v>
          </cell>
          <cell r="E3180">
            <v>410.88</v>
          </cell>
          <cell r="F3180">
            <v>23.35</v>
          </cell>
          <cell r="G3180">
            <v>434.23</v>
          </cell>
        </row>
        <row r="3181">
          <cell r="A3181" t="str">
            <v>46.14.540</v>
          </cell>
          <cell r="B3181">
            <v>0</v>
          </cell>
          <cell r="C3181" t="str">
            <v>Tubo de ferro fundido classe k-9 com junta elástica, DN= 250mm, inclusive conexões</v>
          </cell>
          <cell r="D3181" t="str">
            <v>m</v>
          </cell>
          <cell r="E3181">
            <v>562.51</v>
          </cell>
          <cell r="F3181">
            <v>23.35</v>
          </cell>
          <cell r="G3181">
            <v>585.86</v>
          </cell>
        </row>
        <row r="3182">
          <cell r="A3182" t="str">
            <v>46.14.550</v>
          </cell>
          <cell r="B3182">
            <v>0</v>
          </cell>
          <cell r="C3182" t="str">
            <v>Tubo de ferro fundido classe K-9 com junta elástica, DN= 300mm, inclusive conexões</v>
          </cell>
          <cell r="D3182" t="str">
            <v>m</v>
          </cell>
          <cell r="E3182">
            <v>674.33</v>
          </cell>
          <cell r="F3182">
            <v>23.35</v>
          </cell>
          <cell r="G3182">
            <v>697.68</v>
          </cell>
        </row>
        <row r="3183">
          <cell r="A3183" t="str">
            <v>46.14.560</v>
          </cell>
          <cell r="B3183">
            <v>0</v>
          </cell>
          <cell r="C3183" t="str">
            <v>Tubo de ferro fundido classe k-9 com junta elástica, DN= 350mm, inclusive conexões</v>
          </cell>
          <cell r="D3183" t="str">
            <v>m</v>
          </cell>
          <cell r="E3183">
            <v>893.33</v>
          </cell>
          <cell r="F3183">
            <v>23.35</v>
          </cell>
          <cell r="G3183">
            <v>916.68</v>
          </cell>
        </row>
        <row r="3184">
          <cell r="A3184" t="str">
            <v>46.15</v>
          </cell>
          <cell r="B3184" t="str">
            <v>Tubulação em PEAD - recalque de tratamento de esgoto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</row>
        <row r="3185">
          <cell r="A3185" t="str">
            <v>46.15.111</v>
          </cell>
          <cell r="B3185">
            <v>0</v>
          </cell>
          <cell r="C3185" t="str">
            <v>Tubo em polietileno de alta densidade DE=160 mm - PN-10, inclusive conexões</v>
          </cell>
          <cell r="D3185" t="str">
            <v>m</v>
          </cell>
          <cell r="E3185">
            <v>106.69</v>
          </cell>
          <cell r="F3185">
            <v>14.01</v>
          </cell>
          <cell r="G3185">
            <v>120.7</v>
          </cell>
        </row>
        <row r="3186">
          <cell r="A3186" t="str">
            <v>46.15.112</v>
          </cell>
          <cell r="B3186">
            <v>0</v>
          </cell>
          <cell r="C3186" t="str">
            <v>Tubo em polietileno de alta densidade DE=200 mm - PN-10, inclusive conexões</v>
          </cell>
          <cell r="D3186" t="str">
            <v>m</v>
          </cell>
          <cell r="E3186">
            <v>158.69999999999999</v>
          </cell>
          <cell r="F3186">
            <v>18.670000000000002</v>
          </cell>
          <cell r="G3186">
            <v>177.37</v>
          </cell>
        </row>
        <row r="3187">
          <cell r="A3187" t="str">
            <v>46.15.113</v>
          </cell>
          <cell r="B3187">
            <v>0</v>
          </cell>
          <cell r="C3187" t="str">
            <v>Tubo em polietileno de alta densidade DE=225 mm - PN-10, inclusive conexões</v>
          </cell>
          <cell r="D3187" t="str">
            <v>m</v>
          </cell>
          <cell r="E3187">
            <v>185.89</v>
          </cell>
          <cell r="F3187">
            <v>18.670000000000002</v>
          </cell>
          <cell r="G3187">
            <v>204.56</v>
          </cell>
        </row>
        <row r="3188">
          <cell r="A3188" t="str">
            <v>46.18</v>
          </cell>
          <cell r="B3188" t="str">
            <v>Tubulação flangeada em ferro dúctil para redes de saneamento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</row>
        <row r="3189">
          <cell r="A3189" t="str">
            <v>46.18.010</v>
          </cell>
          <cell r="B3189">
            <v>0</v>
          </cell>
          <cell r="C3189" t="str">
            <v>Tubo em ferro fundido com ponta e ponta TCLA - DN= 80mm, sem juntas e conexões</v>
          </cell>
          <cell r="D3189" t="str">
            <v>m</v>
          </cell>
          <cell r="E3189">
            <v>447</v>
          </cell>
          <cell r="F3189">
            <v>26.66</v>
          </cell>
          <cell r="G3189">
            <v>473.66</v>
          </cell>
        </row>
        <row r="3190">
          <cell r="A3190" t="str">
            <v>46.18.020</v>
          </cell>
          <cell r="B3190">
            <v>0</v>
          </cell>
          <cell r="C3190" t="str">
            <v>Tubo em ferro fundido com ponta e ponta TCLA - DN= 100mm, sem juntas e conexões</v>
          </cell>
          <cell r="D3190" t="str">
            <v>m</v>
          </cell>
          <cell r="E3190">
            <v>501.38</v>
          </cell>
          <cell r="F3190">
            <v>26.66</v>
          </cell>
          <cell r="G3190">
            <v>528.04</v>
          </cell>
        </row>
        <row r="3191">
          <cell r="A3191" t="str">
            <v>46.18.030</v>
          </cell>
          <cell r="B3191">
            <v>0</v>
          </cell>
          <cell r="C3191" t="str">
            <v>Tubo em ferro fundido com ponta e ponta TCLA - DN= 150mm, sem juntas e conexões</v>
          </cell>
          <cell r="D3191" t="str">
            <v>m</v>
          </cell>
          <cell r="E3191">
            <v>706.2</v>
          </cell>
          <cell r="F3191">
            <v>26.66</v>
          </cell>
          <cell r="G3191">
            <v>732.86</v>
          </cell>
        </row>
        <row r="3192">
          <cell r="A3192" t="str">
            <v>46.18.040</v>
          </cell>
          <cell r="B3192">
            <v>0</v>
          </cell>
          <cell r="C3192" t="str">
            <v>Tubo em ferro fundido com ponta e ponta TCLA - DN= 200mm, sem juntas e conexões</v>
          </cell>
          <cell r="D3192" t="str">
            <v>m</v>
          </cell>
          <cell r="E3192">
            <v>871.43</v>
          </cell>
          <cell r="F3192">
            <v>26.66</v>
          </cell>
          <cell r="G3192">
            <v>898.09</v>
          </cell>
        </row>
        <row r="3193">
          <cell r="A3193" t="str">
            <v>46.18.050</v>
          </cell>
          <cell r="B3193">
            <v>0</v>
          </cell>
          <cell r="C3193" t="str">
            <v>Tubo em ferro fundido com ponta e ponta TCLA - DN= 250mm, sem juntas e conexões</v>
          </cell>
          <cell r="D3193" t="str">
            <v>m</v>
          </cell>
          <cell r="E3193">
            <v>1046.26</v>
          </cell>
          <cell r="F3193">
            <v>28.65</v>
          </cell>
          <cell r="G3193">
            <v>1074.9100000000001</v>
          </cell>
        </row>
        <row r="3194">
          <cell r="A3194" t="str">
            <v>46.18.060</v>
          </cell>
          <cell r="B3194">
            <v>0</v>
          </cell>
          <cell r="C3194" t="str">
            <v>Tubo em ferro fundido com ponta e ponta TCLA - DN= 300mm, sem juntas e conexões</v>
          </cell>
          <cell r="D3194" t="str">
            <v>m</v>
          </cell>
          <cell r="E3194">
            <v>1243.18</v>
          </cell>
          <cell r="F3194">
            <v>28.65</v>
          </cell>
          <cell r="G3194">
            <v>1271.83</v>
          </cell>
        </row>
        <row r="3195">
          <cell r="A3195" t="str">
            <v>46.18.089</v>
          </cell>
          <cell r="B3195">
            <v>0</v>
          </cell>
          <cell r="C3195" t="str">
            <v>Flange avulso em ferro fundido, classe PN-10, DN= 50mm</v>
          </cell>
          <cell r="D3195" t="str">
            <v>un</v>
          </cell>
          <cell r="E3195">
            <v>82.02</v>
          </cell>
          <cell r="F3195">
            <v>14.6</v>
          </cell>
          <cell r="G3195">
            <v>96.62</v>
          </cell>
        </row>
        <row r="3196">
          <cell r="A3196" t="str">
            <v>46.18.090</v>
          </cell>
          <cell r="B3196">
            <v>0</v>
          </cell>
          <cell r="C3196" t="str">
            <v>Flange avulso em ferro fundido, classe PN-10, DN= 80mm</v>
          </cell>
          <cell r="D3196" t="str">
            <v>un</v>
          </cell>
          <cell r="E3196">
            <v>96.99</v>
          </cell>
          <cell r="F3196">
            <v>14.6</v>
          </cell>
          <cell r="G3196">
            <v>111.59</v>
          </cell>
        </row>
        <row r="3197">
          <cell r="A3197" t="str">
            <v>46.18.100</v>
          </cell>
          <cell r="B3197">
            <v>0</v>
          </cell>
          <cell r="C3197" t="str">
            <v>Flange avulso em ferro fundido, classe PN-10, DN= 100mm</v>
          </cell>
          <cell r="D3197" t="str">
            <v>un</v>
          </cell>
          <cell r="E3197">
            <v>136.68</v>
          </cell>
          <cell r="F3197">
            <v>15.92</v>
          </cell>
          <cell r="G3197">
            <v>152.6</v>
          </cell>
        </row>
        <row r="3198">
          <cell r="A3198" t="str">
            <v>46.18.110</v>
          </cell>
          <cell r="B3198">
            <v>0</v>
          </cell>
          <cell r="C3198" t="str">
            <v>Flange avulso em ferro fundido, classe PN-10, DN= 150mm</v>
          </cell>
          <cell r="D3198" t="str">
            <v>un</v>
          </cell>
          <cell r="E3198">
            <v>189.56</v>
          </cell>
          <cell r="F3198">
            <v>17.260000000000002</v>
          </cell>
          <cell r="G3198">
            <v>206.82</v>
          </cell>
        </row>
        <row r="3199">
          <cell r="A3199" t="str">
            <v>46.18.120</v>
          </cell>
          <cell r="B3199">
            <v>0</v>
          </cell>
          <cell r="C3199" t="str">
            <v>Flange avulso em ferro fundido, classe PN-10, DN= 200mm</v>
          </cell>
          <cell r="D3199" t="str">
            <v>un</v>
          </cell>
          <cell r="E3199">
            <v>226.64</v>
          </cell>
          <cell r="F3199">
            <v>18.579999999999998</v>
          </cell>
          <cell r="G3199">
            <v>245.22</v>
          </cell>
        </row>
        <row r="3200">
          <cell r="A3200" t="str">
            <v>46.18.130</v>
          </cell>
          <cell r="B3200">
            <v>0</v>
          </cell>
          <cell r="C3200" t="str">
            <v>Flange avulso em ferro fundido, classe PN-10, DN= 250mm</v>
          </cell>
          <cell r="D3200" t="str">
            <v>un</v>
          </cell>
          <cell r="E3200">
            <v>287.14999999999998</v>
          </cell>
          <cell r="F3200">
            <v>19.91</v>
          </cell>
          <cell r="G3200">
            <v>307.06</v>
          </cell>
        </row>
        <row r="3201">
          <cell r="A3201" t="str">
            <v>46.18.140</v>
          </cell>
          <cell r="B3201">
            <v>0</v>
          </cell>
          <cell r="C3201" t="str">
            <v>Flange avulso em ferro fundido, classe PN-10, DN= 300mm</v>
          </cell>
          <cell r="D3201" t="str">
            <v>un</v>
          </cell>
          <cell r="E3201">
            <v>371.44</v>
          </cell>
          <cell r="F3201">
            <v>21.24</v>
          </cell>
          <cell r="G3201">
            <v>392.68</v>
          </cell>
        </row>
        <row r="3202">
          <cell r="A3202" t="str">
            <v>46.18.168</v>
          </cell>
          <cell r="B3202">
            <v>0</v>
          </cell>
          <cell r="C3202" t="str">
            <v>Curva de 90° em ferro fundido com flanges, classe PN-10, DN= 50mm</v>
          </cell>
          <cell r="D3202" t="str">
            <v>un</v>
          </cell>
          <cell r="E3202">
            <v>197.02</v>
          </cell>
          <cell r="F3202">
            <v>18.579999999999998</v>
          </cell>
          <cell r="G3202">
            <v>215.6</v>
          </cell>
        </row>
        <row r="3203">
          <cell r="A3203" t="str">
            <v>46.18.170</v>
          </cell>
          <cell r="B3203">
            <v>0</v>
          </cell>
          <cell r="C3203" t="str">
            <v>Curva de 90° em ferro fundido, com flanges, classe PN-10, DN= 80mm</v>
          </cell>
          <cell r="D3203" t="str">
            <v>un</v>
          </cell>
          <cell r="E3203">
            <v>231.75</v>
          </cell>
          <cell r="F3203">
            <v>14.6</v>
          </cell>
          <cell r="G3203">
            <v>246.35</v>
          </cell>
        </row>
        <row r="3204">
          <cell r="A3204" t="str">
            <v>46.18.180</v>
          </cell>
          <cell r="B3204">
            <v>0</v>
          </cell>
          <cell r="C3204" t="str">
            <v>Curva de 90° em ferro fundido, com flanges, classe PN-10, DN= 100mm</v>
          </cell>
          <cell r="D3204" t="str">
            <v>un</v>
          </cell>
          <cell r="E3204">
            <v>264.83</v>
          </cell>
          <cell r="F3204">
            <v>18.579999999999998</v>
          </cell>
          <cell r="G3204">
            <v>283.41000000000003</v>
          </cell>
        </row>
        <row r="3205">
          <cell r="A3205" t="str">
            <v>46.18.190</v>
          </cell>
          <cell r="B3205">
            <v>0</v>
          </cell>
          <cell r="C3205" t="str">
            <v>Curva de 90° em ferro fundido, com flanges, classe PN-10, DN= 150mm</v>
          </cell>
          <cell r="D3205" t="str">
            <v>un</v>
          </cell>
          <cell r="E3205">
            <v>441.12</v>
          </cell>
          <cell r="F3205">
            <v>21.24</v>
          </cell>
          <cell r="G3205">
            <v>462.36</v>
          </cell>
        </row>
        <row r="3206">
          <cell r="A3206" t="str">
            <v>46.18.410</v>
          </cell>
          <cell r="B3206">
            <v>0</v>
          </cell>
          <cell r="C3206" t="str">
            <v>Te em ferro fundido, com flanges, classe PN-10, DN= 80mm, com derivação de 80mm</v>
          </cell>
          <cell r="D3206" t="str">
            <v>un</v>
          </cell>
          <cell r="E3206">
            <v>342.75</v>
          </cell>
          <cell r="F3206">
            <v>15.92</v>
          </cell>
          <cell r="G3206">
            <v>358.67</v>
          </cell>
        </row>
        <row r="3207">
          <cell r="A3207" t="str">
            <v>46.18.420</v>
          </cell>
          <cell r="B3207">
            <v>0</v>
          </cell>
          <cell r="C3207" t="str">
            <v>Te em ferro fundido, com flanges, classe PN-10, DN= 100mm, com derivações de 80 até 100mm</v>
          </cell>
          <cell r="D3207" t="str">
            <v>un</v>
          </cell>
          <cell r="E3207">
            <v>407.11</v>
          </cell>
          <cell r="F3207">
            <v>18.579999999999998</v>
          </cell>
          <cell r="G3207">
            <v>425.69</v>
          </cell>
        </row>
        <row r="3208">
          <cell r="A3208" t="str">
            <v>46.18.430</v>
          </cell>
          <cell r="B3208">
            <v>0</v>
          </cell>
          <cell r="C3208" t="str">
            <v>Te em ferro fundido, com flanges, classe PN-10, DN= 150mm, com derivações de 80 até 150mm</v>
          </cell>
          <cell r="D3208" t="str">
            <v>un</v>
          </cell>
          <cell r="E3208">
            <v>680.95</v>
          </cell>
          <cell r="F3208">
            <v>21.24</v>
          </cell>
          <cell r="G3208">
            <v>702.19</v>
          </cell>
        </row>
        <row r="3209">
          <cell r="A3209" t="str">
            <v>46.18.560</v>
          </cell>
          <cell r="B3209">
            <v>0</v>
          </cell>
          <cell r="C3209" t="str">
            <v>Junta Gibault em ferro fundido, DN= 80mm, completa</v>
          </cell>
          <cell r="D3209" t="str">
            <v>un</v>
          </cell>
          <cell r="E3209">
            <v>87.97</v>
          </cell>
          <cell r="F3209">
            <v>14.6</v>
          </cell>
          <cell r="G3209">
            <v>102.57</v>
          </cell>
        </row>
        <row r="3210">
          <cell r="A3210" t="str">
            <v>46.18.570</v>
          </cell>
          <cell r="B3210">
            <v>0</v>
          </cell>
          <cell r="C3210" t="str">
            <v>Junta Gibault em ferro fundido, DN= 100 mm, completa</v>
          </cell>
          <cell r="D3210" t="str">
            <v>un</v>
          </cell>
          <cell r="E3210">
            <v>114.23</v>
          </cell>
          <cell r="F3210">
            <v>15.92</v>
          </cell>
          <cell r="G3210">
            <v>130.15</v>
          </cell>
        </row>
        <row r="3211">
          <cell r="A3211" t="str">
            <v>46.19</v>
          </cell>
          <cell r="B3211" t="str">
            <v>Tubulação flangeada em ferro dúctil para redes de saneamento.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</row>
        <row r="3212">
          <cell r="A3212" t="str">
            <v>46.19.500</v>
          </cell>
          <cell r="B3212">
            <v>0</v>
          </cell>
          <cell r="C3212" t="str">
            <v>Redução excêntrica em ferro fundido, com flanges, classe PN-10, DN= 100mm x 80mm</v>
          </cell>
          <cell r="D3212" t="str">
            <v>un</v>
          </cell>
          <cell r="E3212">
            <v>281.24</v>
          </cell>
          <cell r="F3212">
            <v>18.579999999999998</v>
          </cell>
          <cell r="G3212">
            <v>299.82</v>
          </cell>
        </row>
        <row r="3213">
          <cell r="A3213" t="str">
            <v>46.19.510</v>
          </cell>
          <cell r="B3213">
            <v>0</v>
          </cell>
          <cell r="C3213" t="str">
            <v>Redução excêntrica em ferro fundido, com flanges, classe PN-10, DN= 150mm x 80/100mm</v>
          </cell>
          <cell r="D3213" t="str">
            <v>un</v>
          </cell>
          <cell r="E3213">
            <v>402.12</v>
          </cell>
          <cell r="F3213">
            <v>21.24</v>
          </cell>
          <cell r="G3213">
            <v>423.36</v>
          </cell>
        </row>
        <row r="3214">
          <cell r="A3214" t="str">
            <v>46.19.520</v>
          </cell>
          <cell r="B3214">
            <v>0</v>
          </cell>
          <cell r="C3214" t="str">
            <v>Redução excêntrica em ferro fundido, com flanges, classe PN-10, DN= 200mm x 100/150mm</v>
          </cell>
          <cell r="D3214" t="str">
            <v>un</v>
          </cell>
          <cell r="E3214">
            <v>515.1</v>
          </cell>
          <cell r="F3214">
            <v>23.89</v>
          </cell>
          <cell r="G3214">
            <v>538.99</v>
          </cell>
        </row>
        <row r="3215">
          <cell r="A3215" t="str">
            <v>46.19.530</v>
          </cell>
          <cell r="B3215">
            <v>0</v>
          </cell>
          <cell r="C3215" t="str">
            <v>Redução excêntrica em ferro fundido, com flanges, classe PN-10, DN= 250mm x 150/200mm</v>
          </cell>
          <cell r="D3215" t="str">
            <v>un</v>
          </cell>
          <cell r="E3215">
            <v>934.3</v>
          </cell>
          <cell r="F3215">
            <v>26.54</v>
          </cell>
          <cell r="G3215">
            <v>960.84</v>
          </cell>
        </row>
        <row r="3216">
          <cell r="A3216" t="str">
            <v>46.19.590</v>
          </cell>
          <cell r="B3216">
            <v>0</v>
          </cell>
          <cell r="C3216" t="str">
            <v>Redução concêntrica em ferro fundido, com flanges, classe PN-10, DN= 80 x 50mm</v>
          </cell>
          <cell r="D3216" t="str">
            <v>un</v>
          </cell>
          <cell r="E3216">
            <v>199.24</v>
          </cell>
          <cell r="F3216">
            <v>18.579999999999998</v>
          </cell>
          <cell r="G3216">
            <v>217.82</v>
          </cell>
        </row>
        <row r="3217">
          <cell r="A3217" t="str">
            <v>46.19.600</v>
          </cell>
          <cell r="B3217">
            <v>0</v>
          </cell>
          <cell r="C3217" t="str">
            <v>Redução concêntrica em ferro fundido, com flanges, classe PN-10, DN= 100mm x 80mm</v>
          </cell>
          <cell r="D3217" t="str">
            <v>un</v>
          </cell>
          <cell r="E3217">
            <v>242.16</v>
          </cell>
          <cell r="F3217">
            <v>18.579999999999998</v>
          </cell>
          <cell r="G3217">
            <v>260.74</v>
          </cell>
        </row>
        <row r="3218">
          <cell r="A3218" t="str">
            <v>46.19.610</v>
          </cell>
          <cell r="B3218">
            <v>0</v>
          </cell>
          <cell r="C3218" t="str">
            <v>Redução concêntrica em ferro fundido, com flanges, classe PN-10, DN= 150mm x 80/100mm</v>
          </cell>
          <cell r="D3218" t="str">
            <v>un</v>
          </cell>
          <cell r="E3218">
            <v>399.06</v>
          </cell>
          <cell r="F3218">
            <v>21.24</v>
          </cell>
          <cell r="G3218">
            <v>420.3</v>
          </cell>
        </row>
        <row r="3219">
          <cell r="A3219" t="str">
            <v>46.19.620</v>
          </cell>
          <cell r="B3219">
            <v>0</v>
          </cell>
          <cell r="C3219" t="str">
            <v>Redução concêntrica em ferro fundido, com flanges, classe PN-10, DN= 200mm x 100/150mm</v>
          </cell>
          <cell r="D3219" t="str">
            <v>un</v>
          </cell>
          <cell r="E3219">
            <v>550.54999999999995</v>
          </cell>
          <cell r="F3219">
            <v>23.89</v>
          </cell>
          <cell r="G3219">
            <v>574.44000000000005</v>
          </cell>
        </row>
        <row r="3220">
          <cell r="A3220" t="str">
            <v>46.19.630</v>
          </cell>
          <cell r="B3220">
            <v>0</v>
          </cell>
          <cell r="C3220" t="str">
            <v>Redução concêntrica em ferro fundido, com flanges, classe PN-10, DN= 250mm x 150/200mm</v>
          </cell>
          <cell r="D3220" t="str">
            <v>un</v>
          </cell>
          <cell r="E3220">
            <v>797.28</v>
          </cell>
          <cell r="F3220">
            <v>26.54</v>
          </cell>
          <cell r="G3220">
            <v>823.82</v>
          </cell>
        </row>
        <row r="3221">
          <cell r="A3221" t="str">
            <v>46.20</v>
          </cell>
          <cell r="B3221" t="str">
            <v>Reparos, conservações e complementos - GRUPO 46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</row>
        <row r="3222">
          <cell r="A3222" t="str">
            <v>46.20.010</v>
          </cell>
          <cell r="B3222">
            <v>0</v>
          </cell>
          <cell r="C3222" t="str">
            <v>Assentamento de tubo de concreto com diâmetro até 600 mm</v>
          </cell>
          <cell r="D3222" t="str">
            <v>m</v>
          </cell>
          <cell r="E3222">
            <v>1.1200000000000001</v>
          </cell>
          <cell r="F3222">
            <v>45.79</v>
          </cell>
          <cell r="G3222">
            <v>46.91</v>
          </cell>
        </row>
        <row r="3223">
          <cell r="A3223" t="str">
            <v>46.20.020</v>
          </cell>
          <cell r="B3223">
            <v>0</v>
          </cell>
          <cell r="C3223" t="str">
            <v>Assentamento de tubo de concreto com diâmetro de 700 até 1500 mm</v>
          </cell>
          <cell r="D3223" t="str">
            <v>m</v>
          </cell>
          <cell r="E3223">
            <v>48.3</v>
          </cell>
          <cell r="F3223">
            <v>26.64</v>
          </cell>
          <cell r="G3223">
            <v>74.94</v>
          </cell>
        </row>
        <row r="3224">
          <cell r="A3224" t="str">
            <v>46.21</v>
          </cell>
          <cell r="B3224" t="str">
            <v>Tubulação em aço preto schedule</v>
          </cell>
          <cell r="C3224">
            <v>0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</row>
        <row r="3225">
          <cell r="A3225" t="str">
            <v>46.21.012</v>
          </cell>
          <cell r="B3225">
            <v>0</v>
          </cell>
          <cell r="C3225" t="str">
            <v>Tubo de aço carbono preto sem costura Schedule 40, DN= 1´ - inclusive conexões</v>
          </cell>
          <cell r="D3225" t="str">
            <v>m</v>
          </cell>
          <cell r="E3225">
            <v>35.44</v>
          </cell>
          <cell r="F3225">
            <v>46.45</v>
          </cell>
          <cell r="G3225">
            <v>81.89</v>
          </cell>
        </row>
        <row r="3226">
          <cell r="A3226" t="str">
            <v>46.21.036</v>
          </cell>
          <cell r="B3226">
            <v>0</v>
          </cell>
          <cell r="C3226" t="str">
            <v>Tubo de aço carbono preto sem costura Schedule 40, DN= 1 1/4´ - inclusive conexões</v>
          </cell>
          <cell r="D3226" t="str">
            <v>m</v>
          </cell>
          <cell r="E3226">
            <v>42.68</v>
          </cell>
          <cell r="F3226">
            <v>53.09</v>
          </cell>
          <cell r="G3226">
            <v>95.77</v>
          </cell>
        </row>
        <row r="3227">
          <cell r="A3227" t="str">
            <v>46.21.040</v>
          </cell>
          <cell r="B3227">
            <v>0</v>
          </cell>
          <cell r="C3227" t="str">
            <v>Tubo de aço carbono preto sem costura Schedule 40, DN= 1 1/2´ - inclusive conexões</v>
          </cell>
          <cell r="D3227" t="str">
            <v>m</v>
          </cell>
          <cell r="E3227">
            <v>46.5</v>
          </cell>
          <cell r="F3227">
            <v>53.09</v>
          </cell>
          <cell r="G3227">
            <v>99.59</v>
          </cell>
        </row>
        <row r="3228">
          <cell r="A3228" t="str">
            <v>46.21.046</v>
          </cell>
          <cell r="B3228">
            <v>0</v>
          </cell>
          <cell r="C3228" t="str">
            <v>Tubo de aço carbono preto sem costura Schedule 40, DN= 2´ - inclusive conexões</v>
          </cell>
          <cell r="D3228" t="str">
            <v>m</v>
          </cell>
          <cell r="E3228">
            <v>58.68</v>
          </cell>
          <cell r="F3228">
            <v>59.72</v>
          </cell>
          <cell r="G3228">
            <v>118.4</v>
          </cell>
        </row>
        <row r="3229">
          <cell r="A3229" t="str">
            <v>46.21.056</v>
          </cell>
          <cell r="B3229">
            <v>0</v>
          </cell>
          <cell r="C3229" t="str">
            <v>Tubo de aço carbono preto sem costura Schedule 40, DN= 2 1/2´ - inclusive conexões</v>
          </cell>
          <cell r="D3229" t="str">
            <v>m</v>
          </cell>
          <cell r="E3229">
            <v>99.75</v>
          </cell>
          <cell r="F3229">
            <v>66.36</v>
          </cell>
          <cell r="G3229">
            <v>166.11</v>
          </cell>
        </row>
        <row r="3230">
          <cell r="A3230" t="str">
            <v>46.21.060</v>
          </cell>
          <cell r="B3230">
            <v>0</v>
          </cell>
          <cell r="C3230" t="str">
            <v>Tubo de aço carbono preto sem costura Schedule 40, DN= 3´ - inclusive conexões</v>
          </cell>
          <cell r="D3230" t="str">
            <v>m</v>
          </cell>
          <cell r="E3230">
            <v>109.4</v>
          </cell>
          <cell r="F3230">
            <v>74.66</v>
          </cell>
          <cell r="G3230">
            <v>184.06</v>
          </cell>
        </row>
        <row r="3231">
          <cell r="A3231" t="str">
            <v>46.21.066</v>
          </cell>
          <cell r="B3231">
            <v>0</v>
          </cell>
          <cell r="C3231" t="str">
            <v>Tubo de aço carbono preto sem costura Schedule 40, DN= 3 1/2´ - inclusive conexões</v>
          </cell>
          <cell r="D3231" t="str">
            <v>m</v>
          </cell>
          <cell r="E3231">
            <v>127.82</v>
          </cell>
          <cell r="F3231">
            <v>79.63</v>
          </cell>
          <cell r="G3231">
            <v>207.45</v>
          </cell>
        </row>
        <row r="3232">
          <cell r="A3232" t="str">
            <v>46.21.080</v>
          </cell>
          <cell r="B3232">
            <v>0</v>
          </cell>
          <cell r="C3232" t="str">
            <v>Tubo de aço carbono preto sem costura Schedule 40, DN= 4´ - inclusive conexões</v>
          </cell>
          <cell r="D3232" t="str">
            <v>m</v>
          </cell>
          <cell r="E3232">
            <v>155.11000000000001</v>
          </cell>
          <cell r="F3232">
            <v>82.96</v>
          </cell>
          <cell r="G3232">
            <v>238.07</v>
          </cell>
        </row>
        <row r="3233">
          <cell r="A3233" t="str">
            <v>46.21.090</v>
          </cell>
          <cell r="B3233">
            <v>0</v>
          </cell>
          <cell r="C3233" t="str">
            <v>Tubo de aço carbono preto sem costura Schedule 40, DN= 5´ - inclusive conexões</v>
          </cell>
          <cell r="D3233" t="str">
            <v>m</v>
          </cell>
          <cell r="E3233">
            <v>212.1</v>
          </cell>
          <cell r="F3233">
            <v>87.92</v>
          </cell>
          <cell r="G3233">
            <v>300.02</v>
          </cell>
        </row>
        <row r="3234">
          <cell r="A3234" t="str">
            <v>46.21.100</v>
          </cell>
          <cell r="B3234">
            <v>0</v>
          </cell>
          <cell r="C3234" t="str">
            <v>Tubo de aço carbono preto sem costura Schedule 40, DN= 6´ - inclusive conexões</v>
          </cell>
          <cell r="D3234" t="str">
            <v>m</v>
          </cell>
          <cell r="E3234">
            <v>293.38</v>
          </cell>
          <cell r="F3234">
            <v>91.25</v>
          </cell>
          <cell r="G3234">
            <v>384.63</v>
          </cell>
        </row>
        <row r="3235">
          <cell r="A3235" t="str">
            <v>46.21.110</v>
          </cell>
          <cell r="B3235">
            <v>0</v>
          </cell>
          <cell r="C3235" t="str">
            <v>Tubo de aço carbono preto sem costura Schedule 40, DN= 8´ - inclusive conexões</v>
          </cell>
          <cell r="D3235" t="str">
            <v>m</v>
          </cell>
          <cell r="E3235">
            <v>453.62</v>
          </cell>
          <cell r="F3235">
            <v>99.54</v>
          </cell>
          <cell r="G3235">
            <v>553.16</v>
          </cell>
        </row>
        <row r="3236">
          <cell r="A3236" t="str">
            <v>46.21.140</v>
          </cell>
          <cell r="B3236">
            <v>0</v>
          </cell>
          <cell r="C3236" t="str">
            <v>Tubo de aço carbono preto com costura Schedule 40, DN= 10´ - inclusive conexões</v>
          </cell>
          <cell r="D3236" t="str">
            <v>m</v>
          </cell>
          <cell r="E3236">
            <v>465.67</v>
          </cell>
          <cell r="F3236">
            <v>109.5</v>
          </cell>
          <cell r="G3236">
            <v>575.16999999999996</v>
          </cell>
        </row>
        <row r="3237">
          <cell r="A3237" t="str">
            <v>46.21.150</v>
          </cell>
          <cell r="B3237">
            <v>0</v>
          </cell>
          <cell r="C3237" t="str">
            <v>Tubo de aço carbono preto com costura Schedule 40, DN= 12´ - inclusive conexões</v>
          </cell>
          <cell r="D3237" t="str">
            <v>m</v>
          </cell>
          <cell r="E3237">
            <v>635.77</v>
          </cell>
          <cell r="F3237">
            <v>116.14</v>
          </cell>
          <cell r="G3237">
            <v>751.91</v>
          </cell>
        </row>
        <row r="3238">
          <cell r="A3238" t="str">
            <v>46.23</v>
          </cell>
          <cell r="B3238" t="str">
            <v>Tubulação em concreto para rede de esgoto sanitário</v>
          </cell>
          <cell r="C3238">
            <v>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</row>
        <row r="3239">
          <cell r="A3239" t="str">
            <v>46.23.110</v>
          </cell>
          <cell r="B3239">
            <v>0</v>
          </cell>
          <cell r="C3239" t="str">
            <v>Tubo de concreto classe EA-3, DN= 400 mm</v>
          </cell>
          <cell r="D3239" t="str">
            <v>m</v>
          </cell>
          <cell r="E3239">
            <v>91.62</v>
          </cell>
          <cell r="F3239">
            <v>10.8</v>
          </cell>
          <cell r="G3239">
            <v>102.42</v>
          </cell>
        </row>
        <row r="3240">
          <cell r="A3240" t="str">
            <v>46.23.120</v>
          </cell>
          <cell r="B3240">
            <v>0</v>
          </cell>
          <cell r="C3240" t="str">
            <v>Tubo de concreto classe EA-3, DN= 500 mm</v>
          </cell>
          <cell r="D3240" t="str">
            <v>m</v>
          </cell>
          <cell r="E3240">
            <v>113.78</v>
          </cell>
          <cell r="F3240">
            <v>16.2</v>
          </cell>
          <cell r="G3240">
            <v>129.97999999999999</v>
          </cell>
        </row>
        <row r="3241">
          <cell r="A3241" t="str">
            <v>46.23.130</v>
          </cell>
          <cell r="B3241">
            <v>0</v>
          </cell>
          <cell r="C3241" t="str">
            <v>Tubo de concreto classe EA-3, DN= 600 mm</v>
          </cell>
          <cell r="D3241" t="str">
            <v>m</v>
          </cell>
          <cell r="E3241">
            <v>150.27000000000001</v>
          </cell>
          <cell r="F3241">
            <v>18.899999999999999</v>
          </cell>
          <cell r="G3241">
            <v>169.17</v>
          </cell>
        </row>
        <row r="3242">
          <cell r="A3242" t="str">
            <v>46.23.140</v>
          </cell>
          <cell r="B3242">
            <v>0</v>
          </cell>
          <cell r="C3242" t="str">
            <v>Tubo de concreto classe EA-3, DN= 700 mm</v>
          </cell>
          <cell r="D3242" t="str">
            <v>m</v>
          </cell>
          <cell r="E3242">
            <v>203.47</v>
          </cell>
          <cell r="F3242">
            <v>21.6</v>
          </cell>
          <cell r="G3242">
            <v>225.07</v>
          </cell>
        </row>
        <row r="3243">
          <cell r="A3243" t="str">
            <v>46.23.150</v>
          </cell>
          <cell r="B3243">
            <v>0</v>
          </cell>
          <cell r="C3243" t="str">
            <v>Tubo de concreto classe EA-3, DN= 800 mm</v>
          </cell>
          <cell r="D3243" t="str">
            <v>m</v>
          </cell>
          <cell r="E3243">
            <v>255.32</v>
          </cell>
          <cell r="F3243">
            <v>27</v>
          </cell>
          <cell r="G3243">
            <v>282.32</v>
          </cell>
        </row>
        <row r="3244">
          <cell r="A3244" t="str">
            <v>46.23.160</v>
          </cell>
          <cell r="B3244">
            <v>0</v>
          </cell>
          <cell r="C3244" t="str">
            <v>Tubo de concreto classe EA-3, DN= 900 mm</v>
          </cell>
          <cell r="D3244" t="str">
            <v>m</v>
          </cell>
          <cell r="E3244">
            <v>321.2</v>
          </cell>
          <cell r="F3244">
            <v>32.4</v>
          </cell>
          <cell r="G3244">
            <v>353.6</v>
          </cell>
        </row>
        <row r="3245">
          <cell r="A3245" t="str">
            <v>46.23.170</v>
          </cell>
          <cell r="B3245">
            <v>0</v>
          </cell>
          <cell r="C3245" t="str">
            <v>Tubo de concreto classe EA-3, DN= 1000 mm</v>
          </cell>
          <cell r="D3245" t="str">
            <v>m</v>
          </cell>
          <cell r="E3245">
            <v>372.06</v>
          </cell>
          <cell r="F3245">
            <v>40.5</v>
          </cell>
          <cell r="G3245">
            <v>412.56</v>
          </cell>
        </row>
        <row r="3246">
          <cell r="A3246" t="str">
            <v>46.23.180</v>
          </cell>
          <cell r="B3246">
            <v>0</v>
          </cell>
          <cell r="C3246" t="str">
            <v>Tubo de concreto classe EA-3, DN= 1200 mm</v>
          </cell>
          <cell r="D3246" t="str">
            <v>m</v>
          </cell>
          <cell r="E3246">
            <v>538.71</v>
          </cell>
          <cell r="F3246">
            <v>81</v>
          </cell>
          <cell r="G3246">
            <v>619.71</v>
          </cell>
        </row>
        <row r="3247">
          <cell r="A3247" t="str">
            <v>46.26</v>
          </cell>
          <cell r="B3247" t="str">
            <v>Tubulação em ferro fundido predial SMU - esgoto e pluvial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</row>
        <row r="3248">
          <cell r="A3248" t="str">
            <v>46.26.010</v>
          </cell>
          <cell r="B3248">
            <v>0</v>
          </cell>
          <cell r="C3248" t="str">
            <v>Tubo em ferro fundido com ponta e ponta, predial SMU, DN= 50 mm</v>
          </cell>
          <cell r="D3248" t="str">
            <v>m</v>
          </cell>
          <cell r="E3248">
            <v>86.89</v>
          </cell>
          <cell r="F3248">
            <v>16.600000000000001</v>
          </cell>
          <cell r="G3248">
            <v>103.49</v>
          </cell>
        </row>
        <row r="3249">
          <cell r="A3249" t="str">
            <v>46.26.020</v>
          </cell>
          <cell r="B3249">
            <v>0</v>
          </cell>
          <cell r="C3249" t="str">
            <v>Tubo em ferro fundido com ponta e ponta, predial SMU, DN= 75 mm</v>
          </cell>
          <cell r="D3249" t="str">
            <v>m</v>
          </cell>
          <cell r="E3249">
            <v>110.98</v>
          </cell>
          <cell r="F3249">
            <v>16.600000000000001</v>
          </cell>
          <cell r="G3249">
            <v>127.58</v>
          </cell>
        </row>
        <row r="3250">
          <cell r="A3250" t="str">
            <v>46.26.030</v>
          </cell>
          <cell r="B3250">
            <v>0</v>
          </cell>
          <cell r="C3250" t="str">
            <v>Tubo em ferro fundido com ponta e ponta, predial SMU, DN= 100 mm</v>
          </cell>
          <cell r="D3250" t="str">
            <v>m</v>
          </cell>
          <cell r="E3250">
            <v>126.48</v>
          </cell>
          <cell r="F3250">
            <v>23.35</v>
          </cell>
          <cell r="G3250">
            <v>149.83000000000001</v>
          </cell>
        </row>
        <row r="3251">
          <cell r="A3251" t="str">
            <v>46.26.040</v>
          </cell>
          <cell r="B3251">
            <v>0</v>
          </cell>
          <cell r="C3251" t="str">
            <v>Tubo em ferro fundido com ponta e ponta, predial SMU, DN= 150 mm</v>
          </cell>
          <cell r="D3251" t="str">
            <v>m</v>
          </cell>
          <cell r="E3251">
            <v>198.96</v>
          </cell>
          <cell r="F3251">
            <v>23.35</v>
          </cell>
          <cell r="G3251">
            <v>222.31</v>
          </cell>
        </row>
        <row r="3252">
          <cell r="A3252" t="str">
            <v>46.26.050</v>
          </cell>
          <cell r="B3252">
            <v>0</v>
          </cell>
          <cell r="C3252" t="str">
            <v>Tubo em ferro fundido com ponta e ponta, predial SMU, DN= 200 mm</v>
          </cell>
          <cell r="D3252" t="str">
            <v>m</v>
          </cell>
          <cell r="E3252">
            <v>384.3</v>
          </cell>
          <cell r="F3252">
            <v>23.35</v>
          </cell>
          <cell r="G3252">
            <v>407.65</v>
          </cell>
        </row>
        <row r="3253">
          <cell r="A3253" t="str">
            <v>46.26.060</v>
          </cell>
          <cell r="B3253">
            <v>0</v>
          </cell>
          <cell r="C3253" t="str">
            <v>Junta de união em aço inoxidável para tubo em ferro fundido predial SMU, DN= 50 mm</v>
          </cell>
          <cell r="D3253" t="str">
            <v>un</v>
          </cell>
          <cell r="E3253">
            <v>34.74</v>
          </cell>
          <cell r="F3253">
            <v>13.27</v>
          </cell>
          <cell r="G3253">
            <v>48.01</v>
          </cell>
        </row>
        <row r="3254">
          <cell r="A3254" t="str">
            <v>46.26.070</v>
          </cell>
          <cell r="B3254">
            <v>0</v>
          </cell>
          <cell r="C3254" t="str">
            <v>Junta de união em aço inoxidável para tubo em ferro fundido predial SMU, DN= 75 mm</v>
          </cell>
          <cell r="D3254" t="str">
            <v>un</v>
          </cell>
          <cell r="E3254">
            <v>39.26</v>
          </cell>
          <cell r="F3254">
            <v>13.27</v>
          </cell>
          <cell r="G3254">
            <v>52.53</v>
          </cell>
        </row>
        <row r="3255">
          <cell r="A3255" t="str">
            <v>46.26.080</v>
          </cell>
          <cell r="B3255">
            <v>0</v>
          </cell>
          <cell r="C3255" t="str">
            <v>Junta de união em aço inoxidável para tubo em ferro fundido predial SMU, DN= 100 mm</v>
          </cell>
          <cell r="D3255" t="str">
            <v>un</v>
          </cell>
          <cell r="E3255">
            <v>40.6</v>
          </cell>
          <cell r="F3255">
            <v>16.600000000000001</v>
          </cell>
          <cell r="G3255">
            <v>57.2</v>
          </cell>
        </row>
        <row r="3256">
          <cell r="A3256" t="str">
            <v>46.26.090</v>
          </cell>
          <cell r="B3256">
            <v>0</v>
          </cell>
          <cell r="C3256" t="str">
            <v>Junta de união em aço inoxidável para tubo em ferro fundido predial SMU, DN= 150 mm</v>
          </cell>
          <cell r="D3256" t="str">
            <v>un</v>
          </cell>
          <cell r="E3256">
            <v>77.77</v>
          </cell>
          <cell r="F3256">
            <v>16.600000000000001</v>
          </cell>
          <cell r="G3256">
            <v>94.37</v>
          </cell>
        </row>
        <row r="3257">
          <cell r="A3257" t="str">
            <v>46.26.100</v>
          </cell>
          <cell r="B3257">
            <v>0</v>
          </cell>
          <cell r="C3257" t="str">
            <v>Junta de união em aço inoxidável para tubo em ferro fundido predial SMU, DN= 200 mm</v>
          </cell>
          <cell r="D3257" t="str">
            <v>un</v>
          </cell>
          <cell r="E3257">
            <v>118.46</v>
          </cell>
          <cell r="F3257">
            <v>16.600000000000001</v>
          </cell>
          <cell r="G3257">
            <v>135.06</v>
          </cell>
        </row>
        <row r="3258">
          <cell r="A3258" t="str">
            <v>46.26.110</v>
          </cell>
          <cell r="B3258">
            <v>0</v>
          </cell>
          <cell r="C3258" t="str">
            <v>Conjunto de ancoragem para tubo em ferro fundido predial SMU, DN= 50 mm</v>
          </cell>
          <cell r="D3258" t="str">
            <v>cj</v>
          </cell>
          <cell r="E3258">
            <v>839.19</v>
          </cell>
          <cell r="F3258">
            <v>13.27</v>
          </cell>
          <cell r="G3258">
            <v>852.46</v>
          </cell>
        </row>
        <row r="3259">
          <cell r="A3259" t="str">
            <v>46.26.120</v>
          </cell>
          <cell r="B3259">
            <v>0</v>
          </cell>
          <cell r="C3259" t="str">
            <v>Conjunto de ancoragem para tubo em ferro fundido predial SMU, DN= 75 mm</v>
          </cell>
          <cell r="D3259" t="str">
            <v>cj</v>
          </cell>
          <cell r="E3259">
            <v>847.11</v>
          </cell>
          <cell r="F3259">
            <v>13.27</v>
          </cell>
          <cell r="G3259">
            <v>860.38</v>
          </cell>
        </row>
        <row r="3260">
          <cell r="A3260" t="str">
            <v>46.26.130</v>
          </cell>
          <cell r="B3260">
            <v>0</v>
          </cell>
          <cell r="C3260" t="str">
            <v>Conjunto de ancoragem para tubo em ferro fundido predial SMU, DN= 100 mm</v>
          </cell>
          <cell r="D3260" t="str">
            <v>cj</v>
          </cell>
          <cell r="E3260">
            <v>835.21</v>
          </cell>
          <cell r="F3260">
            <v>16.600000000000001</v>
          </cell>
          <cell r="G3260">
            <v>851.81</v>
          </cell>
        </row>
        <row r="3261">
          <cell r="A3261" t="str">
            <v>46.26.136</v>
          </cell>
          <cell r="B3261">
            <v>0</v>
          </cell>
          <cell r="C3261" t="str">
            <v>Conjunto de ancoragem para tubo em ferro fundido predial SMU, DN= 125 mm</v>
          </cell>
          <cell r="D3261" t="str">
            <v>cj</v>
          </cell>
          <cell r="E3261">
            <v>1078.55</v>
          </cell>
          <cell r="F3261">
            <v>16.600000000000001</v>
          </cell>
          <cell r="G3261">
            <v>1095.1500000000001</v>
          </cell>
        </row>
        <row r="3262">
          <cell r="A3262" t="str">
            <v>46.26.140</v>
          </cell>
          <cell r="B3262">
            <v>0</v>
          </cell>
          <cell r="C3262" t="str">
            <v>Conjunto de ancoragem para tubo em ferro fundido predial SMU, DN= 150 mm</v>
          </cell>
          <cell r="D3262" t="str">
            <v>cj</v>
          </cell>
          <cell r="E3262">
            <v>1309.3399999999999</v>
          </cell>
          <cell r="F3262">
            <v>16.600000000000001</v>
          </cell>
          <cell r="G3262">
            <v>1325.94</v>
          </cell>
        </row>
        <row r="3263">
          <cell r="A3263" t="str">
            <v>46.26.150</v>
          </cell>
          <cell r="B3263">
            <v>0</v>
          </cell>
          <cell r="C3263" t="str">
            <v>Conjunto de ancoragem para tubo em ferro fundido predial SMU, DN= 200 mm</v>
          </cell>
          <cell r="D3263" t="str">
            <v>cj</v>
          </cell>
          <cell r="E3263">
            <v>1834.1</v>
          </cell>
          <cell r="F3263">
            <v>16.600000000000001</v>
          </cell>
          <cell r="G3263">
            <v>1850.7</v>
          </cell>
        </row>
        <row r="3264">
          <cell r="A3264" t="str">
            <v>46.26.200</v>
          </cell>
          <cell r="B3264">
            <v>0</v>
          </cell>
          <cell r="C3264" t="str">
            <v>Tubo em ferro fundido com ponta e ponta, predial SMU, DN= 125 mm</v>
          </cell>
          <cell r="D3264" t="str">
            <v>m</v>
          </cell>
          <cell r="E3264">
            <v>232.17</v>
          </cell>
          <cell r="F3264">
            <v>23.35</v>
          </cell>
          <cell r="G3264">
            <v>255.52</v>
          </cell>
        </row>
        <row r="3265">
          <cell r="A3265" t="str">
            <v>46.26.210</v>
          </cell>
          <cell r="B3265">
            <v>0</v>
          </cell>
          <cell r="C3265" t="str">
            <v>Tubo em ferro fundido com ponta e ponta, predial SMU, DN= 250 mm</v>
          </cell>
          <cell r="D3265" t="str">
            <v>m</v>
          </cell>
          <cell r="E3265">
            <v>521.78</v>
          </cell>
          <cell r="F3265">
            <v>23.35</v>
          </cell>
          <cell r="G3265">
            <v>545.13</v>
          </cell>
        </row>
        <row r="3266">
          <cell r="A3266" t="str">
            <v>46.26.400</v>
          </cell>
          <cell r="B3266">
            <v>0</v>
          </cell>
          <cell r="C3266" t="str">
            <v>Joelho 45° em ferro fundido, predial SMU, DN= 50 mm</v>
          </cell>
          <cell r="D3266" t="str">
            <v>un</v>
          </cell>
          <cell r="E3266">
            <v>89.37</v>
          </cell>
          <cell r="F3266">
            <v>13.27</v>
          </cell>
          <cell r="G3266">
            <v>102.64</v>
          </cell>
        </row>
        <row r="3267">
          <cell r="A3267" t="str">
            <v>46.26.410</v>
          </cell>
          <cell r="B3267">
            <v>0</v>
          </cell>
          <cell r="C3267" t="str">
            <v>Joelho 45° em ferro fundido, predial SMU, DN= 75 mm</v>
          </cell>
          <cell r="D3267" t="str">
            <v>un</v>
          </cell>
          <cell r="E3267">
            <v>121.74</v>
          </cell>
          <cell r="F3267">
            <v>13.27</v>
          </cell>
          <cell r="G3267">
            <v>135.01</v>
          </cell>
        </row>
        <row r="3268">
          <cell r="A3268" t="str">
            <v>46.26.420</v>
          </cell>
          <cell r="B3268">
            <v>0</v>
          </cell>
          <cell r="C3268" t="str">
            <v>Joelho 45° em ferro fundido, predial SMU, DN= 100 mm</v>
          </cell>
          <cell r="D3268" t="str">
            <v>un</v>
          </cell>
          <cell r="E3268">
            <v>127.68</v>
          </cell>
          <cell r="F3268">
            <v>16.600000000000001</v>
          </cell>
          <cell r="G3268">
            <v>144.28</v>
          </cell>
        </row>
        <row r="3269">
          <cell r="A3269" t="str">
            <v>46.26.426</v>
          </cell>
          <cell r="B3269">
            <v>0</v>
          </cell>
          <cell r="C3269" t="str">
            <v>Joelho 45° em ferro fundido, predial SMU, DN= 125 mm</v>
          </cell>
          <cell r="D3269" t="str">
            <v>un</v>
          </cell>
          <cell r="E3269">
            <v>208.9</v>
          </cell>
          <cell r="F3269">
            <v>16.600000000000001</v>
          </cell>
          <cell r="G3269">
            <v>225.5</v>
          </cell>
        </row>
        <row r="3270">
          <cell r="A3270" t="str">
            <v>46.26.430</v>
          </cell>
          <cell r="B3270">
            <v>0</v>
          </cell>
          <cell r="C3270" t="str">
            <v>Joelho 45° em ferro fundido, predial SMU, DN= 150 mm</v>
          </cell>
          <cell r="D3270" t="str">
            <v>un</v>
          </cell>
          <cell r="E3270">
            <v>227.22</v>
          </cell>
          <cell r="F3270">
            <v>16.600000000000001</v>
          </cell>
          <cell r="G3270">
            <v>243.82</v>
          </cell>
        </row>
        <row r="3271">
          <cell r="A3271" t="str">
            <v>46.26.440</v>
          </cell>
          <cell r="B3271">
            <v>0</v>
          </cell>
          <cell r="C3271" t="str">
            <v>Joelho 45° em ferro fundido, predial SMU, DN= 200 mm</v>
          </cell>
          <cell r="D3271" t="str">
            <v>un</v>
          </cell>
          <cell r="E3271">
            <v>501.62</v>
          </cell>
          <cell r="F3271">
            <v>16.600000000000001</v>
          </cell>
          <cell r="G3271">
            <v>518.22</v>
          </cell>
        </row>
        <row r="3272">
          <cell r="A3272" t="str">
            <v>46.26.460</v>
          </cell>
          <cell r="B3272">
            <v>0</v>
          </cell>
          <cell r="C3272" t="str">
            <v>Joelho 88° em ferro fundido, predial SMU, DN= 50 mm</v>
          </cell>
          <cell r="D3272" t="str">
            <v>un</v>
          </cell>
          <cell r="E3272">
            <v>111.4</v>
          </cell>
          <cell r="F3272">
            <v>13.27</v>
          </cell>
          <cell r="G3272">
            <v>124.67</v>
          </cell>
        </row>
        <row r="3273">
          <cell r="A3273" t="str">
            <v>46.26.470</v>
          </cell>
          <cell r="B3273">
            <v>0</v>
          </cell>
          <cell r="C3273" t="str">
            <v>Joelho 88° em ferro fundido, predial SMU, DN= 75 mm</v>
          </cell>
          <cell r="D3273" t="str">
            <v>un</v>
          </cell>
          <cell r="E3273">
            <v>113.33</v>
          </cell>
          <cell r="F3273">
            <v>13.27</v>
          </cell>
          <cell r="G3273">
            <v>126.6</v>
          </cell>
        </row>
        <row r="3274">
          <cell r="A3274" t="str">
            <v>46.26.480</v>
          </cell>
          <cell r="B3274">
            <v>0</v>
          </cell>
          <cell r="C3274" t="str">
            <v>Joelho 88° em ferro fundido, predial SMU, DN= 100 mm</v>
          </cell>
          <cell r="D3274" t="str">
            <v>un</v>
          </cell>
          <cell r="E3274">
            <v>128.1</v>
          </cell>
          <cell r="F3274">
            <v>16.600000000000001</v>
          </cell>
          <cell r="G3274">
            <v>144.69999999999999</v>
          </cell>
        </row>
        <row r="3275">
          <cell r="A3275" t="str">
            <v>46.26.490</v>
          </cell>
          <cell r="B3275">
            <v>0</v>
          </cell>
          <cell r="C3275" t="str">
            <v>Joelho 88° em ferro fundido, predial SMU, DN= 150 mm</v>
          </cell>
          <cell r="D3275" t="str">
            <v>un</v>
          </cell>
          <cell r="E3275">
            <v>332.84</v>
          </cell>
          <cell r="F3275">
            <v>16.600000000000001</v>
          </cell>
          <cell r="G3275">
            <v>349.44</v>
          </cell>
        </row>
        <row r="3276">
          <cell r="A3276" t="str">
            <v>46.26.500</v>
          </cell>
          <cell r="B3276">
            <v>0</v>
          </cell>
          <cell r="C3276" t="str">
            <v>Joelho 88° em ferro fundido, predial SMU, DN= 200 mm</v>
          </cell>
          <cell r="D3276" t="str">
            <v>un</v>
          </cell>
          <cell r="E3276">
            <v>489.57</v>
          </cell>
          <cell r="F3276">
            <v>16.600000000000001</v>
          </cell>
          <cell r="G3276">
            <v>506.17</v>
          </cell>
        </row>
        <row r="3277">
          <cell r="A3277" t="str">
            <v>46.26.510</v>
          </cell>
          <cell r="B3277">
            <v>0</v>
          </cell>
          <cell r="C3277" t="str">
            <v>Junção 45° em ferro fundido, predial SMU, DN= 50 x 50 mm</v>
          </cell>
          <cell r="D3277" t="str">
            <v>un</v>
          </cell>
          <cell r="E3277">
            <v>157.29</v>
          </cell>
          <cell r="F3277">
            <v>13.27</v>
          </cell>
          <cell r="G3277">
            <v>170.56</v>
          </cell>
        </row>
        <row r="3278">
          <cell r="A3278" t="str">
            <v>46.26.516</v>
          </cell>
          <cell r="B3278">
            <v>0</v>
          </cell>
          <cell r="C3278" t="str">
            <v>Junção 45° em ferro fundido, predial SMU, DN= 75 x 50 mm</v>
          </cell>
          <cell r="D3278" t="str">
            <v>un</v>
          </cell>
          <cell r="E3278">
            <v>182.84</v>
          </cell>
          <cell r="F3278">
            <v>13.27</v>
          </cell>
          <cell r="G3278">
            <v>196.11</v>
          </cell>
        </row>
        <row r="3279">
          <cell r="A3279" t="str">
            <v>46.26.520</v>
          </cell>
          <cell r="B3279">
            <v>0</v>
          </cell>
          <cell r="C3279" t="str">
            <v>Junção 45° em ferro fundido, predial SMU, DN= 75 x 75 mm</v>
          </cell>
          <cell r="D3279" t="str">
            <v>un</v>
          </cell>
          <cell r="E3279">
            <v>197.55</v>
          </cell>
          <cell r="F3279">
            <v>13.27</v>
          </cell>
          <cell r="G3279">
            <v>210.82</v>
          </cell>
        </row>
        <row r="3280">
          <cell r="A3280" t="str">
            <v>46.26.540</v>
          </cell>
          <cell r="B3280">
            <v>0</v>
          </cell>
          <cell r="C3280" t="str">
            <v>Junção 45° em ferro fundido, predial SMU, DN= 100 x 75 mm</v>
          </cell>
          <cell r="D3280" t="str">
            <v>un</v>
          </cell>
          <cell r="E3280">
            <v>228.17</v>
          </cell>
          <cell r="F3280">
            <v>16.600000000000001</v>
          </cell>
          <cell r="G3280">
            <v>244.77</v>
          </cell>
        </row>
        <row r="3281">
          <cell r="A3281" t="str">
            <v>46.26.550</v>
          </cell>
          <cell r="B3281">
            <v>0</v>
          </cell>
          <cell r="C3281" t="str">
            <v>Junção 45° em ferro fundido, predial SMU, DN= 100 x 100 mm</v>
          </cell>
          <cell r="D3281" t="str">
            <v>un</v>
          </cell>
          <cell r="E3281">
            <v>245.08</v>
          </cell>
          <cell r="F3281">
            <v>16.600000000000001</v>
          </cell>
          <cell r="G3281">
            <v>261.68</v>
          </cell>
        </row>
        <row r="3282">
          <cell r="A3282" t="str">
            <v>46.26.560</v>
          </cell>
          <cell r="B3282">
            <v>0</v>
          </cell>
          <cell r="C3282" t="str">
            <v>Junção 45° em ferro fundido, predial SMU, DN= 150 x 150 mm</v>
          </cell>
          <cell r="D3282" t="str">
            <v>un</v>
          </cell>
          <cell r="E3282">
            <v>527.29999999999995</v>
          </cell>
          <cell r="F3282">
            <v>16.600000000000001</v>
          </cell>
          <cell r="G3282">
            <v>543.9</v>
          </cell>
        </row>
        <row r="3283">
          <cell r="A3283" t="str">
            <v>46.26.580</v>
          </cell>
          <cell r="B3283">
            <v>0</v>
          </cell>
          <cell r="C3283" t="str">
            <v>Junta de união em aço inoxidável para tubo em ferro fundido predial SMU, DN= 125 mm</v>
          </cell>
          <cell r="D3283" t="str">
            <v>un</v>
          </cell>
          <cell r="E3283">
            <v>65.97</v>
          </cell>
          <cell r="F3283">
            <v>16.600000000000001</v>
          </cell>
          <cell r="G3283">
            <v>82.57</v>
          </cell>
        </row>
        <row r="3284">
          <cell r="A3284" t="str">
            <v>46.26.590</v>
          </cell>
          <cell r="B3284">
            <v>0</v>
          </cell>
          <cell r="C3284" t="str">
            <v>Junta de união em aço inoxidável para tubo em ferro fundido predial SMU, DN= 250 mm</v>
          </cell>
          <cell r="D3284" t="str">
            <v>un</v>
          </cell>
          <cell r="E3284">
            <v>368.19</v>
          </cell>
          <cell r="F3284">
            <v>16.600000000000001</v>
          </cell>
          <cell r="G3284">
            <v>384.79</v>
          </cell>
        </row>
        <row r="3285">
          <cell r="A3285" t="str">
            <v>46.26.600</v>
          </cell>
          <cell r="B3285">
            <v>0</v>
          </cell>
          <cell r="C3285" t="str">
            <v>Redução excêntrica em ferro fundido, predial SMU, DN= 75 x 50 mm</v>
          </cell>
          <cell r="D3285" t="str">
            <v>un</v>
          </cell>
          <cell r="E3285">
            <v>118.94</v>
          </cell>
          <cell r="F3285">
            <v>13.27</v>
          </cell>
          <cell r="G3285">
            <v>132.21</v>
          </cell>
        </row>
        <row r="3286">
          <cell r="A3286" t="str">
            <v>46.26.610</v>
          </cell>
          <cell r="B3286">
            <v>0</v>
          </cell>
          <cell r="C3286" t="str">
            <v>Redução excêntrica em ferro fundido, predial SMU, DN= 100 x 75 mm</v>
          </cell>
          <cell r="D3286" t="str">
            <v>un</v>
          </cell>
          <cell r="E3286">
            <v>143.29</v>
          </cell>
          <cell r="F3286">
            <v>16.600000000000001</v>
          </cell>
          <cell r="G3286">
            <v>159.88999999999999</v>
          </cell>
        </row>
        <row r="3287">
          <cell r="A3287" t="str">
            <v>46.26.612</v>
          </cell>
          <cell r="B3287">
            <v>0</v>
          </cell>
          <cell r="C3287" t="str">
            <v>Redução excêntrica em ferro fundido, predial SMU, DN= 125 x 75 mm</v>
          </cell>
          <cell r="D3287" t="str">
            <v>un</v>
          </cell>
          <cell r="E3287">
            <v>189.29</v>
          </cell>
          <cell r="F3287">
            <v>16.600000000000001</v>
          </cell>
          <cell r="G3287">
            <v>205.89</v>
          </cell>
        </row>
        <row r="3288">
          <cell r="A3288" t="str">
            <v>46.26.614</v>
          </cell>
          <cell r="B3288">
            <v>0</v>
          </cell>
          <cell r="C3288" t="str">
            <v>Redução excêntrica em ferro fundido, predial SMU, DN= 125 x 100 mm</v>
          </cell>
          <cell r="D3288" t="str">
            <v>un</v>
          </cell>
          <cell r="E3288">
            <v>151.71</v>
          </cell>
          <cell r="F3288">
            <v>16.600000000000001</v>
          </cell>
          <cell r="G3288">
            <v>168.31</v>
          </cell>
        </row>
        <row r="3289">
          <cell r="A3289" t="str">
            <v>46.26.616</v>
          </cell>
          <cell r="B3289">
            <v>0</v>
          </cell>
          <cell r="C3289" t="str">
            <v>Redução excêntrica em ferro fundido, predial SMU, DN= 150 x 75 mm</v>
          </cell>
          <cell r="D3289" t="str">
            <v>un</v>
          </cell>
          <cell r="E3289">
            <v>255.09</v>
          </cell>
          <cell r="F3289">
            <v>16.600000000000001</v>
          </cell>
          <cell r="G3289">
            <v>271.69</v>
          </cell>
        </row>
        <row r="3290">
          <cell r="A3290" t="str">
            <v>46.26.632</v>
          </cell>
          <cell r="B3290">
            <v>0</v>
          </cell>
          <cell r="C3290" t="str">
            <v>Redução excêntrica em ferro fundido, predial SMU, DN= 150 x 100 mm</v>
          </cell>
          <cell r="D3290" t="str">
            <v>un</v>
          </cell>
          <cell r="E3290">
            <v>308.43</v>
          </cell>
          <cell r="F3290">
            <v>16.600000000000001</v>
          </cell>
          <cell r="G3290">
            <v>325.02999999999997</v>
          </cell>
        </row>
        <row r="3291">
          <cell r="A3291" t="str">
            <v>46.26.636</v>
          </cell>
          <cell r="B3291">
            <v>0</v>
          </cell>
          <cell r="C3291" t="str">
            <v>Redução excêntrica em ferro fundido, predial SMU, DN= 200 x 125 mm</v>
          </cell>
          <cell r="D3291" t="str">
            <v>un</v>
          </cell>
          <cell r="E3291">
            <v>377.14</v>
          </cell>
          <cell r="F3291">
            <v>16.600000000000001</v>
          </cell>
          <cell r="G3291">
            <v>393.74</v>
          </cell>
        </row>
        <row r="3292">
          <cell r="A3292" t="str">
            <v>46.26.640</v>
          </cell>
          <cell r="B3292">
            <v>0</v>
          </cell>
          <cell r="C3292" t="str">
            <v>Redução excêntrica em ferro fundido, predial SMU, DN= 200 x 150 mm</v>
          </cell>
          <cell r="D3292" t="str">
            <v>un</v>
          </cell>
          <cell r="E3292">
            <v>396.99</v>
          </cell>
          <cell r="F3292">
            <v>16.600000000000001</v>
          </cell>
          <cell r="G3292">
            <v>413.59</v>
          </cell>
        </row>
        <row r="3293">
          <cell r="A3293" t="str">
            <v>46.26.690</v>
          </cell>
          <cell r="B3293">
            <v>0</v>
          </cell>
          <cell r="C3293" t="str">
            <v>Redução excêntrica em ferro fundido, predial SMU, DN= 250 x 200 mm</v>
          </cell>
          <cell r="D3293" t="str">
            <v>un</v>
          </cell>
          <cell r="E3293">
            <v>945.92</v>
          </cell>
          <cell r="F3293">
            <v>16.600000000000001</v>
          </cell>
          <cell r="G3293">
            <v>962.52</v>
          </cell>
        </row>
        <row r="3294">
          <cell r="A3294" t="str">
            <v>46.26.700</v>
          </cell>
          <cell r="B3294">
            <v>0</v>
          </cell>
          <cell r="C3294" t="str">
            <v>Te de visita em ferro fundido, predial SMU, DN= 75 mm</v>
          </cell>
          <cell r="D3294" t="str">
            <v>un</v>
          </cell>
          <cell r="E3294">
            <v>399.62</v>
          </cell>
          <cell r="F3294">
            <v>13.27</v>
          </cell>
          <cell r="G3294">
            <v>412.89</v>
          </cell>
        </row>
        <row r="3295">
          <cell r="A3295" t="str">
            <v>46.26.710</v>
          </cell>
          <cell r="B3295">
            <v>0</v>
          </cell>
          <cell r="C3295" t="str">
            <v>Te de visita em ferro fundido, predial SMU, DN= 100 mm</v>
          </cell>
          <cell r="D3295" t="str">
            <v>un</v>
          </cell>
          <cell r="E3295">
            <v>473.98</v>
          </cell>
          <cell r="F3295">
            <v>16.600000000000001</v>
          </cell>
          <cell r="G3295">
            <v>490.58</v>
          </cell>
        </row>
        <row r="3296">
          <cell r="A3296" t="str">
            <v>46.26.720</v>
          </cell>
          <cell r="B3296">
            <v>0</v>
          </cell>
          <cell r="C3296" t="str">
            <v>Te de visita em ferro fundido, predial SMU, DN= 125 mm</v>
          </cell>
          <cell r="D3296" t="str">
            <v>un</v>
          </cell>
          <cell r="E3296">
            <v>834.75</v>
          </cell>
          <cell r="F3296">
            <v>16.600000000000001</v>
          </cell>
          <cell r="G3296">
            <v>851.35</v>
          </cell>
        </row>
        <row r="3297">
          <cell r="A3297" t="str">
            <v>46.26.730</v>
          </cell>
          <cell r="B3297">
            <v>0</v>
          </cell>
          <cell r="C3297" t="str">
            <v>Te de visita em ferro fundido, predial SMU, DN= 150 mm</v>
          </cell>
          <cell r="D3297" t="str">
            <v>un</v>
          </cell>
          <cell r="E3297">
            <v>1140.8800000000001</v>
          </cell>
          <cell r="F3297">
            <v>16.600000000000001</v>
          </cell>
          <cell r="G3297">
            <v>1157.48</v>
          </cell>
        </row>
        <row r="3298">
          <cell r="A3298" t="str">
            <v>46.26.740</v>
          </cell>
          <cell r="B3298">
            <v>0</v>
          </cell>
          <cell r="C3298" t="str">
            <v>Te de visita em ferro fundido, predial SMU, DN= 200 mm</v>
          </cell>
          <cell r="D3298" t="str">
            <v>un</v>
          </cell>
          <cell r="E3298">
            <v>2134.5300000000002</v>
          </cell>
          <cell r="F3298">
            <v>16.600000000000001</v>
          </cell>
          <cell r="G3298">
            <v>2151.13</v>
          </cell>
        </row>
        <row r="3299">
          <cell r="A3299" t="str">
            <v>46.26.800</v>
          </cell>
          <cell r="B3299">
            <v>0</v>
          </cell>
          <cell r="C3299" t="str">
            <v>Abraçadeira dentada para travamento em aço inoxidável, com parafuso de aço zincado, para tubo em ferro fundido predial SMU, DN= 50 mm</v>
          </cell>
          <cell r="D3299" t="str">
            <v>un</v>
          </cell>
          <cell r="E3299">
            <v>310.43</v>
          </cell>
          <cell r="F3299">
            <v>13.27</v>
          </cell>
          <cell r="G3299">
            <v>323.7</v>
          </cell>
        </row>
        <row r="3300">
          <cell r="A3300" t="str">
            <v>46.26.810</v>
          </cell>
          <cell r="B3300">
            <v>0</v>
          </cell>
          <cell r="C3300" t="str">
            <v>Abraçadeira dentada para travamento em aço inoxidável, com parafuso de aço zincado, para tubo em ferro fundido predial SMU, DN= 75 mm</v>
          </cell>
          <cell r="D3300" t="str">
            <v>un</v>
          </cell>
          <cell r="E3300">
            <v>347.75</v>
          </cell>
          <cell r="F3300">
            <v>13.27</v>
          </cell>
          <cell r="G3300">
            <v>361.02</v>
          </cell>
        </row>
        <row r="3301">
          <cell r="A3301" t="str">
            <v>46.26.820</v>
          </cell>
          <cell r="B3301">
            <v>0</v>
          </cell>
          <cell r="C3301" t="str">
            <v>Abraçadeira dentada para travamento em aço inoxidável, com parafuso de aço zincado, para tubo em ferro fundido predial SMU, DN= 100 mm</v>
          </cell>
          <cell r="D3301" t="str">
            <v>un</v>
          </cell>
          <cell r="E3301">
            <v>430.75</v>
          </cell>
          <cell r="F3301">
            <v>16.600000000000001</v>
          </cell>
          <cell r="G3301">
            <v>447.35</v>
          </cell>
        </row>
        <row r="3302">
          <cell r="A3302" t="str">
            <v>46.26.830</v>
          </cell>
          <cell r="B3302">
            <v>0</v>
          </cell>
          <cell r="C3302" t="str">
            <v>Abraçadeira dentada para travamento em aço inoxidável, com parafuso de aço zincado, para tubo em ferro fundido predial SMU, DN= 150 mm</v>
          </cell>
          <cell r="D3302" t="str">
            <v>un</v>
          </cell>
          <cell r="E3302">
            <v>669.01</v>
          </cell>
          <cell r="F3302">
            <v>16.600000000000001</v>
          </cell>
          <cell r="G3302">
            <v>685.61</v>
          </cell>
        </row>
        <row r="3303">
          <cell r="A3303" t="str">
            <v>46.26.840</v>
          </cell>
          <cell r="B3303">
            <v>0</v>
          </cell>
          <cell r="C3303" t="str">
            <v>Tampão simples em ferro fundido, predial SMU, DN= 150 mm</v>
          </cell>
          <cell r="D3303" t="str">
            <v>un</v>
          </cell>
          <cell r="E3303">
            <v>190.27</v>
          </cell>
          <cell r="F3303">
            <v>16.600000000000001</v>
          </cell>
          <cell r="G3303">
            <v>206.87</v>
          </cell>
        </row>
        <row r="3304">
          <cell r="A3304" t="str">
            <v>46.26.900</v>
          </cell>
          <cell r="B3304">
            <v>0</v>
          </cell>
          <cell r="C3304" t="str">
            <v>Junção 45° em ferro fundido, predial SMU, DN= 125 x 100 mm</v>
          </cell>
          <cell r="D3304" t="str">
            <v>un</v>
          </cell>
          <cell r="E3304">
            <v>415.65</v>
          </cell>
          <cell r="F3304">
            <v>16.600000000000001</v>
          </cell>
          <cell r="G3304">
            <v>432.25</v>
          </cell>
        </row>
        <row r="3305">
          <cell r="A3305" t="str">
            <v>46.26.910</v>
          </cell>
          <cell r="B3305">
            <v>0</v>
          </cell>
          <cell r="C3305" t="str">
            <v>Junção 45° em ferro fundido, predial SMU, DN= 150 x 100 mm</v>
          </cell>
          <cell r="D3305" t="str">
            <v>un</v>
          </cell>
          <cell r="E3305">
            <v>615.59</v>
          </cell>
          <cell r="F3305">
            <v>16.600000000000001</v>
          </cell>
          <cell r="G3305">
            <v>632.19000000000005</v>
          </cell>
        </row>
        <row r="3306">
          <cell r="A3306" t="str">
            <v>46.26.920</v>
          </cell>
          <cell r="B3306">
            <v>0</v>
          </cell>
          <cell r="C3306" t="str">
            <v>Junção 45° em ferro fundido, predial SMU, DN= 200 x 100 mm</v>
          </cell>
          <cell r="D3306" t="str">
            <v>un</v>
          </cell>
          <cell r="E3306">
            <v>1281.28</v>
          </cell>
          <cell r="F3306">
            <v>16.600000000000001</v>
          </cell>
          <cell r="G3306">
            <v>1297.8800000000001</v>
          </cell>
        </row>
        <row r="3307">
          <cell r="A3307" t="str">
            <v>46.26.930</v>
          </cell>
          <cell r="B3307">
            <v>0</v>
          </cell>
          <cell r="C3307" t="str">
            <v>Junção 45° em ferro fundido, predial SMU, DN= 200 x 200 mm</v>
          </cell>
          <cell r="D3307" t="str">
            <v>un</v>
          </cell>
          <cell r="E3307">
            <v>2119.58</v>
          </cell>
          <cell r="F3307">
            <v>16.600000000000001</v>
          </cell>
          <cell r="G3307">
            <v>2136.1799999999998</v>
          </cell>
        </row>
        <row r="3308">
          <cell r="A3308" t="str">
            <v>46.27</v>
          </cell>
          <cell r="B3308" t="str">
            <v>Tubulação em cobre, para sistema de ar condicionado</v>
          </cell>
          <cell r="C3308">
            <v>0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</row>
        <row r="3309">
          <cell r="A3309" t="str">
            <v>46.27.050</v>
          </cell>
          <cell r="B3309">
            <v>0</v>
          </cell>
          <cell r="C3309" t="str">
            <v>Tubo de cobre flexível, espessura 1/32" - diâmetro 3/16", inclusive conexões</v>
          </cell>
          <cell r="D3309" t="str">
            <v>m</v>
          </cell>
          <cell r="E3309">
            <v>4.53</v>
          </cell>
          <cell r="F3309">
            <v>5.47</v>
          </cell>
          <cell r="G3309">
            <v>10</v>
          </cell>
        </row>
        <row r="3310">
          <cell r="A3310" t="str">
            <v>46.27.060</v>
          </cell>
          <cell r="B3310">
            <v>0</v>
          </cell>
          <cell r="C3310" t="str">
            <v>Tubo de cobre flexível, espessura 1/32" - diâmetro 1/4", inclusive conexões</v>
          </cell>
          <cell r="D3310" t="str">
            <v>m</v>
          </cell>
          <cell r="E3310">
            <v>6.11</v>
          </cell>
          <cell r="F3310">
            <v>5.47</v>
          </cell>
          <cell r="G3310">
            <v>11.58</v>
          </cell>
        </row>
        <row r="3311">
          <cell r="A3311" t="str">
            <v>46.27.070</v>
          </cell>
          <cell r="B3311">
            <v>0</v>
          </cell>
          <cell r="C3311" t="str">
            <v>Tubo de cobre flexível, espessura 1/32" - diâmetro 5/16", inclusive conexões</v>
          </cell>
          <cell r="D3311" t="str">
            <v>m</v>
          </cell>
          <cell r="E3311">
            <v>8.6</v>
          </cell>
          <cell r="F3311">
            <v>5.47</v>
          </cell>
          <cell r="G3311">
            <v>14.07</v>
          </cell>
        </row>
        <row r="3312">
          <cell r="A3312" t="str">
            <v>46.27.080</v>
          </cell>
          <cell r="B3312">
            <v>0</v>
          </cell>
          <cell r="C3312" t="str">
            <v>Tubo de cobre flexível, espessura 1/32" - diâmetro 3/8", inclusive conexões</v>
          </cell>
          <cell r="D3312" t="str">
            <v>m</v>
          </cell>
          <cell r="E3312">
            <v>9.7899999999999991</v>
          </cell>
          <cell r="F3312">
            <v>8.3000000000000007</v>
          </cell>
          <cell r="G3312">
            <v>18.09</v>
          </cell>
        </row>
        <row r="3313">
          <cell r="A3313" t="str">
            <v>46.27.090</v>
          </cell>
          <cell r="B3313">
            <v>0</v>
          </cell>
          <cell r="C3313" t="str">
            <v>Tubo de cobre flexível, espessura 1/32" - diâmetro 1/2", inclusive conexões</v>
          </cell>
          <cell r="D3313" t="str">
            <v>m</v>
          </cell>
          <cell r="E3313">
            <v>14</v>
          </cell>
          <cell r="F3313">
            <v>8.3000000000000007</v>
          </cell>
          <cell r="G3313">
            <v>22.3</v>
          </cell>
        </row>
        <row r="3314">
          <cell r="A3314" t="str">
            <v>46.27.100</v>
          </cell>
          <cell r="B3314">
            <v>0</v>
          </cell>
          <cell r="C3314" t="str">
            <v>Tubo de cobre flexível, espessura 1/32" - diâmetro 5/8", inclusive conexões</v>
          </cell>
          <cell r="D3314" t="str">
            <v>m</v>
          </cell>
          <cell r="E3314">
            <v>17.13</v>
          </cell>
          <cell r="F3314">
            <v>8.3000000000000007</v>
          </cell>
          <cell r="G3314">
            <v>25.43</v>
          </cell>
        </row>
        <row r="3315">
          <cell r="A3315" t="str">
            <v>46.27.110</v>
          </cell>
          <cell r="B3315">
            <v>0</v>
          </cell>
          <cell r="C3315" t="str">
            <v>Tubo de cobre flexível, espessura 1/32" - diâmetro 3/4", inclusive conexões</v>
          </cell>
          <cell r="D3315" t="str">
            <v>m</v>
          </cell>
          <cell r="E3315">
            <v>19.940000000000001</v>
          </cell>
          <cell r="F3315">
            <v>8.3000000000000007</v>
          </cell>
          <cell r="G3315">
            <v>28.24</v>
          </cell>
        </row>
        <row r="3316">
          <cell r="A3316" t="str">
            <v>46.32</v>
          </cell>
          <cell r="B3316" t="str">
            <v>Tubulação em cobre rígido, para sistema VRF de ar condicionado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</row>
        <row r="3317">
          <cell r="A3317" t="str">
            <v>46.32.001</v>
          </cell>
          <cell r="B3317">
            <v>0</v>
          </cell>
          <cell r="C3317" t="str">
            <v>Tubo de cobre sem costura, rígido, espessura 1/16" - diâmetro 3/8", inclusive conexões</v>
          </cell>
          <cell r="D3317" t="str">
            <v>m</v>
          </cell>
          <cell r="E3317">
            <v>25.28</v>
          </cell>
          <cell r="F3317">
            <v>11.94</v>
          </cell>
          <cell r="G3317">
            <v>37.22</v>
          </cell>
        </row>
        <row r="3318">
          <cell r="A3318" t="str">
            <v>46.32.002</v>
          </cell>
          <cell r="B3318">
            <v>0</v>
          </cell>
          <cell r="C3318" t="str">
            <v>Tubo de cobre sem costura, rígido, espessura 1/16" - diâmetro 1/2", inclusive conexões</v>
          </cell>
          <cell r="D3318" t="str">
            <v>m</v>
          </cell>
          <cell r="E3318">
            <v>35.01</v>
          </cell>
          <cell r="F3318">
            <v>11.94</v>
          </cell>
          <cell r="G3318">
            <v>46.95</v>
          </cell>
        </row>
        <row r="3319">
          <cell r="A3319" t="str">
            <v>46.32.003</v>
          </cell>
          <cell r="B3319">
            <v>0</v>
          </cell>
          <cell r="C3319" t="str">
            <v>Tubo de cobre sem costura, rígido, espessura 1/16" - diâmetro 5/8", inclusive conexões</v>
          </cell>
          <cell r="D3319" t="str">
            <v>m</v>
          </cell>
          <cell r="E3319">
            <v>44.94</v>
          </cell>
          <cell r="F3319">
            <v>11.94</v>
          </cell>
          <cell r="G3319">
            <v>56.88</v>
          </cell>
        </row>
        <row r="3320">
          <cell r="A3320" t="str">
            <v>46.32.004</v>
          </cell>
          <cell r="B3320">
            <v>0</v>
          </cell>
          <cell r="C3320" t="str">
            <v>Tubo de cobre sem costura, rígido, espessura 1/16" - diâmetro 3/4", inclusive conexões</v>
          </cell>
          <cell r="D3320" t="str">
            <v>m</v>
          </cell>
          <cell r="E3320">
            <v>53.34</v>
          </cell>
          <cell r="F3320">
            <v>11.94</v>
          </cell>
          <cell r="G3320">
            <v>65.28</v>
          </cell>
        </row>
        <row r="3321">
          <cell r="A3321" t="str">
            <v>46.32.005</v>
          </cell>
          <cell r="B3321">
            <v>0</v>
          </cell>
          <cell r="C3321" t="str">
            <v>Tubo de cobre sem costura, rígido, espessura 1/16" - diâmetro 7/8", inclusive conexões</v>
          </cell>
          <cell r="D3321" t="str">
            <v>m</v>
          </cell>
          <cell r="E3321">
            <v>64.67</v>
          </cell>
          <cell r="F3321">
            <v>11.94</v>
          </cell>
          <cell r="G3321">
            <v>76.61</v>
          </cell>
        </row>
        <row r="3322">
          <cell r="A3322" t="str">
            <v>46.32.006</v>
          </cell>
          <cell r="B3322">
            <v>0</v>
          </cell>
          <cell r="C3322" t="str">
            <v>Tubo de cobre sem costura, rígido, espessura 1/16" - diâmetro 1", inclusive conexões</v>
          </cell>
          <cell r="D3322" t="str">
            <v>m</v>
          </cell>
          <cell r="E3322">
            <v>74.489999999999995</v>
          </cell>
          <cell r="F3322">
            <v>11.94</v>
          </cell>
          <cell r="G3322">
            <v>86.43</v>
          </cell>
        </row>
        <row r="3323">
          <cell r="A3323" t="str">
            <v>46.32.007</v>
          </cell>
          <cell r="B3323">
            <v>0</v>
          </cell>
          <cell r="C3323" t="str">
            <v>Tubo de cobre sem costura, rígido, espessura 1/16" - diâmetro 1.1/8", inclusive conexões</v>
          </cell>
          <cell r="D3323" t="str">
            <v>m</v>
          </cell>
          <cell r="E3323">
            <v>84.22</v>
          </cell>
          <cell r="F3323">
            <v>11.94</v>
          </cell>
          <cell r="G3323">
            <v>96.16</v>
          </cell>
        </row>
        <row r="3324">
          <cell r="A3324" t="str">
            <v>46.32.008</v>
          </cell>
          <cell r="B3324">
            <v>0</v>
          </cell>
          <cell r="C3324" t="str">
            <v>Tubo de cobre sem costura, rígido, espessura 1/16" - diâmetro 1.1/4", inclusive conexões</v>
          </cell>
          <cell r="D3324" t="str">
            <v>m</v>
          </cell>
          <cell r="E3324">
            <v>97.78</v>
          </cell>
          <cell r="F3324">
            <v>11.94</v>
          </cell>
          <cell r="G3324">
            <v>109.72</v>
          </cell>
        </row>
        <row r="3325">
          <cell r="A3325" t="str">
            <v>46.32.009</v>
          </cell>
          <cell r="B3325">
            <v>0</v>
          </cell>
          <cell r="C3325" t="str">
            <v>Tubo de cobre sem costura, rígido, espessura 1/16" - diâmetro 1.3/8", inclusive conexões</v>
          </cell>
          <cell r="D3325" t="str">
            <v>m</v>
          </cell>
          <cell r="E3325">
            <v>105.22</v>
          </cell>
          <cell r="F3325">
            <v>11.94</v>
          </cell>
          <cell r="G3325">
            <v>117.16</v>
          </cell>
        </row>
        <row r="3326">
          <cell r="A3326" t="str">
            <v>46.32.010</v>
          </cell>
          <cell r="B3326">
            <v>0</v>
          </cell>
          <cell r="C3326" t="str">
            <v>Tubo de cobre sem costura, rígido, espessura 1/16" - diâmetro 1.1/2", inclusive conexões</v>
          </cell>
          <cell r="D3326" t="str">
            <v>m</v>
          </cell>
          <cell r="E3326">
            <v>115.04</v>
          </cell>
          <cell r="F3326">
            <v>11.94</v>
          </cell>
          <cell r="G3326">
            <v>126.98</v>
          </cell>
        </row>
        <row r="3327">
          <cell r="A3327" t="str">
            <v>46.32.011</v>
          </cell>
          <cell r="B3327">
            <v>0</v>
          </cell>
          <cell r="C3327" t="str">
            <v>Tubo de cobre sem costura, rígido, espessura 1/16" - diâmetro 1.5/8", inclusive conexões</v>
          </cell>
          <cell r="D3327" t="str">
            <v>m</v>
          </cell>
          <cell r="E3327">
            <v>125.3</v>
          </cell>
          <cell r="F3327">
            <v>11.94</v>
          </cell>
          <cell r="G3327">
            <v>137.24</v>
          </cell>
        </row>
        <row r="3328">
          <cell r="A3328" t="str">
            <v>46.33</v>
          </cell>
          <cell r="B3328" t="str">
            <v>Tubulação em PP - águas pluviais / esgoto</v>
          </cell>
          <cell r="C3328">
            <v>0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</row>
        <row r="3329">
          <cell r="A3329" t="str">
            <v>46.33.001</v>
          </cell>
          <cell r="B3329">
            <v>0</v>
          </cell>
          <cell r="C3329" t="str">
            <v>Tubo de esgoto em polipropileno de alta resistência - PP, DN= 40mm, preto, com união deslizante e guarnição elastomérica de duplo lábio</v>
          </cell>
          <cell r="D3329" t="str">
            <v>m</v>
          </cell>
          <cell r="E3329">
            <v>26.22</v>
          </cell>
          <cell r="F3329">
            <v>11.67</v>
          </cell>
          <cell r="G3329">
            <v>37.89</v>
          </cell>
        </row>
        <row r="3330">
          <cell r="A3330" t="str">
            <v>46.33.002</v>
          </cell>
          <cell r="B3330">
            <v>0</v>
          </cell>
          <cell r="C3330" t="str">
            <v>Tubo de esgoto em polipropileno de alta resistência - PP, DN= 50mm, preto, com união deslizante e guarnição elastomérica de duplo lábio</v>
          </cell>
          <cell r="D3330" t="str">
            <v>m</v>
          </cell>
          <cell r="E3330">
            <v>32.049999999999997</v>
          </cell>
          <cell r="F3330">
            <v>11.67</v>
          </cell>
          <cell r="G3330">
            <v>43.72</v>
          </cell>
        </row>
        <row r="3331">
          <cell r="A3331" t="str">
            <v>46.33.003</v>
          </cell>
          <cell r="B3331">
            <v>0</v>
          </cell>
          <cell r="C3331" t="str">
            <v>Tubo de esgoto em polipropileno de alta resistência - PP, DN= 63mm, preto, com união deslizante e guarnição elastomérica de duplo lábio</v>
          </cell>
          <cell r="D3331" t="str">
            <v>m</v>
          </cell>
          <cell r="E3331">
            <v>33.83</v>
          </cell>
          <cell r="F3331">
            <v>11.67</v>
          </cell>
          <cell r="G3331">
            <v>45.5</v>
          </cell>
        </row>
        <row r="3332">
          <cell r="A3332" t="str">
            <v>46.33.004</v>
          </cell>
          <cell r="B3332">
            <v>0</v>
          </cell>
          <cell r="C3332" t="str">
            <v>Tubo de esgoto em polipropileno de alta resistência - PP, DN= 110mm, preto, com união deslizante e guarnição elastomérica de duplo lábio</v>
          </cell>
          <cell r="D3332" t="str">
            <v>m</v>
          </cell>
          <cell r="E3332">
            <v>75.87</v>
          </cell>
          <cell r="F3332">
            <v>17.510000000000002</v>
          </cell>
          <cell r="G3332">
            <v>93.38</v>
          </cell>
        </row>
        <row r="3333">
          <cell r="A3333" t="str">
            <v>46.33.020</v>
          </cell>
          <cell r="B3333">
            <v>0</v>
          </cell>
          <cell r="C3333" t="str">
            <v>Joelho 45° em polipropileno de alta resistência, preto, tipo PB, DN= 40mm</v>
          </cell>
          <cell r="D3333" t="str">
            <v>un</v>
          </cell>
          <cell r="E3333">
            <v>8.26</v>
          </cell>
          <cell r="F3333">
            <v>7.63</v>
          </cell>
          <cell r="G3333">
            <v>15.89</v>
          </cell>
        </row>
        <row r="3334">
          <cell r="A3334" t="str">
            <v>46.33.021</v>
          </cell>
          <cell r="B3334">
            <v>0</v>
          </cell>
          <cell r="C3334" t="str">
            <v>Joelho 45° em polipropileno de alta resistência - PP, preto, tipo PB, DN= 50mm</v>
          </cell>
          <cell r="D3334" t="str">
            <v>un</v>
          </cell>
          <cell r="E3334">
            <v>10.01</v>
          </cell>
          <cell r="F3334">
            <v>7.63</v>
          </cell>
          <cell r="G3334">
            <v>17.64</v>
          </cell>
        </row>
        <row r="3335">
          <cell r="A3335" t="str">
            <v>46.33.022</v>
          </cell>
          <cell r="B3335">
            <v>0</v>
          </cell>
          <cell r="C3335" t="str">
            <v>Joelho 45° em polipropileno de alta resistência - PP, preto, tipo PB, DN= 63mm</v>
          </cell>
          <cell r="D3335" t="str">
            <v>un</v>
          </cell>
          <cell r="E3335">
            <v>11.04</v>
          </cell>
          <cell r="F3335">
            <v>11.62</v>
          </cell>
          <cell r="G3335">
            <v>22.66</v>
          </cell>
        </row>
        <row r="3336">
          <cell r="A3336" t="str">
            <v>46.33.023</v>
          </cell>
          <cell r="B3336">
            <v>0</v>
          </cell>
          <cell r="C3336" t="str">
            <v>Joelho 45° em polipropileno de alta resistência - PP, preto, tipo PB, DN= 110mm</v>
          </cell>
          <cell r="D3336" t="str">
            <v>un</v>
          </cell>
          <cell r="E3336">
            <v>23.76</v>
          </cell>
          <cell r="F3336">
            <v>13.27</v>
          </cell>
          <cell r="G3336">
            <v>37.03</v>
          </cell>
        </row>
        <row r="3337">
          <cell r="A3337" t="str">
            <v>46.33.047</v>
          </cell>
          <cell r="B3337">
            <v>0</v>
          </cell>
          <cell r="C3337" t="str">
            <v>Joelho 87°30' em polipropileno de alta resistência - PP, preto, tipo PB, DN= 40mm</v>
          </cell>
          <cell r="D3337" t="str">
            <v>un</v>
          </cell>
          <cell r="E3337">
            <v>7.79</v>
          </cell>
          <cell r="F3337">
            <v>7.63</v>
          </cell>
          <cell r="G3337">
            <v>15.42</v>
          </cell>
        </row>
        <row r="3338">
          <cell r="A3338" t="str">
            <v>46.33.048</v>
          </cell>
          <cell r="B3338">
            <v>0</v>
          </cell>
          <cell r="C3338" t="str">
            <v>Joelho 87°30' em polipropileno de alta resistência - PP, preto, tipo PB, DN= 50mm</v>
          </cell>
          <cell r="D3338" t="str">
            <v>un</v>
          </cell>
          <cell r="E3338">
            <v>10.62</v>
          </cell>
          <cell r="F3338">
            <v>7.63</v>
          </cell>
          <cell r="G3338">
            <v>18.25</v>
          </cell>
        </row>
        <row r="3339">
          <cell r="A3339" t="str">
            <v>46.33.049</v>
          </cell>
          <cell r="B3339">
            <v>0</v>
          </cell>
          <cell r="C3339" t="str">
            <v>Joelho 87°30' em polipropileno de alta resistência - PP, preto, tipo PB, DN= 63mm</v>
          </cell>
          <cell r="D3339" t="str">
            <v>un</v>
          </cell>
          <cell r="E3339">
            <v>12.43</v>
          </cell>
          <cell r="F3339">
            <v>11.62</v>
          </cell>
          <cell r="G3339">
            <v>24.05</v>
          </cell>
        </row>
        <row r="3340">
          <cell r="A3340" t="str">
            <v>46.33.074</v>
          </cell>
          <cell r="B3340">
            <v>0</v>
          </cell>
          <cell r="C3340" t="str">
            <v>Joelho 87°30' em polipropileno de alta resistência - PP, preto, tipo PB, DN= 110mm, com base de apoio</v>
          </cell>
          <cell r="D3340" t="str">
            <v>un</v>
          </cell>
          <cell r="E3340">
            <v>26.84</v>
          </cell>
          <cell r="F3340">
            <v>13.27</v>
          </cell>
          <cell r="G3340">
            <v>40.11</v>
          </cell>
        </row>
        <row r="3341">
          <cell r="A3341" t="str">
            <v>46.33.102</v>
          </cell>
          <cell r="B3341">
            <v>0</v>
          </cell>
          <cell r="C3341" t="str">
            <v>Luva dupla em polipropileno de alta resistência - PP,  preto,  DN= 40mm</v>
          </cell>
          <cell r="D3341" t="str">
            <v>un</v>
          </cell>
          <cell r="E3341">
            <v>9.07</v>
          </cell>
          <cell r="F3341">
            <v>7.63</v>
          </cell>
          <cell r="G3341">
            <v>16.7</v>
          </cell>
        </row>
        <row r="3342">
          <cell r="A3342" t="str">
            <v>46.33.103</v>
          </cell>
          <cell r="B3342">
            <v>0</v>
          </cell>
          <cell r="C3342" t="str">
            <v>Luva dupla em polipropileno de alta resistência - PP,  preto,  DN= 50mm</v>
          </cell>
          <cell r="D3342" t="str">
            <v>un</v>
          </cell>
          <cell r="E3342">
            <v>10.59</v>
          </cell>
          <cell r="F3342">
            <v>7.63</v>
          </cell>
          <cell r="G3342">
            <v>18.22</v>
          </cell>
        </row>
        <row r="3343">
          <cell r="A3343" t="str">
            <v>46.33.104</v>
          </cell>
          <cell r="B3343">
            <v>0</v>
          </cell>
          <cell r="C3343" t="str">
            <v>Luva dupla em polipropileno de alta resistência - PP,  preto,  DN= 63mm</v>
          </cell>
          <cell r="D3343" t="str">
            <v>un</v>
          </cell>
          <cell r="E3343">
            <v>12.97</v>
          </cell>
          <cell r="F3343">
            <v>11.62</v>
          </cell>
          <cell r="G3343">
            <v>24.59</v>
          </cell>
        </row>
        <row r="3344">
          <cell r="A3344" t="str">
            <v>46.33.105</v>
          </cell>
          <cell r="B3344">
            <v>0</v>
          </cell>
          <cell r="C3344" t="str">
            <v>Luva dupla em polipropileno de alta resistência - PP,  preto,  DN= 110mm</v>
          </cell>
          <cell r="D3344" t="str">
            <v>un</v>
          </cell>
          <cell r="E3344">
            <v>22.58</v>
          </cell>
          <cell r="F3344">
            <v>13.27</v>
          </cell>
          <cell r="G3344">
            <v>35.85</v>
          </cell>
        </row>
        <row r="3345">
          <cell r="A3345" t="str">
            <v>46.33.116</v>
          </cell>
          <cell r="B3345">
            <v>0</v>
          </cell>
          <cell r="C3345" t="str">
            <v>Luva de Redução em polipropileno de alta resistência - PP, preto, tipo PB, DN= 50x40mm</v>
          </cell>
          <cell r="D3345" t="str">
            <v>un</v>
          </cell>
          <cell r="E3345">
            <v>6.95</v>
          </cell>
          <cell r="F3345">
            <v>7.63</v>
          </cell>
          <cell r="G3345">
            <v>14.58</v>
          </cell>
        </row>
        <row r="3346">
          <cell r="A3346" t="str">
            <v>46.33.117</v>
          </cell>
          <cell r="B3346">
            <v>0</v>
          </cell>
          <cell r="C3346" t="str">
            <v>Luva de Redução em polipropileno de alta resistência - PP, preto, tipo PB, DN= 63x50mm</v>
          </cell>
          <cell r="D3346" t="str">
            <v>un</v>
          </cell>
          <cell r="E3346">
            <v>10.43</v>
          </cell>
          <cell r="F3346">
            <v>11.62</v>
          </cell>
          <cell r="G3346">
            <v>22.05</v>
          </cell>
        </row>
        <row r="3347">
          <cell r="A3347" t="str">
            <v>46.33.118</v>
          </cell>
          <cell r="B3347">
            <v>0</v>
          </cell>
          <cell r="C3347" t="str">
            <v>Luva de Redução em polipropileno de alta resistência - PP, preto, tipo PB, DN= 110x63mm</v>
          </cell>
          <cell r="D3347" t="str">
            <v>un</v>
          </cell>
          <cell r="E3347">
            <v>18.46</v>
          </cell>
          <cell r="F3347">
            <v>13.27</v>
          </cell>
          <cell r="G3347">
            <v>31.73</v>
          </cell>
        </row>
        <row r="3348">
          <cell r="A3348" t="str">
            <v>46.33.130</v>
          </cell>
          <cell r="B3348">
            <v>0</v>
          </cell>
          <cell r="C3348" t="str">
            <v>Tê 87°30' simples em polipropileno de alta resistência - PP, preto, tipo PB, DN= 50x50mm</v>
          </cell>
          <cell r="D3348" t="str">
            <v>un</v>
          </cell>
          <cell r="E3348">
            <v>23.08</v>
          </cell>
          <cell r="F3348">
            <v>7.63</v>
          </cell>
          <cell r="G3348">
            <v>30.71</v>
          </cell>
        </row>
        <row r="3349">
          <cell r="A3349" t="str">
            <v>46.33.131</v>
          </cell>
          <cell r="B3349">
            <v>0</v>
          </cell>
          <cell r="C3349" t="str">
            <v>Tê 87°30' simples em polipropileno de alta resistência - PP, preto, tipo PB, DN= 63x63mm</v>
          </cell>
          <cell r="D3349" t="str">
            <v>un</v>
          </cell>
          <cell r="E3349">
            <v>30.33</v>
          </cell>
          <cell r="F3349">
            <v>11.62</v>
          </cell>
          <cell r="G3349">
            <v>41.95</v>
          </cell>
        </row>
        <row r="3350">
          <cell r="A3350" t="str">
            <v>46.33.132</v>
          </cell>
          <cell r="B3350">
            <v>0</v>
          </cell>
          <cell r="C3350" t="str">
            <v>Tê 87°30' simples em polipropileno de alta resistência - PP, preto, tipo PB, DN= 110x110mm</v>
          </cell>
          <cell r="D3350" t="str">
            <v>un</v>
          </cell>
          <cell r="E3350">
            <v>46.83</v>
          </cell>
          <cell r="F3350">
            <v>13.27</v>
          </cell>
          <cell r="G3350">
            <v>60.1</v>
          </cell>
        </row>
        <row r="3351">
          <cell r="A3351" t="str">
            <v>46.33.137</v>
          </cell>
          <cell r="B3351">
            <v>0</v>
          </cell>
          <cell r="C3351" t="str">
            <v>Tê 87°30' simples de redução em polipropileno de alta resistência - PP, preto, tipo PB, DN= 110x63mm</v>
          </cell>
          <cell r="D3351" t="str">
            <v>un</v>
          </cell>
          <cell r="E3351">
            <v>41.9</v>
          </cell>
          <cell r="F3351">
            <v>13.27</v>
          </cell>
          <cell r="G3351">
            <v>55.17</v>
          </cell>
        </row>
        <row r="3352">
          <cell r="A3352" t="str">
            <v>46.33.140</v>
          </cell>
          <cell r="B3352">
            <v>0</v>
          </cell>
          <cell r="C3352" t="str">
            <v>Tê 87°30' de inspeção em polipropileno de alta resistência - PP, preto (PxB), DN 110mm</v>
          </cell>
          <cell r="D3352" t="str">
            <v>un</v>
          </cell>
          <cell r="E3352">
            <v>125.38</v>
          </cell>
          <cell r="F3352">
            <v>11.62</v>
          </cell>
          <cell r="G3352">
            <v>137</v>
          </cell>
        </row>
        <row r="3353">
          <cell r="A3353" t="str">
            <v>46.33.149</v>
          </cell>
          <cell r="B3353">
            <v>0</v>
          </cell>
          <cell r="C3353" t="str">
            <v>Junção 45° simples em polipropileno de alta resistência - PP, preto, tipo PB, DN= 50x50mm</v>
          </cell>
          <cell r="D3353" t="str">
            <v>un</v>
          </cell>
          <cell r="E3353">
            <v>20.329999999999998</v>
          </cell>
          <cell r="F3353">
            <v>7.63</v>
          </cell>
          <cell r="G3353">
            <v>27.96</v>
          </cell>
        </row>
        <row r="3354">
          <cell r="A3354" t="str">
            <v>46.33.150</v>
          </cell>
          <cell r="B3354">
            <v>0</v>
          </cell>
          <cell r="C3354" t="str">
            <v>Junção 45° simples em polipropileno de alta resistência - PP, preto, tipo PB, DN= 63x63mm</v>
          </cell>
          <cell r="D3354" t="str">
            <v>un</v>
          </cell>
          <cell r="E3354">
            <v>21.08</v>
          </cell>
          <cell r="F3354">
            <v>11.62</v>
          </cell>
          <cell r="G3354">
            <v>32.700000000000003</v>
          </cell>
        </row>
        <row r="3355">
          <cell r="A3355" t="str">
            <v>46.33.151</v>
          </cell>
          <cell r="B3355">
            <v>0</v>
          </cell>
          <cell r="C3355" t="str">
            <v>Junção 45° simples em polipropileno de alta resistência - PP, preto, tipo PB, DN= 110x110mm</v>
          </cell>
          <cell r="D3355" t="str">
            <v>un</v>
          </cell>
          <cell r="E3355">
            <v>43.53</v>
          </cell>
          <cell r="F3355">
            <v>13.27</v>
          </cell>
          <cell r="G3355">
            <v>56.8</v>
          </cell>
        </row>
        <row r="3356">
          <cell r="A3356" t="str">
            <v>46.33.159</v>
          </cell>
          <cell r="B3356">
            <v>0</v>
          </cell>
          <cell r="C3356" t="str">
            <v>Junção 45° simples de redução em polipropileno de alta resistência - PP, preto, tipo PB, DN= 63x50mm</v>
          </cell>
          <cell r="D3356" t="str">
            <v>un</v>
          </cell>
          <cell r="E3356">
            <v>19.66</v>
          </cell>
          <cell r="F3356">
            <v>11.62</v>
          </cell>
          <cell r="G3356">
            <v>31.28</v>
          </cell>
        </row>
        <row r="3357">
          <cell r="A3357" t="str">
            <v>46.33.160</v>
          </cell>
          <cell r="B3357">
            <v>0</v>
          </cell>
          <cell r="C3357" t="str">
            <v>Junção 45° simples de redução em polipropileno de alta resistência - PP, preto, tipo PB, DN= 110x50mm</v>
          </cell>
          <cell r="D3357" t="str">
            <v>un</v>
          </cell>
          <cell r="E3357">
            <v>47.69</v>
          </cell>
          <cell r="F3357">
            <v>13.27</v>
          </cell>
          <cell r="G3357">
            <v>60.96</v>
          </cell>
        </row>
        <row r="3358">
          <cell r="A3358" t="str">
            <v>46.33.161</v>
          </cell>
          <cell r="B3358">
            <v>0</v>
          </cell>
          <cell r="C3358" t="str">
            <v>Junção 45° simples de redução em polipropileno de alta resistência - PP, preto, tipo PB, DN= 110x63mm</v>
          </cell>
          <cell r="D3358" t="str">
            <v>un</v>
          </cell>
          <cell r="E3358">
            <v>39.65</v>
          </cell>
          <cell r="F3358">
            <v>13.27</v>
          </cell>
          <cell r="G3358">
            <v>52.92</v>
          </cell>
        </row>
        <row r="3359">
          <cell r="A3359" t="str">
            <v>46.33.170</v>
          </cell>
          <cell r="B3359">
            <v>0</v>
          </cell>
          <cell r="C3359" t="str">
            <v>Curva 87°30' em polipropileno de alta resistência - PP, preto, tipo PB, DN= 110mm</v>
          </cell>
          <cell r="D3359" t="str">
            <v>un</v>
          </cell>
          <cell r="E3359">
            <v>40</v>
          </cell>
          <cell r="F3359">
            <v>13.27</v>
          </cell>
          <cell r="G3359">
            <v>53.27</v>
          </cell>
        </row>
        <row r="3360">
          <cell r="A3360" t="str">
            <v>46.33.186</v>
          </cell>
          <cell r="B3360">
            <v>0</v>
          </cell>
          <cell r="C3360" t="str">
            <v>Caixa sifonada de piso, em polipropileno de alta resistência PP, preto,  DN=125mm, uma saída de 63mm</v>
          </cell>
          <cell r="D3360" t="str">
            <v>un</v>
          </cell>
          <cell r="E3360">
            <v>81.290000000000006</v>
          </cell>
          <cell r="F3360">
            <v>11.62</v>
          </cell>
          <cell r="G3360">
            <v>92.91</v>
          </cell>
        </row>
        <row r="3361">
          <cell r="A3361" t="str">
            <v>46.33.197</v>
          </cell>
          <cell r="B3361">
            <v>0</v>
          </cell>
          <cell r="C3361" t="str">
            <v>Prolongamento para caixa sifonada em prolipropileno de alta resistência PP, preto, DN= 125mm</v>
          </cell>
          <cell r="D3361" t="str">
            <v>un</v>
          </cell>
          <cell r="E3361">
            <v>41.19</v>
          </cell>
          <cell r="F3361">
            <v>13.27</v>
          </cell>
          <cell r="G3361">
            <v>54.46</v>
          </cell>
        </row>
        <row r="3362">
          <cell r="A3362" t="str">
            <v>46.33.201</v>
          </cell>
          <cell r="B3362">
            <v>0</v>
          </cell>
          <cell r="C3362" t="str">
            <v>Tampa tê de inspeção oval, em polipropileno de alta resistência preto (PxB), DN=110mm</v>
          </cell>
          <cell r="D3362" t="str">
            <v>un</v>
          </cell>
          <cell r="E3362">
            <v>68.760000000000005</v>
          </cell>
          <cell r="F3362">
            <v>7.63</v>
          </cell>
          <cell r="G3362">
            <v>76.39</v>
          </cell>
        </row>
        <row r="3363">
          <cell r="A3363" t="str">
            <v>46.33.206</v>
          </cell>
          <cell r="B3363">
            <v>0</v>
          </cell>
          <cell r="C3363" t="str">
            <v>Tampão em polipropileno de alta resistência PP, preto (PxB), DN=63mm</v>
          </cell>
          <cell r="D3363" t="str">
            <v>un</v>
          </cell>
          <cell r="E3363">
            <v>7.86</v>
          </cell>
          <cell r="F3363">
            <v>7.63</v>
          </cell>
          <cell r="G3363">
            <v>15.49</v>
          </cell>
        </row>
        <row r="3364">
          <cell r="A3364" t="str">
            <v>46.33.207</v>
          </cell>
          <cell r="B3364">
            <v>0</v>
          </cell>
          <cell r="C3364" t="str">
            <v>Tampão em polipropileno de alta resistência PP, preto (PxB), DN=110mm</v>
          </cell>
          <cell r="D3364" t="str">
            <v>un</v>
          </cell>
          <cell r="E3364">
            <v>18.93</v>
          </cell>
          <cell r="F3364">
            <v>7.63</v>
          </cell>
          <cell r="G3364">
            <v>26.56</v>
          </cell>
        </row>
        <row r="3365">
          <cell r="A3365" t="str">
            <v>46.33.210</v>
          </cell>
          <cell r="B3365">
            <v>0</v>
          </cell>
          <cell r="C3365" t="str">
            <v>Porta marco para grelha de 12x12 cm, em prolipropileno de alta resistência PP,  preto</v>
          </cell>
          <cell r="D3365" t="str">
            <v>un</v>
          </cell>
          <cell r="E3365">
            <v>19.87</v>
          </cell>
          <cell r="F3365">
            <v>11.62</v>
          </cell>
          <cell r="G3365">
            <v>31.49</v>
          </cell>
        </row>
        <row r="3366">
          <cell r="A3366" t="str">
            <v>46.33.211</v>
          </cell>
          <cell r="B3366">
            <v>0</v>
          </cell>
          <cell r="C3366" t="str">
            <v>Marco de bronze com grelha em aço inoxidável de 12x12cm</v>
          </cell>
          <cell r="D3366" t="str">
            <v>cj</v>
          </cell>
          <cell r="E3366">
            <v>80.23</v>
          </cell>
          <cell r="F3366">
            <v>3.32</v>
          </cell>
          <cell r="G3366">
            <v>83.55</v>
          </cell>
        </row>
        <row r="3367">
          <cell r="A3367" t="str">
            <v>47</v>
          </cell>
          <cell r="B3367" t="str">
            <v>VÁLVULAS E APARELHOS DE MEDIÇÃO E CONTROLE PARA LÍQUIDOS E GASES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</row>
        <row r="3368">
          <cell r="A3368" t="str">
            <v>47.01</v>
          </cell>
          <cell r="B3368" t="str">
            <v>Registro e / ou válvula em latão fundido sem acabamento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</row>
        <row r="3369">
          <cell r="A3369" t="str">
            <v>47.01.010</v>
          </cell>
          <cell r="B3369">
            <v>0</v>
          </cell>
          <cell r="C3369" t="str">
            <v>Registro de gaveta em latão fundido sem acabamento, DN= 1/2´</v>
          </cell>
          <cell r="D3369" t="str">
            <v>un</v>
          </cell>
          <cell r="E3369">
            <v>25.43</v>
          </cell>
          <cell r="F3369">
            <v>14.93</v>
          </cell>
          <cell r="G3369">
            <v>40.36</v>
          </cell>
        </row>
        <row r="3370">
          <cell r="A3370" t="str">
            <v>47.01.020</v>
          </cell>
          <cell r="B3370">
            <v>0</v>
          </cell>
          <cell r="C3370" t="str">
            <v>Registro de gaveta em latão fundido sem acabamento, DN= 3/4´</v>
          </cell>
          <cell r="D3370" t="str">
            <v>un</v>
          </cell>
          <cell r="E3370">
            <v>31.22</v>
          </cell>
          <cell r="F3370">
            <v>19.91</v>
          </cell>
          <cell r="G3370">
            <v>51.13</v>
          </cell>
        </row>
        <row r="3371">
          <cell r="A3371" t="str">
            <v>47.01.030</v>
          </cell>
          <cell r="B3371">
            <v>0</v>
          </cell>
          <cell r="C3371" t="str">
            <v>Registro de gaveta em latão fundido sem acabamento, DN= 1´</v>
          </cell>
          <cell r="D3371" t="str">
            <v>un</v>
          </cell>
          <cell r="E3371">
            <v>43.88</v>
          </cell>
          <cell r="F3371">
            <v>24.89</v>
          </cell>
          <cell r="G3371">
            <v>68.77</v>
          </cell>
        </row>
        <row r="3372">
          <cell r="A3372" t="str">
            <v>47.01.040</v>
          </cell>
          <cell r="B3372">
            <v>0</v>
          </cell>
          <cell r="C3372" t="str">
            <v>Registro de gaveta em latão fundido sem acabamento, DN= 1 1/4´</v>
          </cell>
          <cell r="D3372" t="str">
            <v>un</v>
          </cell>
          <cell r="E3372">
            <v>54.7</v>
          </cell>
          <cell r="F3372">
            <v>29.87</v>
          </cell>
          <cell r="G3372">
            <v>84.57</v>
          </cell>
        </row>
        <row r="3373">
          <cell r="A3373" t="str">
            <v>47.01.050</v>
          </cell>
          <cell r="B3373">
            <v>0</v>
          </cell>
          <cell r="C3373" t="str">
            <v>Registro de gaveta em latão fundido sem acabamento, DN= 1 1/2´</v>
          </cell>
          <cell r="D3373" t="str">
            <v>un</v>
          </cell>
          <cell r="E3373">
            <v>66.81</v>
          </cell>
          <cell r="F3373">
            <v>33.18</v>
          </cell>
          <cell r="G3373">
            <v>99.99</v>
          </cell>
        </row>
        <row r="3374">
          <cell r="A3374" t="str">
            <v>47.01.060</v>
          </cell>
          <cell r="B3374">
            <v>0</v>
          </cell>
          <cell r="C3374" t="str">
            <v>Registro de gaveta em latão fundido sem acabamento, DN= 2´</v>
          </cell>
          <cell r="D3374" t="str">
            <v>un</v>
          </cell>
          <cell r="E3374">
            <v>93.45</v>
          </cell>
          <cell r="F3374">
            <v>41.48</v>
          </cell>
          <cell r="G3374">
            <v>134.93</v>
          </cell>
        </row>
        <row r="3375">
          <cell r="A3375" t="str">
            <v>47.01.070</v>
          </cell>
          <cell r="B3375">
            <v>0</v>
          </cell>
          <cell r="C3375" t="str">
            <v>Registro de gaveta em latão fundido sem acabamento, DN= 2 1/2´</v>
          </cell>
          <cell r="D3375" t="str">
            <v>un</v>
          </cell>
          <cell r="E3375">
            <v>230.57</v>
          </cell>
          <cell r="F3375">
            <v>49.78</v>
          </cell>
          <cell r="G3375">
            <v>280.35000000000002</v>
          </cell>
        </row>
        <row r="3376">
          <cell r="A3376" t="str">
            <v>47.01.080</v>
          </cell>
          <cell r="B3376">
            <v>0</v>
          </cell>
          <cell r="C3376" t="str">
            <v>Registro de gaveta em latão fundido sem acabamento, DN= 3´</v>
          </cell>
          <cell r="D3376" t="str">
            <v>un</v>
          </cell>
          <cell r="E3376">
            <v>351.48</v>
          </cell>
          <cell r="F3376">
            <v>66.36</v>
          </cell>
          <cell r="G3376">
            <v>417.84</v>
          </cell>
        </row>
        <row r="3377">
          <cell r="A3377" t="str">
            <v>47.01.090</v>
          </cell>
          <cell r="B3377">
            <v>0</v>
          </cell>
          <cell r="C3377" t="str">
            <v>Registro de gaveta em latão fundido sem acabamento, DN= 4´</v>
          </cell>
          <cell r="D3377" t="str">
            <v>un</v>
          </cell>
          <cell r="E3377">
            <v>593.67999999999995</v>
          </cell>
          <cell r="F3377">
            <v>99.54</v>
          </cell>
          <cell r="G3377">
            <v>693.22</v>
          </cell>
        </row>
        <row r="3378">
          <cell r="A3378" t="str">
            <v>47.01.130</v>
          </cell>
          <cell r="B3378">
            <v>0</v>
          </cell>
          <cell r="C3378" t="str">
            <v>Registro de pressão em latão fundido sem acabamento, DN= 3/4´</v>
          </cell>
          <cell r="D3378" t="str">
            <v>un</v>
          </cell>
          <cell r="E3378">
            <v>40.89</v>
          </cell>
          <cell r="F3378">
            <v>19.91</v>
          </cell>
          <cell r="G3378">
            <v>60.8</v>
          </cell>
        </row>
        <row r="3379">
          <cell r="A3379" t="str">
            <v>47.01.170</v>
          </cell>
          <cell r="B3379">
            <v>0</v>
          </cell>
          <cell r="C3379" t="str">
            <v>Válvula de esfera monobloco em latão, passagem plena, acionamento com alavanca, DN= 1/2´</v>
          </cell>
          <cell r="D3379" t="str">
            <v>un</v>
          </cell>
          <cell r="E3379">
            <v>14.58</v>
          </cell>
          <cell r="F3379">
            <v>14.93</v>
          </cell>
          <cell r="G3379">
            <v>29.51</v>
          </cell>
        </row>
        <row r="3380">
          <cell r="A3380" t="str">
            <v>47.01.180</v>
          </cell>
          <cell r="B3380">
            <v>0</v>
          </cell>
          <cell r="C3380" t="str">
            <v>Válvula de esfera monobloco em latão, passagem plena, acionamento com alavanca, DN= 3/4´</v>
          </cell>
          <cell r="D3380" t="str">
            <v>un</v>
          </cell>
          <cell r="E3380">
            <v>30.82</v>
          </cell>
          <cell r="F3380">
            <v>14.93</v>
          </cell>
          <cell r="G3380">
            <v>45.75</v>
          </cell>
        </row>
        <row r="3381">
          <cell r="A3381" t="str">
            <v>47.01.190</v>
          </cell>
          <cell r="B3381">
            <v>0</v>
          </cell>
          <cell r="C3381" t="str">
            <v>Válvula de esfera monobloco em latão, passagem plena, acionamento com alavanca, DN= 1´</v>
          </cell>
          <cell r="D3381" t="str">
            <v>un</v>
          </cell>
          <cell r="E3381">
            <v>30.81</v>
          </cell>
          <cell r="F3381">
            <v>14.93</v>
          </cell>
          <cell r="G3381">
            <v>45.74</v>
          </cell>
        </row>
        <row r="3382">
          <cell r="A3382" t="str">
            <v>47.01.210</v>
          </cell>
          <cell r="B3382">
            <v>0</v>
          </cell>
          <cell r="C3382" t="str">
            <v>Válvula de esfera monobloco em latão, passagem plena, acionamento com alavanca, DN= 2´</v>
          </cell>
          <cell r="D3382" t="str">
            <v>un</v>
          </cell>
          <cell r="E3382">
            <v>111.52</v>
          </cell>
          <cell r="F3382">
            <v>14.93</v>
          </cell>
          <cell r="G3382">
            <v>126.45</v>
          </cell>
        </row>
        <row r="3383">
          <cell r="A3383" t="str">
            <v>47.01.220</v>
          </cell>
          <cell r="B3383">
            <v>0</v>
          </cell>
          <cell r="C3383" t="str">
            <v>Válvula de esfera monobloco em latão, passagem plena, acionamento com alavanca, DN= 4´</v>
          </cell>
          <cell r="D3383" t="str">
            <v>un</v>
          </cell>
          <cell r="E3383">
            <v>620.98</v>
          </cell>
          <cell r="F3383">
            <v>33.18</v>
          </cell>
          <cell r="G3383">
            <v>654.16</v>
          </cell>
        </row>
        <row r="3384">
          <cell r="A3384" t="str">
            <v>47.02</v>
          </cell>
          <cell r="B3384" t="str">
            <v>Registro e / ou válvula em latão fundido com acabamento cromado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</row>
        <row r="3385">
          <cell r="A3385" t="str">
            <v>47.02.010</v>
          </cell>
          <cell r="B3385">
            <v>0</v>
          </cell>
          <cell r="C3385" t="str">
            <v>Registro de gaveta em latão fundido cromado com canopla, DN= 1/2´ - linha especial</v>
          </cell>
          <cell r="D3385" t="str">
            <v>un</v>
          </cell>
          <cell r="E3385">
            <v>56.7</v>
          </cell>
          <cell r="F3385">
            <v>14.93</v>
          </cell>
          <cell r="G3385">
            <v>71.63</v>
          </cell>
        </row>
        <row r="3386">
          <cell r="A3386" t="str">
            <v>47.02.020</v>
          </cell>
          <cell r="B3386">
            <v>0</v>
          </cell>
          <cell r="C3386" t="str">
            <v>Registro de gaveta em latão fundido cromado com canopla, DN= 3/4´ - linha especial</v>
          </cell>
          <cell r="D3386" t="str">
            <v>un</v>
          </cell>
          <cell r="E3386">
            <v>59.44</v>
          </cell>
          <cell r="F3386">
            <v>14.93</v>
          </cell>
          <cell r="G3386">
            <v>74.37</v>
          </cell>
        </row>
        <row r="3387">
          <cell r="A3387" t="str">
            <v>47.02.030</v>
          </cell>
          <cell r="B3387">
            <v>0</v>
          </cell>
          <cell r="C3387" t="str">
            <v>Registro de gaveta em latão fundido cromado com canopla, DN= 1´ - linha especial</v>
          </cell>
          <cell r="D3387" t="str">
            <v>un</v>
          </cell>
          <cell r="E3387">
            <v>68.33</v>
          </cell>
          <cell r="F3387">
            <v>14.93</v>
          </cell>
          <cell r="G3387">
            <v>83.26</v>
          </cell>
        </row>
        <row r="3388">
          <cell r="A3388" t="str">
            <v>47.02.040</v>
          </cell>
          <cell r="B3388">
            <v>0</v>
          </cell>
          <cell r="C3388" t="str">
            <v>Registro de gaveta em latão fundido cromado com canopla, DN= 1 1/4´ - linha especial</v>
          </cell>
          <cell r="D3388" t="str">
            <v>un</v>
          </cell>
          <cell r="E3388">
            <v>90.35</v>
          </cell>
          <cell r="F3388">
            <v>14.93</v>
          </cell>
          <cell r="G3388">
            <v>105.28</v>
          </cell>
        </row>
        <row r="3389">
          <cell r="A3389" t="str">
            <v>47.02.050</v>
          </cell>
          <cell r="B3389">
            <v>0</v>
          </cell>
          <cell r="C3389" t="str">
            <v>Registro de gaveta em latão fundido cromado com canopla, DN= 1 1/2´ - linha especial</v>
          </cell>
          <cell r="D3389" t="str">
            <v>un</v>
          </cell>
          <cell r="E3389">
            <v>92.98</v>
          </cell>
          <cell r="F3389">
            <v>14.93</v>
          </cell>
          <cell r="G3389">
            <v>107.91</v>
          </cell>
        </row>
        <row r="3390">
          <cell r="A3390" t="str">
            <v>47.02.100</v>
          </cell>
          <cell r="B3390">
            <v>0</v>
          </cell>
          <cell r="C3390" t="str">
            <v>Registro de pressão em latão fundido cromado com canopla, DN= 1/2´ - linha especial</v>
          </cell>
          <cell r="D3390" t="str">
            <v>un</v>
          </cell>
          <cell r="E3390">
            <v>53.42</v>
          </cell>
          <cell r="F3390">
            <v>14.93</v>
          </cell>
          <cell r="G3390">
            <v>68.349999999999994</v>
          </cell>
        </row>
        <row r="3391">
          <cell r="A3391" t="str">
            <v>47.02.110</v>
          </cell>
          <cell r="B3391">
            <v>0</v>
          </cell>
          <cell r="C3391" t="str">
            <v>Registro de pressão em latão fundido cromado com canopla, DN= 3/4´ - linha especial</v>
          </cell>
          <cell r="D3391" t="str">
            <v>un</v>
          </cell>
          <cell r="E3391">
            <v>60.67</v>
          </cell>
          <cell r="F3391">
            <v>14.93</v>
          </cell>
          <cell r="G3391">
            <v>75.599999999999994</v>
          </cell>
        </row>
        <row r="3392">
          <cell r="A3392" t="str">
            <v>47.02.200</v>
          </cell>
          <cell r="B3392">
            <v>0</v>
          </cell>
          <cell r="C3392" t="str">
            <v>Registro regulador de vazão para chuveiro e ducha em latão cromado com canopla, DN= 1/2´</v>
          </cell>
          <cell r="D3392" t="str">
            <v>un</v>
          </cell>
          <cell r="E3392">
            <v>36.43</v>
          </cell>
          <cell r="F3392">
            <v>14.93</v>
          </cell>
          <cell r="G3392">
            <v>51.36</v>
          </cell>
        </row>
        <row r="3393">
          <cell r="A3393" t="str">
            <v>47.02.210</v>
          </cell>
          <cell r="B3393">
            <v>0</v>
          </cell>
          <cell r="C3393" t="str">
            <v>Registro regulador de vazão para torneira, misturador e bidê, em latão cromado com canopla, DN= 1/2´</v>
          </cell>
          <cell r="D3393" t="str">
            <v>un</v>
          </cell>
          <cell r="E3393">
            <v>52.05</v>
          </cell>
          <cell r="F3393">
            <v>14.93</v>
          </cell>
          <cell r="G3393">
            <v>66.98</v>
          </cell>
        </row>
        <row r="3394">
          <cell r="A3394" t="str">
            <v>47.04</v>
          </cell>
          <cell r="B3394" t="str">
            <v>Válvula de descarga ou para acionamento de metais sanitários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</row>
        <row r="3395">
          <cell r="A3395" t="str">
            <v>47.04.020</v>
          </cell>
          <cell r="B3395">
            <v>0</v>
          </cell>
          <cell r="C3395" t="str">
            <v>Válvula de descarga com registro próprio, duplo acionamento limitador de fluxo, DN= 1 1/4´</v>
          </cell>
          <cell r="D3395" t="str">
            <v>un</v>
          </cell>
          <cell r="E3395">
            <v>222.47</v>
          </cell>
          <cell r="F3395">
            <v>49.78</v>
          </cell>
          <cell r="G3395">
            <v>272.25</v>
          </cell>
        </row>
        <row r="3396">
          <cell r="A3396" t="str">
            <v>47.04.030</v>
          </cell>
          <cell r="B3396">
            <v>0</v>
          </cell>
          <cell r="C3396" t="str">
            <v>Válvula de descarga com registro próprio, DN= 1 1/4´</v>
          </cell>
          <cell r="D3396" t="str">
            <v>un</v>
          </cell>
          <cell r="E3396">
            <v>193.57</v>
          </cell>
          <cell r="F3396">
            <v>49.78</v>
          </cell>
          <cell r="G3396">
            <v>243.35</v>
          </cell>
        </row>
        <row r="3397">
          <cell r="A3397" t="str">
            <v>47.04.040</v>
          </cell>
          <cell r="B3397">
            <v>0</v>
          </cell>
          <cell r="C3397" t="str">
            <v>Válvula de descarga com registro próprio, DN= 1 1/2´</v>
          </cell>
          <cell r="D3397" t="str">
            <v>un</v>
          </cell>
          <cell r="E3397">
            <v>212.61</v>
          </cell>
          <cell r="F3397">
            <v>49.78</v>
          </cell>
          <cell r="G3397">
            <v>262.39</v>
          </cell>
        </row>
        <row r="3398">
          <cell r="A3398" t="str">
            <v>47.04.050</v>
          </cell>
          <cell r="B3398">
            <v>0</v>
          </cell>
          <cell r="C3398" t="str">
            <v>Válvula de descarga antivandalismo, DN= 1 1/2´</v>
          </cell>
          <cell r="D3398" t="str">
            <v>un</v>
          </cell>
          <cell r="E3398">
            <v>303.48</v>
          </cell>
          <cell r="F3398">
            <v>49.78</v>
          </cell>
          <cell r="G3398">
            <v>353.26</v>
          </cell>
        </row>
        <row r="3399">
          <cell r="A3399" t="str">
            <v>47.04.080</v>
          </cell>
          <cell r="B3399">
            <v>0</v>
          </cell>
          <cell r="C3399" t="str">
            <v>Válvula de descarga externa, tipo alavanca com registro próprio, DN= 1 1/4´ e DN= 1 1/2´</v>
          </cell>
          <cell r="D3399" t="str">
            <v>un</v>
          </cell>
          <cell r="E3399">
            <v>740.78</v>
          </cell>
          <cell r="F3399">
            <v>49.78</v>
          </cell>
          <cell r="G3399">
            <v>790.56</v>
          </cell>
        </row>
        <row r="3400">
          <cell r="A3400" t="str">
            <v>47.04.090</v>
          </cell>
          <cell r="B3400">
            <v>0</v>
          </cell>
          <cell r="C3400" t="str">
            <v>Válvula de mictório antivandalismo, DN= 3/4´</v>
          </cell>
          <cell r="D3400" t="str">
            <v>un</v>
          </cell>
          <cell r="E3400">
            <v>302.93</v>
          </cell>
          <cell r="F3400">
            <v>19.91</v>
          </cell>
          <cell r="G3400">
            <v>322.83999999999997</v>
          </cell>
        </row>
        <row r="3401">
          <cell r="A3401" t="str">
            <v>47.04.100</v>
          </cell>
          <cell r="B3401">
            <v>0</v>
          </cell>
          <cell r="C3401" t="str">
            <v>Válvula de mictório padrão, vazão automática, DN= 3/4´</v>
          </cell>
          <cell r="D3401" t="str">
            <v>un</v>
          </cell>
          <cell r="E3401">
            <v>222.1</v>
          </cell>
          <cell r="F3401">
            <v>19.91</v>
          </cell>
          <cell r="G3401">
            <v>242.01</v>
          </cell>
        </row>
        <row r="3402">
          <cell r="A3402" t="str">
            <v>47.04.110</v>
          </cell>
          <cell r="B3402">
            <v>0</v>
          </cell>
          <cell r="C3402" t="str">
            <v>Válvula de acionamento hidromecânico para piso</v>
          </cell>
          <cell r="D3402" t="str">
            <v>un</v>
          </cell>
          <cell r="E3402">
            <v>472.01</v>
          </cell>
          <cell r="F3402">
            <v>49.78</v>
          </cell>
          <cell r="G3402">
            <v>521.79</v>
          </cell>
        </row>
        <row r="3403">
          <cell r="A3403" t="str">
            <v>47.04.120</v>
          </cell>
          <cell r="B3403">
            <v>0</v>
          </cell>
          <cell r="C3403" t="str">
            <v>Válvula de acionamento hidromecânico para ducha, em latão cromado, DN= 3/4´</v>
          </cell>
          <cell r="D3403" t="str">
            <v>un</v>
          </cell>
          <cell r="E3403">
            <v>261.06</v>
          </cell>
          <cell r="F3403">
            <v>14.93</v>
          </cell>
          <cell r="G3403">
            <v>275.99</v>
          </cell>
        </row>
        <row r="3404">
          <cell r="A3404" t="str">
            <v>47.04.180</v>
          </cell>
          <cell r="B3404">
            <v>0</v>
          </cell>
          <cell r="C3404" t="str">
            <v>Válvula de descarga com registro próprio, duplo acionamento limitador de fluxo, DN = 1 1/2´</v>
          </cell>
          <cell r="D3404" t="str">
            <v>un</v>
          </cell>
          <cell r="E3404">
            <v>229.27</v>
          </cell>
          <cell r="F3404">
            <v>49.78</v>
          </cell>
          <cell r="G3404">
            <v>279.05</v>
          </cell>
        </row>
        <row r="3405">
          <cell r="A3405" t="str">
            <v>47.05</v>
          </cell>
          <cell r="B3405" t="str">
            <v>Registro e / ou válvula em bronze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</row>
        <row r="3406">
          <cell r="A3406" t="str">
            <v>47.05.010</v>
          </cell>
          <cell r="B3406">
            <v>0</v>
          </cell>
          <cell r="C3406" t="str">
            <v>Válvula de retenção horizontal em bronze, DN= 3/4´</v>
          </cell>
          <cell r="D3406" t="str">
            <v>un</v>
          </cell>
          <cell r="E3406">
            <v>64.5</v>
          </cell>
          <cell r="F3406">
            <v>14.93</v>
          </cell>
          <cell r="G3406">
            <v>79.430000000000007</v>
          </cell>
        </row>
        <row r="3407">
          <cell r="A3407" t="str">
            <v>47.05.020</v>
          </cell>
          <cell r="B3407">
            <v>0</v>
          </cell>
          <cell r="C3407" t="str">
            <v>Válvula de retenção horizontal em bronze, DN= 1´</v>
          </cell>
          <cell r="D3407" t="str">
            <v>un</v>
          </cell>
          <cell r="E3407">
            <v>81.75</v>
          </cell>
          <cell r="F3407">
            <v>14.93</v>
          </cell>
          <cell r="G3407">
            <v>96.68</v>
          </cell>
        </row>
        <row r="3408">
          <cell r="A3408" t="str">
            <v>47.05.030</v>
          </cell>
          <cell r="B3408">
            <v>0</v>
          </cell>
          <cell r="C3408" t="str">
            <v>Válvula de retenção horizontal em bronze, DN= 1 1/4´</v>
          </cell>
          <cell r="D3408" t="str">
            <v>un</v>
          </cell>
          <cell r="E3408">
            <v>116.46</v>
          </cell>
          <cell r="F3408">
            <v>14.93</v>
          </cell>
          <cell r="G3408">
            <v>131.38999999999999</v>
          </cell>
        </row>
        <row r="3409">
          <cell r="A3409" t="str">
            <v>47.05.040</v>
          </cell>
          <cell r="B3409">
            <v>0</v>
          </cell>
          <cell r="C3409" t="str">
            <v>Válvula de retenção horizontal em bronze, DN= 1 1/2´</v>
          </cell>
          <cell r="D3409" t="str">
            <v>un</v>
          </cell>
          <cell r="E3409">
            <v>132.32</v>
          </cell>
          <cell r="F3409">
            <v>14.93</v>
          </cell>
          <cell r="G3409">
            <v>147.25</v>
          </cell>
        </row>
        <row r="3410">
          <cell r="A3410" t="str">
            <v>47.05.050</v>
          </cell>
          <cell r="B3410">
            <v>0</v>
          </cell>
          <cell r="C3410" t="str">
            <v>Válvula de retenção horizontal em bronze, DN= 2´</v>
          </cell>
          <cell r="D3410" t="str">
            <v>un</v>
          </cell>
          <cell r="E3410">
            <v>182.42</v>
          </cell>
          <cell r="F3410">
            <v>14.93</v>
          </cell>
          <cell r="G3410">
            <v>197.35</v>
          </cell>
        </row>
        <row r="3411">
          <cell r="A3411" t="str">
            <v>47.05.060</v>
          </cell>
          <cell r="B3411">
            <v>0</v>
          </cell>
          <cell r="C3411" t="str">
            <v>Válvula de retenção horizontal em bronze, DN= 2 1/2´</v>
          </cell>
          <cell r="D3411" t="str">
            <v>un</v>
          </cell>
          <cell r="E3411">
            <v>312.75</v>
          </cell>
          <cell r="F3411">
            <v>14.93</v>
          </cell>
          <cell r="G3411">
            <v>327.68</v>
          </cell>
        </row>
        <row r="3412">
          <cell r="A3412" t="str">
            <v>47.05.070</v>
          </cell>
          <cell r="B3412">
            <v>0</v>
          </cell>
          <cell r="C3412" t="str">
            <v>Válvula de retenção horizontal em bronze, DN= 3´</v>
          </cell>
          <cell r="D3412" t="str">
            <v>un</v>
          </cell>
          <cell r="E3412">
            <v>378</v>
          </cell>
          <cell r="F3412">
            <v>14.93</v>
          </cell>
          <cell r="G3412">
            <v>392.93</v>
          </cell>
        </row>
        <row r="3413">
          <cell r="A3413" t="str">
            <v>47.05.080</v>
          </cell>
          <cell r="B3413">
            <v>0</v>
          </cell>
          <cell r="C3413" t="str">
            <v>Válvula de retenção horizontal em bronze, DN= 4´</v>
          </cell>
          <cell r="D3413" t="str">
            <v>un</v>
          </cell>
          <cell r="E3413">
            <v>645.85</v>
          </cell>
          <cell r="F3413">
            <v>19.91</v>
          </cell>
          <cell r="G3413">
            <v>665.76</v>
          </cell>
        </row>
        <row r="3414">
          <cell r="A3414" t="str">
            <v>47.05.100</v>
          </cell>
          <cell r="B3414">
            <v>0</v>
          </cell>
          <cell r="C3414" t="str">
            <v>Válvula de retenção vertical em bronze, DN= 1´</v>
          </cell>
          <cell r="D3414" t="str">
            <v>un</v>
          </cell>
          <cell r="E3414">
            <v>55.39</v>
          </cell>
          <cell r="F3414">
            <v>14.93</v>
          </cell>
          <cell r="G3414">
            <v>70.319999999999993</v>
          </cell>
        </row>
        <row r="3415">
          <cell r="A3415" t="str">
            <v>47.05.110</v>
          </cell>
          <cell r="B3415">
            <v>0</v>
          </cell>
          <cell r="C3415" t="str">
            <v>Válvula de retenção vertical em bronze, DN= 1 1/4´</v>
          </cell>
          <cell r="D3415" t="str">
            <v>un</v>
          </cell>
          <cell r="E3415">
            <v>76.36</v>
          </cell>
          <cell r="F3415">
            <v>14.93</v>
          </cell>
          <cell r="G3415">
            <v>91.29</v>
          </cell>
        </row>
        <row r="3416">
          <cell r="A3416" t="str">
            <v>47.05.120</v>
          </cell>
          <cell r="B3416">
            <v>0</v>
          </cell>
          <cell r="C3416" t="str">
            <v>Válvula de retenção vertical em bronze, DN= 1 1/2´</v>
          </cell>
          <cell r="D3416" t="str">
            <v>un</v>
          </cell>
          <cell r="E3416">
            <v>94.46</v>
          </cell>
          <cell r="F3416">
            <v>14.93</v>
          </cell>
          <cell r="G3416">
            <v>109.39</v>
          </cell>
        </row>
        <row r="3417">
          <cell r="A3417" t="str">
            <v>47.05.130</v>
          </cell>
          <cell r="B3417">
            <v>0</v>
          </cell>
          <cell r="C3417" t="str">
            <v>Válvula de retenção vertical em bronze, DN= 2´</v>
          </cell>
          <cell r="D3417" t="str">
            <v>un</v>
          </cell>
          <cell r="E3417">
            <v>140.06</v>
          </cell>
          <cell r="F3417">
            <v>14.93</v>
          </cell>
          <cell r="G3417">
            <v>154.99</v>
          </cell>
        </row>
        <row r="3418">
          <cell r="A3418" t="str">
            <v>47.05.140</v>
          </cell>
          <cell r="B3418">
            <v>0</v>
          </cell>
          <cell r="C3418" t="str">
            <v>Válvula de retenção vertical em bronze, DN= 2 1/2´</v>
          </cell>
          <cell r="D3418" t="str">
            <v>un</v>
          </cell>
          <cell r="E3418">
            <v>227.9</v>
          </cell>
          <cell r="F3418">
            <v>14.93</v>
          </cell>
          <cell r="G3418">
            <v>242.83</v>
          </cell>
        </row>
        <row r="3419">
          <cell r="A3419" t="str">
            <v>47.05.150</v>
          </cell>
          <cell r="B3419">
            <v>0</v>
          </cell>
          <cell r="C3419" t="str">
            <v>Válvula de retenção vertical em bronze, DN= 3´</v>
          </cell>
          <cell r="D3419" t="str">
            <v>un</v>
          </cell>
          <cell r="E3419">
            <v>334.43</v>
          </cell>
          <cell r="F3419">
            <v>14.93</v>
          </cell>
          <cell r="G3419">
            <v>349.36</v>
          </cell>
        </row>
        <row r="3420">
          <cell r="A3420" t="str">
            <v>47.05.160</v>
          </cell>
          <cell r="B3420">
            <v>0</v>
          </cell>
          <cell r="C3420" t="str">
            <v>Válvula de retenção vertical em bronze, DN= 4´</v>
          </cell>
          <cell r="D3420" t="str">
            <v>un</v>
          </cell>
          <cell r="E3420">
            <v>560.73</v>
          </cell>
          <cell r="F3420">
            <v>19.91</v>
          </cell>
          <cell r="G3420">
            <v>580.64</v>
          </cell>
        </row>
        <row r="3421">
          <cell r="A3421" t="str">
            <v>47.05.170</v>
          </cell>
          <cell r="B3421">
            <v>0</v>
          </cell>
          <cell r="C3421" t="str">
            <v>Válvula de retenção de pé com crivo em bronze, DN= 1´</v>
          </cell>
          <cell r="D3421" t="str">
            <v>un</v>
          </cell>
          <cell r="E3421">
            <v>51.77</v>
          </cell>
          <cell r="F3421">
            <v>14.93</v>
          </cell>
          <cell r="G3421">
            <v>66.7</v>
          </cell>
        </row>
        <row r="3422">
          <cell r="A3422" t="str">
            <v>47.05.180</v>
          </cell>
          <cell r="B3422">
            <v>0</v>
          </cell>
          <cell r="C3422" t="str">
            <v>Válvula de retenção de pé com crivo em bronze, DN= 1 1/4´</v>
          </cell>
          <cell r="D3422" t="str">
            <v>un</v>
          </cell>
          <cell r="E3422">
            <v>75.010000000000005</v>
          </cell>
          <cell r="F3422">
            <v>14.93</v>
          </cell>
          <cell r="G3422">
            <v>89.94</v>
          </cell>
        </row>
        <row r="3423">
          <cell r="A3423" t="str">
            <v>47.05.190</v>
          </cell>
          <cell r="B3423">
            <v>0</v>
          </cell>
          <cell r="C3423" t="str">
            <v>Válvula de retenção de pé com crivo em bronze, DN= 1 1/2´</v>
          </cell>
          <cell r="D3423" t="str">
            <v>un</v>
          </cell>
          <cell r="E3423">
            <v>88.91</v>
          </cell>
          <cell r="F3423">
            <v>14.93</v>
          </cell>
          <cell r="G3423">
            <v>103.84</v>
          </cell>
        </row>
        <row r="3424">
          <cell r="A3424" t="str">
            <v>47.05.200</v>
          </cell>
          <cell r="B3424">
            <v>0</v>
          </cell>
          <cell r="C3424" t="str">
            <v>Válvula de retenção de pé com crivo em bronze, DN= 2´</v>
          </cell>
          <cell r="D3424" t="str">
            <v>un</v>
          </cell>
          <cell r="E3424">
            <v>127.39</v>
          </cell>
          <cell r="F3424">
            <v>14.93</v>
          </cell>
          <cell r="G3424">
            <v>142.32</v>
          </cell>
        </row>
        <row r="3425">
          <cell r="A3425" t="str">
            <v>47.05.210</v>
          </cell>
          <cell r="B3425">
            <v>0</v>
          </cell>
          <cell r="C3425" t="str">
            <v>Válvula de retenção de pé com crivo em bronze, DN= 2 1/2´</v>
          </cell>
          <cell r="D3425" t="str">
            <v>un</v>
          </cell>
          <cell r="E3425">
            <v>205.22</v>
          </cell>
          <cell r="F3425">
            <v>14.93</v>
          </cell>
          <cell r="G3425">
            <v>220.15</v>
          </cell>
        </row>
        <row r="3426">
          <cell r="A3426" t="str">
            <v>47.05.220</v>
          </cell>
          <cell r="B3426">
            <v>0</v>
          </cell>
          <cell r="C3426" t="str">
            <v>Válvula de gaveta em bronze, classe 125 libras para vapor e classe 200 libras para água, óleo e gás, DN= 6´</v>
          </cell>
          <cell r="D3426" t="str">
            <v>un</v>
          </cell>
          <cell r="E3426">
            <v>3761.13</v>
          </cell>
          <cell r="F3426">
            <v>24.89</v>
          </cell>
          <cell r="G3426">
            <v>3786.02</v>
          </cell>
        </row>
        <row r="3427">
          <cell r="A3427" t="str">
            <v>47.05.230</v>
          </cell>
          <cell r="B3427">
            <v>0</v>
          </cell>
          <cell r="C3427" t="str">
            <v>Válvula de gaveta em bronze, classe 125 libras para vapor e classe 200 libras para água, óleo e gás, DN= 2´</v>
          </cell>
          <cell r="D3427" t="str">
            <v>un</v>
          </cell>
          <cell r="E3427">
            <v>110.24</v>
          </cell>
          <cell r="F3427">
            <v>14.93</v>
          </cell>
          <cell r="G3427">
            <v>125.17</v>
          </cell>
        </row>
        <row r="3428">
          <cell r="A3428" t="str">
            <v>47.05.240</v>
          </cell>
          <cell r="B3428">
            <v>0</v>
          </cell>
          <cell r="C3428" t="str">
            <v>Válvula globo em bronze, classe 125 libras para vapor e classe 200 libras para água, óleo e gás, DN= 2´</v>
          </cell>
          <cell r="D3428" t="str">
            <v>un</v>
          </cell>
          <cell r="E3428">
            <v>282.57</v>
          </cell>
          <cell r="F3428">
            <v>14.93</v>
          </cell>
          <cell r="G3428">
            <v>297.5</v>
          </cell>
        </row>
        <row r="3429">
          <cell r="A3429" t="str">
            <v>47.05.260</v>
          </cell>
          <cell r="B3429">
            <v>0</v>
          </cell>
          <cell r="C3429" t="str">
            <v>Válvula de retenção de pé com crivo em bronze, DN= 3´</v>
          </cell>
          <cell r="D3429" t="str">
            <v>un</v>
          </cell>
          <cell r="E3429">
            <v>299.79000000000002</v>
          </cell>
          <cell r="F3429">
            <v>14.93</v>
          </cell>
          <cell r="G3429">
            <v>314.72000000000003</v>
          </cell>
        </row>
        <row r="3430">
          <cell r="A3430" t="str">
            <v>47.05.270</v>
          </cell>
          <cell r="B3430">
            <v>0</v>
          </cell>
          <cell r="C3430" t="str">
            <v>Válvula de retenção de pé com crivo em bronze, DN= 4´</v>
          </cell>
          <cell r="D3430" t="str">
            <v>un</v>
          </cell>
          <cell r="E3430">
            <v>556.82000000000005</v>
          </cell>
          <cell r="F3430">
            <v>19.91</v>
          </cell>
          <cell r="G3430">
            <v>576.73</v>
          </cell>
        </row>
        <row r="3431">
          <cell r="A3431" t="str">
            <v>47.05.280</v>
          </cell>
          <cell r="B3431">
            <v>0</v>
          </cell>
          <cell r="C3431" t="str">
            <v>Válvula globo angular de 45° em bronze, DN= 2 1/2´</v>
          </cell>
          <cell r="D3431" t="str">
            <v>un</v>
          </cell>
          <cell r="E3431">
            <v>213.47</v>
          </cell>
          <cell r="F3431">
            <v>14.93</v>
          </cell>
          <cell r="G3431">
            <v>228.4</v>
          </cell>
        </row>
        <row r="3432">
          <cell r="A3432" t="str">
            <v>47.05.290</v>
          </cell>
          <cell r="B3432">
            <v>0</v>
          </cell>
          <cell r="C3432" t="str">
            <v>Válvula de gaveta em bronze, haste ascendente, classe 150 libras para vapor saturado e 300 libras para água, óleo e gás, DN= 1/2´</v>
          </cell>
          <cell r="D3432" t="str">
            <v>un</v>
          </cell>
          <cell r="E3432">
            <v>83.34</v>
          </cell>
          <cell r="F3432">
            <v>8.3000000000000007</v>
          </cell>
          <cell r="G3432">
            <v>91.64</v>
          </cell>
        </row>
        <row r="3433">
          <cell r="A3433" t="str">
            <v>47.05.296</v>
          </cell>
          <cell r="B3433">
            <v>0</v>
          </cell>
          <cell r="C3433" t="str">
            <v>Válvula de gaveta em bronze, haste ascendente, classe 150 libras para vapor saturado e 300 libras para água, óleo e gás, DN= 4´</v>
          </cell>
          <cell r="D3433" t="str">
            <v>un</v>
          </cell>
          <cell r="E3433">
            <v>3261</v>
          </cell>
          <cell r="F3433">
            <v>19.91</v>
          </cell>
          <cell r="G3433">
            <v>3280.91</v>
          </cell>
        </row>
        <row r="3434">
          <cell r="A3434" t="str">
            <v>47.05.300</v>
          </cell>
          <cell r="B3434">
            <v>0</v>
          </cell>
          <cell r="C3434" t="str">
            <v>Válvula de gaveta em bronze, haste não ascendente, classe 150 libras para vapor saturado e 300 libras para água, óleo e gás, DN= 4´</v>
          </cell>
          <cell r="D3434" t="str">
            <v>un</v>
          </cell>
          <cell r="E3434">
            <v>1182.77</v>
          </cell>
          <cell r="F3434">
            <v>19.91</v>
          </cell>
          <cell r="G3434">
            <v>1202.68</v>
          </cell>
        </row>
        <row r="3435">
          <cell r="A3435" t="str">
            <v>47.05.310</v>
          </cell>
          <cell r="B3435">
            <v>0</v>
          </cell>
          <cell r="C3435" t="str">
            <v>Válvula de gaveta em bronze, haste não ascendente, classe 150 libras para vapor saturado e 300 libras para água, óleo e gás, DN= 2´</v>
          </cell>
          <cell r="D3435" t="str">
            <v>un</v>
          </cell>
          <cell r="E3435">
            <v>239.87</v>
          </cell>
          <cell r="F3435">
            <v>14.93</v>
          </cell>
          <cell r="G3435">
            <v>254.8</v>
          </cell>
        </row>
        <row r="3436">
          <cell r="A3436" t="str">
            <v>47.05.320</v>
          </cell>
          <cell r="B3436">
            <v>0</v>
          </cell>
          <cell r="C3436" t="str">
            <v>Válvula globo em bronze, classe 150 libras para vapor saturado e 300 libras para água, óleo e gás, DN= 4´</v>
          </cell>
          <cell r="D3436" t="str">
            <v>un</v>
          </cell>
          <cell r="E3436">
            <v>3857.75</v>
          </cell>
          <cell r="F3436">
            <v>19.91</v>
          </cell>
          <cell r="G3436">
            <v>3877.66</v>
          </cell>
        </row>
        <row r="3437">
          <cell r="A3437" t="str">
            <v>47.05.340</v>
          </cell>
          <cell r="B3437">
            <v>0</v>
          </cell>
          <cell r="C3437" t="str">
            <v>Válvula globo em bronze, classe 150 libras para vapor saturado e 300 libras para água, óleo e gás, DN= 3/4´</v>
          </cell>
          <cell r="D3437" t="str">
            <v>un</v>
          </cell>
          <cell r="E3437">
            <v>105.97</v>
          </cell>
          <cell r="F3437">
            <v>14.93</v>
          </cell>
          <cell r="G3437">
            <v>120.9</v>
          </cell>
        </row>
        <row r="3438">
          <cell r="A3438" t="str">
            <v>47.05.350</v>
          </cell>
          <cell r="B3438">
            <v>0</v>
          </cell>
          <cell r="C3438" t="str">
            <v>Válvula globo em bronze, classe 150 libras para vapor saturado e 300 libras para água, óleo e gás, DN= 1´</v>
          </cell>
          <cell r="D3438" t="str">
            <v>un</v>
          </cell>
          <cell r="E3438">
            <v>157.24</v>
          </cell>
          <cell r="F3438">
            <v>14.93</v>
          </cell>
          <cell r="G3438">
            <v>172.17</v>
          </cell>
        </row>
        <row r="3439">
          <cell r="A3439" t="str">
            <v>47.05.360</v>
          </cell>
          <cell r="B3439">
            <v>0</v>
          </cell>
          <cell r="C3439" t="str">
            <v>Válvula globo em bronze, classe 150 libras para vapor saturado e 300 libras para água, óleo e gás, DN= 1 1/2´</v>
          </cell>
          <cell r="D3439" t="str">
            <v>un</v>
          </cell>
          <cell r="E3439">
            <v>310.45999999999998</v>
          </cell>
          <cell r="F3439">
            <v>14.93</v>
          </cell>
          <cell r="G3439">
            <v>325.39</v>
          </cell>
        </row>
        <row r="3440">
          <cell r="A3440" t="str">
            <v>47.05.370</v>
          </cell>
          <cell r="B3440">
            <v>0</v>
          </cell>
          <cell r="C3440" t="str">
            <v>Válvula globo em bronze, classe 150 libras para vapor saturado e 300 libras para água, óleo e gás, DN= 2´</v>
          </cell>
          <cell r="D3440" t="str">
            <v>un</v>
          </cell>
          <cell r="E3440">
            <v>403.31</v>
          </cell>
          <cell r="F3440">
            <v>14.93</v>
          </cell>
          <cell r="G3440">
            <v>418.24</v>
          </cell>
        </row>
        <row r="3441">
          <cell r="A3441" t="str">
            <v>47.05.390</v>
          </cell>
          <cell r="B3441">
            <v>0</v>
          </cell>
          <cell r="C3441" t="str">
            <v>Válvula globo em bronze, classe 150 libras para vapor saturado e 300 libras para água, óleo e gás, DN= 2 1/2´</v>
          </cell>
          <cell r="D3441" t="str">
            <v>un</v>
          </cell>
          <cell r="E3441">
            <v>670.94</v>
          </cell>
          <cell r="F3441">
            <v>14.93</v>
          </cell>
          <cell r="G3441">
            <v>685.87</v>
          </cell>
        </row>
        <row r="3442">
          <cell r="A3442" t="str">
            <v>47.05.392</v>
          </cell>
          <cell r="B3442">
            <v>0</v>
          </cell>
          <cell r="C3442" t="str">
            <v>Válvula globo em bronze, classe 150 libras para vapor saturado e 300 libras para água, óleo e gás, DN= 3´</v>
          </cell>
          <cell r="D3442" t="str">
            <v>un</v>
          </cell>
          <cell r="E3442">
            <v>1257.5899999999999</v>
          </cell>
          <cell r="F3442">
            <v>19.91</v>
          </cell>
          <cell r="G3442">
            <v>1277.5</v>
          </cell>
        </row>
        <row r="3443">
          <cell r="A3443" t="str">
            <v>47.05.400</v>
          </cell>
          <cell r="B3443">
            <v>0</v>
          </cell>
          <cell r="C3443" t="str">
            <v>Válvula de gaveta em bronze, classe 125 libras para vapor e classe 200 libras para água, óleo e gás, DN= 1´</v>
          </cell>
          <cell r="D3443" t="str">
            <v>un</v>
          </cell>
          <cell r="E3443">
            <v>49.52</v>
          </cell>
          <cell r="F3443">
            <v>14.93</v>
          </cell>
          <cell r="G3443">
            <v>64.45</v>
          </cell>
        </row>
        <row r="3444">
          <cell r="A3444" t="str">
            <v>47.05.410</v>
          </cell>
          <cell r="B3444">
            <v>0</v>
          </cell>
          <cell r="C3444" t="str">
            <v>Válvula de gaveta em bronze, classe 125 libras para vapor e classe 200 libras para água, óleo e gás, DN= 1 1/2´</v>
          </cell>
          <cell r="D3444" t="str">
            <v>un</v>
          </cell>
          <cell r="E3444">
            <v>70.39</v>
          </cell>
          <cell r="F3444">
            <v>14.93</v>
          </cell>
          <cell r="G3444">
            <v>85.32</v>
          </cell>
        </row>
        <row r="3445">
          <cell r="A3445" t="str">
            <v>47.05.420</v>
          </cell>
          <cell r="B3445">
            <v>0</v>
          </cell>
          <cell r="C3445" t="str">
            <v>Válvula de gaveta em bronze, classe 125 libras para vapor e classe 200 libras para água, óleo e gás, DN= 2 1/2´</v>
          </cell>
          <cell r="D3445" t="str">
            <v>un</v>
          </cell>
          <cell r="E3445">
            <v>284.41000000000003</v>
          </cell>
          <cell r="F3445">
            <v>14.93</v>
          </cell>
          <cell r="G3445">
            <v>299.33999999999997</v>
          </cell>
        </row>
        <row r="3446">
          <cell r="A3446" t="str">
            <v>47.05.430</v>
          </cell>
          <cell r="B3446">
            <v>0</v>
          </cell>
          <cell r="C3446" t="str">
            <v>Válvula de gaveta em bronze, classe 125 libras para vapor e classe 200 libras para água, óleo e gás, DN= 3´</v>
          </cell>
          <cell r="D3446" t="str">
            <v>un</v>
          </cell>
          <cell r="E3446">
            <v>401.26</v>
          </cell>
          <cell r="F3446">
            <v>14.93</v>
          </cell>
          <cell r="G3446">
            <v>416.19</v>
          </cell>
        </row>
        <row r="3447">
          <cell r="A3447" t="str">
            <v>47.05.450</v>
          </cell>
          <cell r="B3447">
            <v>0</v>
          </cell>
          <cell r="C3447" t="str">
            <v>Válvula redutora de pressão de ação direta em bronze, extremidade roscada, para água, ar, óleo e gás, PE= 200 psi e PS= 20 à 90 psi, DN= 1 1/4´</v>
          </cell>
          <cell r="D3447" t="str">
            <v>un</v>
          </cell>
          <cell r="E3447">
            <v>2622.88</v>
          </cell>
          <cell r="F3447">
            <v>66.36</v>
          </cell>
          <cell r="G3447">
            <v>2689.24</v>
          </cell>
        </row>
        <row r="3448">
          <cell r="A3448" t="str">
            <v>47.05.460</v>
          </cell>
          <cell r="B3448">
            <v>0</v>
          </cell>
          <cell r="C3448" t="str">
            <v>Válvula redutora de pressão de ação direta em bronze, extremidade roscada, para água, ar, óleo e gás, PE= 200 psi e PS= 20 à 90 psi, DN= 2´</v>
          </cell>
          <cell r="D3448" t="str">
            <v>un</v>
          </cell>
          <cell r="E3448">
            <v>4557.1899999999996</v>
          </cell>
          <cell r="F3448">
            <v>66.36</v>
          </cell>
          <cell r="G3448">
            <v>4623.55</v>
          </cell>
        </row>
        <row r="3449">
          <cell r="A3449" t="str">
            <v>47.05.580</v>
          </cell>
          <cell r="B3449">
            <v>0</v>
          </cell>
          <cell r="C3449" t="str">
            <v>Válvula de gaveta em bronze com fecho rápido, DN= 1 1/2´</v>
          </cell>
          <cell r="D3449" t="str">
            <v>un</v>
          </cell>
          <cell r="E3449">
            <v>286.41000000000003</v>
          </cell>
          <cell r="F3449">
            <v>33.18</v>
          </cell>
          <cell r="G3449">
            <v>319.58999999999997</v>
          </cell>
        </row>
        <row r="3450">
          <cell r="A3450" t="str">
            <v>47.06</v>
          </cell>
          <cell r="B3450" t="str">
            <v>Registro e / ou válvula em ferro fundido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</row>
        <row r="3451">
          <cell r="A3451" t="str">
            <v>47.06.030</v>
          </cell>
          <cell r="B3451">
            <v>0</v>
          </cell>
          <cell r="C3451" t="str">
            <v>Válvula de gaveta em ferro fundido, haste ascendente com flange, classe 125 libras, DN= 2´</v>
          </cell>
          <cell r="D3451" t="str">
            <v>un</v>
          </cell>
          <cell r="E3451">
            <v>772.53</v>
          </cell>
          <cell r="F3451">
            <v>41.48</v>
          </cell>
          <cell r="G3451">
            <v>814.01</v>
          </cell>
        </row>
        <row r="3452">
          <cell r="A3452" t="str">
            <v>47.06.040</v>
          </cell>
          <cell r="B3452">
            <v>0</v>
          </cell>
          <cell r="C3452" t="str">
            <v>Válvula de retenção de pé com crivo em ferro fundido, flangeada, DN= 6´</v>
          </cell>
          <cell r="D3452" t="str">
            <v>un</v>
          </cell>
          <cell r="E3452">
            <v>1116.76</v>
          </cell>
          <cell r="F3452">
            <v>116.14</v>
          </cell>
          <cell r="G3452">
            <v>1232.9000000000001</v>
          </cell>
        </row>
        <row r="3453">
          <cell r="A3453" t="str">
            <v>47.06.041</v>
          </cell>
          <cell r="B3453">
            <v>0</v>
          </cell>
          <cell r="C3453" t="str">
            <v>Válvula de retenção de pé com crivo em ferro fundido, flangeada, DN= 8´</v>
          </cell>
          <cell r="D3453" t="str">
            <v>un</v>
          </cell>
          <cell r="E3453">
            <v>1422.96</v>
          </cell>
          <cell r="F3453">
            <v>116.14</v>
          </cell>
          <cell r="G3453">
            <v>1539.1</v>
          </cell>
        </row>
        <row r="3454">
          <cell r="A3454" t="str">
            <v>47.06.050</v>
          </cell>
          <cell r="B3454">
            <v>0</v>
          </cell>
          <cell r="C3454" t="str">
            <v>Válvula de retenção tipo portinhola dupla em ferro fundido, DN= 6´</v>
          </cell>
          <cell r="D3454" t="str">
            <v>un</v>
          </cell>
          <cell r="E3454">
            <v>759.8</v>
          </cell>
          <cell r="F3454">
            <v>116.14</v>
          </cell>
          <cell r="G3454">
            <v>875.94</v>
          </cell>
        </row>
        <row r="3455">
          <cell r="A3455" t="str">
            <v>47.06.051</v>
          </cell>
          <cell r="B3455">
            <v>0</v>
          </cell>
          <cell r="C3455" t="str">
            <v>Válvula de retenção tipo portinhola simples em ferro fundido, flangeada, DN= 6´</v>
          </cell>
          <cell r="D3455" t="str">
            <v>un</v>
          </cell>
          <cell r="E3455">
            <v>1629.45</v>
          </cell>
          <cell r="F3455">
            <v>116.14</v>
          </cell>
          <cell r="G3455">
            <v>1745.59</v>
          </cell>
        </row>
        <row r="3456">
          <cell r="A3456" t="str">
            <v>47.06.060</v>
          </cell>
          <cell r="B3456">
            <v>0</v>
          </cell>
          <cell r="C3456" t="str">
            <v>Válvula de gaveta em ferro fundido com bolsa, DN= 150 mm</v>
          </cell>
          <cell r="D3456" t="str">
            <v>un</v>
          </cell>
          <cell r="E3456">
            <v>1114.05</v>
          </cell>
          <cell r="F3456">
            <v>66.36</v>
          </cell>
          <cell r="G3456">
            <v>1180.4100000000001</v>
          </cell>
        </row>
        <row r="3457">
          <cell r="A3457" t="str">
            <v>47.06.070</v>
          </cell>
          <cell r="B3457">
            <v>0</v>
          </cell>
          <cell r="C3457" t="str">
            <v>Válvula de gaveta em ferro fundido com bolsa, DN= 200 mm</v>
          </cell>
          <cell r="D3457" t="str">
            <v>un</v>
          </cell>
          <cell r="E3457">
            <v>2016.93</v>
          </cell>
          <cell r="F3457">
            <v>66.36</v>
          </cell>
          <cell r="G3457">
            <v>2083.29</v>
          </cell>
        </row>
        <row r="3458">
          <cell r="A3458" t="str">
            <v>47.06.080</v>
          </cell>
          <cell r="B3458">
            <v>0</v>
          </cell>
          <cell r="C3458" t="str">
            <v>Válvula de retenção tipo portinhola simples em ferro fundido, DN= 4´</v>
          </cell>
          <cell r="D3458" t="str">
            <v>un</v>
          </cell>
          <cell r="E3458">
            <v>1192.74</v>
          </cell>
          <cell r="F3458">
            <v>66.36</v>
          </cell>
          <cell r="G3458">
            <v>1259.0999999999999</v>
          </cell>
        </row>
        <row r="3459">
          <cell r="A3459" t="str">
            <v>47.06.090</v>
          </cell>
          <cell r="B3459">
            <v>0</v>
          </cell>
          <cell r="C3459" t="str">
            <v>Válvula de retenção tipo portinhola dupla em ferro fundido, DN= 4´</v>
          </cell>
          <cell r="D3459" t="str">
            <v>un</v>
          </cell>
          <cell r="E3459">
            <v>485.62</v>
          </cell>
          <cell r="F3459">
            <v>66.36</v>
          </cell>
          <cell r="G3459">
            <v>551.98</v>
          </cell>
        </row>
        <row r="3460">
          <cell r="A3460" t="str">
            <v>47.06.100</v>
          </cell>
          <cell r="B3460">
            <v>0</v>
          </cell>
          <cell r="C3460" t="str">
            <v>Válvula de segurança em ferro fundido rosqueada com pressão de ajuste 0,4 até 0,75kgf/cm², DN= 2´</v>
          </cell>
          <cell r="D3460" t="str">
            <v>un</v>
          </cell>
          <cell r="E3460">
            <v>5888.91</v>
          </cell>
          <cell r="F3460">
            <v>41.48</v>
          </cell>
          <cell r="G3460">
            <v>5930.39</v>
          </cell>
        </row>
        <row r="3461">
          <cell r="A3461" t="str">
            <v>47.06.110</v>
          </cell>
          <cell r="B3461">
            <v>0</v>
          </cell>
          <cell r="C3461" t="str">
            <v>Válvula de segurança em ferro fundido rosqueada com pressão de ajuste 6,1 até 10,0kgf/cm², DN= 3/4´</v>
          </cell>
          <cell r="D3461" t="str">
            <v>un</v>
          </cell>
          <cell r="E3461">
            <v>2211.71</v>
          </cell>
          <cell r="F3461">
            <v>19.91</v>
          </cell>
          <cell r="G3461">
            <v>2231.62</v>
          </cell>
        </row>
        <row r="3462">
          <cell r="A3462" t="str">
            <v>47.06.180</v>
          </cell>
          <cell r="B3462">
            <v>0</v>
          </cell>
          <cell r="C3462" t="str">
            <v>Válvula de gaveta em ferro fundido com bolsa, DN= 100mm</v>
          </cell>
          <cell r="D3462" t="str">
            <v>un</v>
          </cell>
          <cell r="E3462">
            <v>708.51</v>
          </cell>
          <cell r="F3462">
            <v>66.36</v>
          </cell>
          <cell r="G3462">
            <v>774.87</v>
          </cell>
        </row>
        <row r="3463">
          <cell r="A3463" t="str">
            <v>47.06.310</v>
          </cell>
          <cell r="B3463">
            <v>0</v>
          </cell>
          <cell r="C3463" t="str">
            <v>Visor de fluxo com janela simples, corpo em ferro fundido ou aço carbono, DN = 1´</v>
          </cell>
          <cell r="D3463" t="str">
            <v>un</v>
          </cell>
          <cell r="E3463">
            <v>524.09</v>
          </cell>
          <cell r="F3463">
            <v>24.89</v>
          </cell>
          <cell r="G3463">
            <v>548.98</v>
          </cell>
        </row>
        <row r="3464">
          <cell r="A3464" t="str">
            <v>47.06.320</v>
          </cell>
          <cell r="B3464">
            <v>0</v>
          </cell>
          <cell r="C3464" t="str">
            <v>Válvula de governo (retenção e alarme) completa, corpo em ferro fundido, classe 125 libras, DN= 4´</v>
          </cell>
          <cell r="D3464" t="str">
            <v>un</v>
          </cell>
          <cell r="E3464">
            <v>6520.53</v>
          </cell>
          <cell r="F3464">
            <v>99.54</v>
          </cell>
          <cell r="G3464">
            <v>6620.07</v>
          </cell>
        </row>
        <row r="3465">
          <cell r="A3465" t="str">
            <v>47.06.330</v>
          </cell>
          <cell r="B3465">
            <v>0</v>
          </cell>
          <cell r="C3465" t="str">
            <v>Válvula de gaveta em ferro fundido, haste ascendente com flange, classe 125 libras, DN= 4´</v>
          </cell>
          <cell r="D3465" t="str">
            <v>un</v>
          </cell>
          <cell r="E3465">
            <v>1282.95</v>
          </cell>
          <cell r="F3465">
            <v>66.36</v>
          </cell>
          <cell r="G3465">
            <v>1349.31</v>
          </cell>
        </row>
        <row r="3466">
          <cell r="A3466" t="str">
            <v>47.06.340</v>
          </cell>
          <cell r="B3466">
            <v>0</v>
          </cell>
          <cell r="C3466" t="str">
            <v>Válvula de gaveta em ferro fundido, haste ascendente com flange, classe 125 libras, DN= 6´</v>
          </cell>
          <cell r="D3466" t="str">
            <v>un</v>
          </cell>
          <cell r="E3466">
            <v>1779.4</v>
          </cell>
          <cell r="F3466">
            <v>66.36</v>
          </cell>
          <cell r="G3466">
            <v>1845.76</v>
          </cell>
        </row>
        <row r="3467">
          <cell r="A3467" t="str">
            <v>47.06.350</v>
          </cell>
          <cell r="B3467">
            <v>0</v>
          </cell>
          <cell r="C3467" t="str">
            <v>Válvula de retenção vertical em ferro fundido com flange, classe 125 libras, DN= 4´</v>
          </cell>
          <cell r="D3467" t="str">
            <v>un</v>
          </cell>
          <cell r="E3467">
            <v>821.21</v>
          </cell>
          <cell r="F3467">
            <v>66.36</v>
          </cell>
          <cell r="G3467">
            <v>887.57</v>
          </cell>
        </row>
        <row r="3468">
          <cell r="A3468" t="str">
            <v>47.07</v>
          </cell>
          <cell r="B3468" t="str">
            <v>Registro e / ou válvula em aço carbono fundido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</row>
        <row r="3469">
          <cell r="A3469" t="str">
            <v>47.07.010</v>
          </cell>
          <cell r="B3469">
            <v>0</v>
          </cell>
          <cell r="C3469" t="str">
            <v>Válvula de esfera em aço carbono fundido, passagem plena, classe 150 libras para vapor e classe 600 libras para água, óleo e gás, DN= 1/2´</v>
          </cell>
          <cell r="D3469" t="str">
            <v>un</v>
          </cell>
          <cell r="E3469">
            <v>54.68</v>
          </cell>
          <cell r="F3469">
            <v>14.93</v>
          </cell>
          <cell r="G3469">
            <v>69.61</v>
          </cell>
        </row>
        <row r="3470">
          <cell r="A3470" t="str">
            <v>47.07.020</v>
          </cell>
          <cell r="B3470">
            <v>0</v>
          </cell>
          <cell r="C3470" t="str">
            <v>Válvula de esfera em aço carbono fundido, passagem plena, classe 150 libras para vapor e classe 600 libras para água, óleo e gás, DN= 3/4´</v>
          </cell>
          <cell r="D3470" t="str">
            <v>un</v>
          </cell>
          <cell r="E3470">
            <v>69.319999999999993</v>
          </cell>
          <cell r="F3470">
            <v>19.91</v>
          </cell>
          <cell r="G3470">
            <v>89.23</v>
          </cell>
        </row>
        <row r="3471">
          <cell r="A3471" t="str">
            <v>47.07.030</v>
          </cell>
          <cell r="B3471">
            <v>0</v>
          </cell>
          <cell r="C3471" t="str">
            <v>Válvula de esfera em aço carbono fundido, passagem plena, classe 150 libras para vapor e classe 600 libras para água, óleo e gás, DN= 1´</v>
          </cell>
          <cell r="D3471" t="str">
            <v>un</v>
          </cell>
          <cell r="E3471">
            <v>99.31</v>
          </cell>
          <cell r="F3471">
            <v>24.89</v>
          </cell>
          <cell r="G3471">
            <v>124.2</v>
          </cell>
        </row>
        <row r="3472">
          <cell r="A3472" t="str">
            <v>47.07.090</v>
          </cell>
          <cell r="B3472">
            <v>0</v>
          </cell>
          <cell r="C3472" t="str">
            <v>Válvula de esfera em aço carbono fundido, passagem plena, extremidades rosqueáveis, classe 300 libras para vapor saturado, DN= 2´</v>
          </cell>
          <cell r="D3472" t="str">
            <v>un</v>
          </cell>
          <cell r="E3472">
            <v>316.61</v>
          </cell>
          <cell r="F3472">
            <v>41.48</v>
          </cell>
          <cell r="G3472">
            <v>358.09</v>
          </cell>
        </row>
        <row r="3473">
          <cell r="A3473" t="str">
            <v>47.09</v>
          </cell>
          <cell r="B3473" t="str">
            <v>Registro e / ou válvula em aço carbono forjado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</row>
        <row r="3474">
          <cell r="A3474" t="str">
            <v>47.09.010</v>
          </cell>
          <cell r="B3474">
            <v>0</v>
          </cell>
          <cell r="C3474" t="str">
            <v>Válvula globo em aço carbono forjado, classe 800 libras para vapor e classe 2000 libras para água, óleo e gás, DN= 3/4´</v>
          </cell>
          <cell r="D3474" t="str">
            <v>un</v>
          </cell>
          <cell r="E3474">
            <v>228.92</v>
          </cell>
          <cell r="F3474">
            <v>19.91</v>
          </cell>
          <cell r="G3474">
            <v>248.83</v>
          </cell>
        </row>
        <row r="3475">
          <cell r="A3475" t="str">
            <v>47.09.020</v>
          </cell>
          <cell r="B3475">
            <v>0</v>
          </cell>
          <cell r="C3475" t="str">
            <v>Válvula globo em aço carbono forjado, classe 800 libras para vapor e classe 2000 libras para água, óleo e gás, DN= 1´</v>
          </cell>
          <cell r="D3475" t="str">
            <v>un</v>
          </cell>
          <cell r="E3475">
            <v>292.44</v>
          </cell>
          <cell r="F3475">
            <v>24.89</v>
          </cell>
          <cell r="G3475">
            <v>317.33</v>
          </cell>
        </row>
        <row r="3476">
          <cell r="A3476" t="str">
            <v>47.09.030</v>
          </cell>
          <cell r="B3476">
            <v>0</v>
          </cell>
          <cell r="C3476" t="str">
            <v>Válvula globo em aço carbono forjado, classe 800 libras para vapor e classe 2000 libras para água, óleo e gás, DN= 1 1/2´</v>
          </cell>
          <cell r="D3476" t="str">
            <v>un</v>
          </cell>
          <cell r="E3476">
            <v>572.41999999999996</v>
          </cell>
          <cell r="F3476">
            <v>33.18</v>
          </cell>
          <cell r="G3476">
            <v>605.6</v>
          </cell>
        </row>
        <row r="3477">
          <cell r="A3477" t="str">
            <v>47.09.040</v>
          </cell>
          <cell r="B3477">
            <v>0</v>
          </cell>
          <cell r="C3477" t="str">
            <v>Válvula globo em aço carbono forjado, classe 800 libras para vapor e classe 2000 libras para água, óleo e gás, DN= 2´</v>
          </cell>
          <cell r="D3477" t="str">
            <v>un</v>
          </cell>
          <cell r="E3477">
            <v>765.86</v>
          </cell>
          <cell r="F3477">
            <v>41.48</v>
          </cell>
          <cell r="G3477">
            <v>807.34</v>
          </cell>
        </row>
        <row r="3478">
          <cell r="A3478" t="str">
            <v>47.10</v>
          </cell>
          <cell r="B3478" t="str">
            <v>Registro e / ou válvula em aço inoxidável forjado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</row>
        <row r="3479">
          <cell r="A3479" t="str">
            <v>47.10.010</v>
          </cell>
          <cell r="B3479">
            <v>0</v>
          </cell>
          <cell r="C3479" t="str">
            <v>Purgador termodinâmico com filtro incorporado, em aço inoxidável forjado, pressão de 0,25 a 42 kg/cm², temperatura até 425°C, DN= 1/2´</v>
          </cell>
          <cell r="D3479" t="str">
            <v>un</v>
          </cell>
          <cell r="E3479">
            <v>358.84</v>
          </cell>
          <cell r="F3479">
            <v>14.93</v>
          </cell>
          <cell r="G3479">
            <v>373.77</v>
          </cell>
        </row>
        <row r="3480">
          <cell r="A3480" t="str">
            <v>47.11</v>
          </cell>
          <cell r="B3480" t="str">
            <v>Aparelho de medição e controle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</row>
        <row r="3481">
          <cell r="A3481" t="str">
            <v>47.11.021</v>
          </cell>
          <cell r="B3481">
            <v>0</v>
          </cell>
          <cell r="C3481" t="str">
            <v>Pressostato diferencial ajustável mecânico, montagem inferior com diâmetro de 1/2" e/ou 1/4", faixa de operação até 16 bar</v>
          </cell>
          <cell r="D3481" t="str">
            <v>un</v>
          </cell>
          <cell r="E3481">
            <v>378.3</v>
          </cell>
          <cell r="F3481">
            <v>69.459999999999994</v>
          </cell>
          <cell r="G3481">
            <v>447.76</v>
          </cell>
        </row>
        <row r="3482">
          <cell r="A3482" t="str">
            <v>47.11.080</v>
          </cell>
          <cell r="B3482">
            <v>0</v>
          </cell>
          <cell r="C3482" t="str">
            <v>Termômetro bimetálico, mostrador com 4´, saída angular, escala 0-100°C</v>
          </cell>
          <cell r="D3482" t="str">
            <v>un</v>
          </cell>
          <cell r="E3482">
            <v>148.55000000000001</v>
          </cell>
          <cell r="F3482">
            <v>6.64</v>
          </cell>
          <cell r="G3482">
            <v>155.19</v>
          </cell>
        </row>
        <row r="3483">
          <cell r="A3483" t="str">
            <v>47.11.100</v>
          </cell>
          <cell r="B3483">
            <v>0</v>
          </cell>
          <cell r="C3483" t="str">
            <v>Manômetro com mostrador de 4´, escalas: 0-4 / 0-7 / 0-10 / 0-17 / 0-21 / 0-28 kg/cm²</v>
          </cell>
          <cell r="D3483" t="str">
            <v>un</v>
          </cell>
          <cell r="E3483">
            <v>125.42</v>
          </cell>
          <cell r="F3483">
            <v>16.600000000000001</v>
          </cell>
          <cell r="G3483">
            <v>142.02000000000001</v>
          </cell>
        </row>
        <row r="3484">
          <cell r="A3484" t="str">
            <v>47.11.111</v>
          </cell>
          <cell r="B3484">
            <v>0</v>
          </cell>
          <cell r="C3484" t="str">
            <v>Pressostato diferencial ajustável, caixa à prova de água, unidade sensora em aço inoxidável 316, faixa de operação entre 1,4 a 14 bar, para fluídos corrosivos, DN=1/2´</v>
          </cell>
          <cell r="D3484" t="str">
            <v>un</v>
          </cell>
          <cell r="E3484">
            <v>7343.01</v>
          </cell>
          <cell r="F3484">
            <v>69.459999999999994</v>
          </cell>
          <cell r="G3484">
            <v>7412.47</v>
          </cell>
        </row>
        <row r="3485">
          <cell r="A3485" t="str">
            <v>47.12</v>
          </cell>
          <cell r="B3485" t="str">
            <v>Registro e / ou válvula em ferro dúctil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</row>
        <row r="3486">
          <cell r="A3486" t="str">
            <v>47.12.040</v>
          </cell>
          <cell r="B3486">
            <v>0</v>
          </cell>
          <cell r="C3486" t="str">
            <v>Válvula de gaveta em ferro dúctil com flanges, classe PN-10, DN= 200mm</v>
          </cell>
          <cell r="D3486" t="str">
            <v>un</v>
          </cell>
          <cell r="E3486">
            <v>1865.22</v>
          </cell>
          <cell r="F3486">
            <v>114.87</v>
          </cell>
          <cell r="G3486">
            <v>1980.09</v>
          </cell>
        </row>
        <row r="3487">
          <cell r="A3487" t="str">
            <v>47.12.270</v>
          </cell>
          <cell r="B3487">
            <v>0</v>
          </cell>
          <cell r="C3487" t="str">
            <v>Válvula de gaveta em ferro dúctil com flanges, classe PN-10, DN= 80mm</v>
          </cell>
          <cell r="D3487" t="str">
            <v>un</v>
          </cell>
          <cell r="E3487">
            <v>673.39</v>
          </cell>
          <cell r="F3487">
            <v>114.87</v>
          </cell>
          <cell r="G3487">
            <v>788.26</v>
          </cell>
        </row>
        <row r="3488">
          <cell r="A3488" t="str">
            <v>47.12.280</v>
          </cell>
          <cell r="B3488">
            <v>0</v>
          </cell>
          <cell r="C3488" t="str">
            <v>Válvula globo auto-operada hidraulicamente, em ferro dúctil, classe PN-10/16, DN= 50mm</v>
          </cell>
          <cell r="D3488" t="str">
            <v>un</v>
          </cell>
          <cell r="E3488">
            <v>808.21</v>
          </cell>
          <cell r="F3488">
            <v>41.48</v>
          </cell>
          <cell r="G3488">
            <v>849.69</v>
          </cell>
        </row>
        <row r="3489">
          <cell r="A3489" t="str">
            <v>47.12.290</v>
          </cell>
          <cell r="B3489">
            <v>0</v>
          </cell>
          <cell r="C3489" t="str">
            <v>Válvula globo auto-operada hidraulicamente, comandada por solenóide, em ferro dúctil, classe PN-10, DN= 50mm</v>
          </cell>
          <cell r="D3489" t="str">
            <v>un</v>
          </cell>
          <cell r="E3489">
            <v>1069.57</v>
          </cell>
          <cell r="F3489">
            <v>74.66</v>
          </cell>
          <cell r="G3489">
            <v>1144.23</v>
          </cell>
        </row>
        <row r="3490">
          <cell r="A3490" t="str">
            <v>47.12.300</v>
          </cell>
          <cell r="B3490">
            <v>0</v>
          </cell>
          <cell r="C3490" t="str">
            <v>Válvula globo auto-operada hidraulicamente, comandada por solenóide, em ferro dúctil, classe PN-10, DN= 100mm</v>
          </cell>
          <cell r="D3490" t="str">
            <v>un</v>
          </cell>
          <cell r="E3490">
            <v>1550.09</v>
          </cell>
          <cell r="F3490">
            <v>74.66</v>
          </cell>
          <cell r="G3490">
            <v>1624.75</v>
          </cell>
        </row>
        <row r="3491">
          <cell r="A3491" t="str">
            <v>47.12.310</v>
          </cell>
          <cell r="B3491">
            <v>0</v>
          </cell>
          <cell r="C3491" t="str">
            <v>Válvula de gaveta em ferro dúctil com flanges, classe PN-10, DN= 300mm</v>
          </cell>
          <cell r="D3491" t="str">
            <v>un</v>
          </cell>
          <cell r="E3491">
            <v>4256.88</v>
          </cell>
          <cell r="F3491">
            <v>114.87</v>
          </cell>
          <cell r="G3491">
            <v>4371.75</v>
          </cell>
        </row>
        <row r="3492">
          <cell r="A3492" t="str">
            <v>47.12.320</v>
          </cell>
          <cell r="B3492">
            <v>0</v>
          </cell>
          <cell r="C3492" t="str">
            <v>Válvula de gaveta em ferro dúctil com flanges, classe PN-10, DN= 100mm</v>
          </cell>
          <cell r="D3492" t="str">
            <v>un</v>
          </cell>
          <cell r="E3492">
            <v>701.99</v>
          </cell>
          <cell r="F3492">
            <v>114.87</v>
          </cell>
          <cell r="G3492">
            <v>816.86</v>
          </cell>
        </row>
        <row r="3493">
          <cell r="A3493" t="str">
            <v>47.12.330</v>
          </cell>
          <cell r="B3493">
            <v>0</v>
          </cell>
          <cell r="C3493" t="str">
            <v>Válvula de gaveta em ferro dúctil com flanges, classe PN-10, DN= 150mm</v>
          </cell>
          <cell r="D3493" t="str">
            <v>un</v>
          </cell>
          <cell r="E3493">
            <v>1163.77</v>
          </cell>
          <cell r="F3493">
            <v>114.87</v>
          </cell>
          <cell r="G3493">
            <v>1278.6400000000001</v>
          </cell>
        </row>
        <row r="3494">
          <cell r="A3494" t="str">
            <v>47.12.340</v>
          </cell>
          <cell r="B3494">
            <v>0</v>
          </cell>
          <cell r="C3494" t="str">
            <v>Ventosa simples rosqueada em ferro dúctil, classe PN-25, DN= 3/4´</v>
          </cell>
          <cell r="D3494" t="str">
            <v>un</v>
          </cell>
          <cell r="E3494">
            <v>682.13</v>
          </cell>
          <cell r="F3494">
            <v>9.9600000000000009</v>
          </cell>
          <cell r="G3494">
            <v>692.09</v>
          </cell>
        </row>
        <row r="3495">
          <cell r="A3495" t="str">
            <v>47.12.350</v>
          </cell>
          <cell r="B3495">
            <v>0</v>
          </cell>
          <cell r="C3495" t="str">
            <v>Ventosa de tríplice função em ferro dúctil flangeada, classe PN-10/16/25, DN= 50mm</v>
          </cell>
          <cell r="D3495" t="str">
            <v>un</v>
          </cell>
          <cell r="E3495">
            <v>1681.55</v>
          </cell>
          <cell r="F3495">
            <v>14.6</v>
          </cell>
          <cell r="G3495">
            <v>1696.15</v>
          </cell>
        </row>
        <row r="3496">
          <cell r="A3496" t="str">
            <v>47.14</v>
          </cell>
          <cell r="B3496" t="str">
            <v>Registro e / ou válvula em PVC rígido ou ABS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</row>
        <row r="3497">
          <cell r="A3497" t="str">
            <v>47.14.020</v>
          </cell>
          <cell r="B3497">
            <v>0</v>
          </cell>
          <cell r="C3497" t="str">
            <v>Registro de pressão em PVC rígido, soldável, DN= 25mm (3/4´)</v>
          </cell>
          <cell r="D3497" t="str">
            <v>un</v>
          </cell>
          <cell r="E3497">
            <v>5.77</v>
          </cell>
          <cell r="F3497">
            <v>14.93</v>
          </cell>
          <cell r="G3497">
            <v>20.7</v>
          </cell>
        </row>
        <row r="3498">
          <cell r="A3498" t="str">
            <v>47.14.200</v>
          </cell>
          <cell r="B3498">
            <v>0</v>
          </cell>
          <cell r="C3498" t="str">
            <v>Registro regulador de vazão para torneira, misturador e bidê, em ABS com canopla, DN= 1/2´</v>
          </cell>
          <cell r="D3498" t="str">
            <v>un</v>
          </cell>
          <cell r="E3498">
            <v>28.93</v>
          </cell>
          <cell r="F3498">
            <v>14.93</v>
          </cell>
          <cell r="G3498">
            <v>43.86</v>
          </cell>
        </row>
        <row r="3499">
          <cell r="A3499" t="str">
            <v>47.20</v>
          </cell>
          <cell r="B3499" t="str">
            <v>Reparos, conservações e complementos - GRUPO 47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</row>
        <row r="3500">
          <cell r="A3500" t="str">
            <v>47.20.010</v>
          </cell>
          <cell r="B3500">
            <v>0</v>
          </cell>
          <cell r="C3500" t="str">
            <v>Pigtail em latão para manômetro, DN= 1/2´</v>
          </cell>
          <cell r="D3500" t="str">
            <v>un</v>
          </cell>
          <cell r="E3500">
            <v>68.37</v>
          </cell>
          <cell r="F3500">
            <v>4.97</v>
          </cell>
          <cell r="G3500">
            <v>73.34</v>
          </cell>
        </row>
        <row r="3501">
          <cell r="A3501" t="str">
            <v>47.20.020</v>
          </cell>
          <cell r="B3501">
            <v>0</v>
          </cell>
          <cell r="C3501" t="str">
            <v>Filtro ´Y´ em bronze para gás combustível, DN= 2´</v>
          </cell>
          <cell r="D3501" t="str">
            <v>un</v>
          </cell>
          <cell r="E3501">
            <v>249.05</v>
          </cell>
          <cell r="F3501">
            <v>41.48</v>
          </cell>
          <cell r="G3501">
            <v>290.52999999999997</v>
          </cell>
        </row>
        <row r="3502">
          <cell r="A3502" t="str">
            <v>47.20.030</v>
          </cell>
          <cell r="B3502">
            <v>0</v>
          </cell>
          <cell r="C3502" t="str">
            <v>Filtro ´Y´ em ferro fundido, classe 125 libras para vapor saturado, com extremidades rosqueáveis, DN= 2´</v>
          </cell>
          <cell r="D3502" t="str">
            <v>un</v>
          </cell>
          <cell r="E3502">
            <v>465.84</v>
          </cell>
          <cell r="F3502">
            <v>41.48</v>
          </cell>
          <cell r="G3502">
            <v>507.32</v>
          </cell>
        </row>
        <row r="3503">
          <cell r="A3503" t="str">
            <v>47.20.070</v>
          </cell>
          <cell r="B3503">
            <v>0</v>
          </cell>
          <cell r="C3503" t="str">
            <v>Pigtail flexível, revestido com borracha sintética resistente, DN= 7/16´ comprimento até 1,00 m</v>
          </cell>
          <cell r="D3503" t="str">
            <v>un</v>
          </cell>
          <cell r="E3503">
            <v>26.12</v>
          </cell>
          <cell r="F3503">
            <v>7</v>
          </cell>
          <cell r="G3503">
            <v>33.119999999999997</v>
          </cell>
        </row>
        <row r="3504">
          <cell r="A3504" t="str">
            <v>47.20.080</v>
          </cell>
          <cell r="B3504">
            <v>0</v>
          </cell>
          <cell r="C3504" t="str">
            <v>Regulador de primeiro estágio de alta pressão até 2 kgf/cm², vazão de 90 kg GLP/hora</v>
          </cell>
          <cell r="D3504" t="str">
            <v>un</v>
          </cell>
          <cell r="E3504">
            <v>557.15</v>
          </cell>
          <cell r="F3504">
            <v>23.35</v>
          </cell>
          <cell r="G3504">
            <v>580.5</v>
          </cell>
        </row>
        <row r="3505">
          <cell r="A3505" t="str">
            <v>47.20.100</v>
          </cell>
          <cell r="B3505">
            <v>0</v>
          </cell>
          <cell r="C3505" t="str">
            <v>Regulador de primeiro estágio de alta pressão até 1,3 kgf/cm², vazão de 50 kg GLP/hora</v>
          </cell>
          <cell r="D3505" t="str">
            <v>un</v>
          </cell>
          <cell r="E3505">
            <v>254.95</v>
          </cell>
          <cell r="F3505">
            <v>23.35</v>
          </cell>
          <cell r="G3505">
            <v>278.3</v>
          </cell>
        </row>
        <row r="3506">
          <cell r="A3506" t="str">
            <v>47.20.120</v>
          </cell>
          <cell r="B3506">
            <v>0</v>
          </cell>
          <cell r="C3506" t="str">
            <v>Regulador de segundo estágio para gás, uso industrial, vazão até 12 kg GLP/hora</v>
          </cell>
          <cell r="D3506" t="str">
            <v>un</v>
          </cell>
          <cell r="E3506">
            <v>63.35</v>
          </cell>
          <cell r="F3506">
            <v>16.600000000000001</v>
          </cell>
          <cell r="G3506">
            <v>79.95</v>
          </cell>
        </row>
        <row r="3507">
          <cell r="A3507" t="str">
            <v>47.20.181</v>
          </cell>
          <cell r="B3507">
            <v>0</v>
          </cell>
          <cell r="C3507" t="str">
            <v>Filtro Y em aço carbono, classe 150 libras, conexões flangeadas, DN= 4''</v>
          </cell>
          <cell r="D3507" t="str">
            <v>un</v>
          </cell>
          <cell r="E3507">
            <v>2661.25</v>
          </cell>
          <cell r="F3507">
            <v>99.54</v>
          </cell>
          <cell r="G3507">
            <v>2760.79</v>
          </cell>
        </row>
        <row r="3508">
          <cell r="A3508" t="str">
            <v>47.20.190</v>
          </cell>
          <cell r="B3508">
            <v>0</v>
          </cell>
          <cell r="C3508" t="str">
            <v>Chave de fluxo tipo palheta para tubulação de líquidos</v>
          </cell>
          <cell r="D3508" t="str">
            <v>un</v>
          </cell>
          <cell r="E3508">
            <v>121.47</v>
          </cell>
          <cell r="F3508">
            <v>13.27</v>
          </cell>
          <cell r="G3508">
            <v>134.74</v>
          </cell>
        </row>
        <row r="3509">
          <cell r="A3509" t="str">
            <v>47.20.300</v>
          </cell>
          <cell r="B3509">
            <v>0</v>
          </cell>
          <cell r="C3509" t="str">
            <v>Chave de fluxo de água com retardo para tubulações com diâmetro nominal de 1´ a 6´ - conexão BSP</v>
          </cell>
          <cell r="D3509" t="str">
            <v>un</v>
          </cell>
          <cell r="E3509">
            <v>304.68</v>
          </cell>
          <cell r="F3509">
            <v>39.36</v>
          </cell>
          <cell r="G3509">
            <v>344.04</v>
          </cell>
        </row>
        <row r="3510">
          <cell r="A3510" t="str">
            <v>47.20.320</v>
          </cell>
          <cell r="B3510">
            <v>0</v>
          </cell>
          <cell r="C3510" t="str">
            <v>Filtro ´Y´ corpo em bronze, pressão de serviço até 20,7 bar (PN 20), DN= 1 1/2´</v>
          </cell>
          <cell r="D3510" t="str">
            <v>un</v>
          </cell>
          <cell r="E3510">
            <v>182.44</v>
          </cell>
          <cell r="F3510">
            <v>41.48</v>
          </cell>
          <cell r="G3510">
            <v>223.92</v>
          </cell>
        </row>
        <row r="3511">
          <cell r="A3511" t="str">
            <v>47.20.330</v>
          </cell>
          <cell r="B3511">
            <v>0</v>
          </cell>
          <cell r="C3511" t="str">
            <v>Filtro ´Y´ corpo em bronze, pressão de serviço até 20,7 bar (PN 20), DN= 2´</v>
          </cell>
          <cell r="D3511" t="str">
            <v>un</v>
          </cell>
          <cell r="E3511">
            <v>213.83</v>
          </cell>
          <cell r="F3511">
            <v>41.48</v>
          </cell>
          <cell r="G3511">
            <v>255.31</v>
          </cell>
        </row>
        <row r="3512">
          <cell r="A3512" t="str">
            <v>48</v>
          </cell>
          <cell r="B3512" t="str">
            <v>RESERVATÓRIO E TANQUE PARA LÍQUIDOS E GASES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</row>
        <row r="3513">
          <cell r="A3513" t="str">
            <v>48.02</v>
          </cell>
          <cell r="B3513" t="str">
            <v>Reservatório em material sintético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</row>
        <row r="3514">
          <cell r="A3514" t="str">
            <v>48.02.001</v>
          </cell>
          <cell r="B3514">
            <v>0</v>
          </cell>
          <cell r="C3514" t="str">
            <v>Reservatório de fibra de vidro - capacidade de 500 litros</v>
          </cell>
          <cell r="D3514" t="str">
            <v>un</v>
          </cell>
          <cell r="E3514">
            <v>262.66000000000003</v>
          </cell>
          <cell r="F3514">
            <v>33.18</v>
          </cell>
          <cell r="G3514">
            <v>295.83999999999997</v>
          </cell>
        </row>
        <row r="3515">
          <cell r="A3515" t="str">
            <v>48.02.002</v>
          </cell>
          <cell r="B3515">
            <v>0</v>
          </cell>
          <cell r="C3515" t="str">
            <v>Reservatório de fibra de vidro - capacidade de 1.000 litros</v>
          </cell>
          <cell r="D3515" t="str">
            <v>un</v>
          </cell>
          <cell r="E3515">
            <v>422.1</v>
          </cell>
          <cell r="F3515">
            <v>33.18</v>
          </cell>
          <cell r="G3515">
            <v>455.28</v>
          </cell>
        </row>
        <row r="3516">
          <cell r="A3516" t="str">
            <v>48.02.003</v>
          </cell>
          <cell r="B3516">
            <v>0</v>
          </cell>
          <cell r="C3516" t="str">
            <v>Reservatório de fibra de vidro - capacidade de 1.500 litros</v>
          </cell>
          <cell r="D3516" t="str">
            <v>un</v>
          </cell>
          <cell r="E3516">
            <v>640.9</v>
          </cell>
          <cell r="F3516">
            <v>46.68</v>
          </cell>
          <cell r="G3516">
            <v>687.58</v>
          </cell>
        </row>
        <row r="3517">
          <cell r="A3517" t="str">
            <v>48.02.004</v>
          </cell>
          <cell r="B3517">
            <v>0</v>
          </cell>
          <cell r="C3517" t="str">
            <v>Reservatório de fibra de vidro - capacidade de 2.000 litros</v>
          </cell>
          <cell r="D3517" t="str">
            <v>un</v>
          </cell>
          <cell r="E3517">
            <v>781.33</v>
          </cell>
          <cell r="F3517">
            <v>46.68</v>
          </cell>
          <cell r="G3517">
            <v>828.01</v>
          </cell>
        </row>
        <row r="3518">
          <cell r="A3518" t="str">
            <v>48.02.005</v>
          </cell>
          <cell r="B3518">
            <v>0</v>
          </cell>
          <cell r="C3518" t="str">
            <v>Reservatório de fibra de vidro - capacidade de 3.000 litros</v>
          </cell>
          <cell r="D3518" t="str">
            <v>un</v>
          </cell>
          <cell r="E3518">
            <v>1108.9000000000001</v>
          </cell>
          <cell r="F3518">
            <v>46.68</v>
          </cell>
          <cell r="G3518">
            <v>1155.58</v>
          </cell>
        </row>
        <row r="3519">
          <cell r="A3519" t="str">
            <v>48.02.006</v>
          </cell>
          <cell r="B3519">
            <v>0</v>
          </cell>
          <cell r="C3519" t="str">
            <v>Reservatório de fibra de vidro - capacidade de 5.000 litros</v>
          </cell>
          <cell r="D3519" t="str">
            <v>un</v>
          </cell>
          <cell r="E3519">
            <v>1851.03</v>
          </cell>
          <cell r="F3519">
            <v>53.43</v>
          </cell>
          <cell r="G3519">
            <v>1904.46</v>
          </cell>
        </row>
        <row r="3520">
          <cell r="A3520" t="str">
            <v>48.02.007</v>
          </cell>
          <cell r="B3520">
            <v>0</v>
          </cell>
          <cell r="C3520" t="str">
            <v>Reservatório de fibra de vidro - capacidade de 10.000 litros</v>
          </cell>
          <cell r="D3520" t="str">
            <v>un</v>
          </cell>
          <cell r="E3520">
            <v>3779.14</v>
          </cell>
          <cell r="F3520">
            <v>73.680000000000007</v>
          </cell>
          <cell r="G3520">
            <v>3852.82</v>
          </cell>
        </row>
        <row r="3521">
          <cell r="A3521" t="str">
            <v>48.02.008</v>
          </cell>
          <cell r="B3521">
            <v>0</v>
          </cell>
          <cell r="C3521" t="str">
            <v>Reservatório de fibra de vidro - capacidade de 15.000 litros</v>
          </cell>
          <cell r="D3521" t="str">
            <v>un</v>
          </cell>
          <cell r="E3521">
            <v>5625.62</v>
          </cell>
          <cell r="F3521">
            <v>73.680000000000007</v>
          </cell>
          <cell r="G3521">
            <v>5699.3</v>
          </cell>
        </row>
        <row r="3522">
          <cell r="A3522" t="str">
            <v>48.02.009</v>
          </cell>
          <cell r="B3522">
            <v>0</v>
          </cell>
          <cell r="C3522" t="str">
            <v>Reservatório de fibra de vidro - capacidade de 20.000 litros</v>
          </cell>
          <cell r="D3522" t="str">
            <v>un</v>
          </cell>
          <cell r="E3522">
            <v>7525</v>
          </cell>
          <cell r="F3522">
            <v>100.68</v>
          </cell>
          <cell r="G3522">
            <v>7625.68</v>
          </cell>
        </row>
        <row r="3523">
          <cell r="A3523" t="str">
            <v>48.02.011</v>
          </cell>
          <cell r="B3523">
            <v>0</v>
          </cell>
          <cell r="C3523" t="str">
            <v>Reservatório de fibra de vidro - capacidade de 25.000 litros</v>
          </cell>
          <cell r="D3523" t="str">
            <v>un</v>
          </cell>
          <cell r="E3523">
            <v>10012.219999999999</v>
          </cell>
          <cell r="F3523">
            <v>100.68</v>
          </cell>
          <cell r="G3523">
            <v>10112.9</v>
          </cell>
        </row>
        <row r="3524">
          <cell r="A3524" t="str">
            <v>48.02.206</v>
          </cell>
          <cell r="B3524">
            <v>0</v>
          </cell>
          <cell r="C3524" t="str">
            <v>Reservatório em polietileno com tampa de encaixar - capacidade de 5.000 litros</v>
          </cell>
          <cell r="D3524" t="str">
            <v>un</v>
          </cell>
          <cell r="E3524">
            <v>2143.67</v>
          </cell>
          <cell r="F3524">
            <v>46.68</v>
          </cell>
          <cell r="G3524">
            <v>2190.35</v>
          </cell>
        </row>
        <row r="3525">
          <cell r="A3525" t="str">
            <v>48.02.300</v>
          </cell>
          <cell r="B3525">
            <v>0</v>
          </cell>
          <cell r="C3525" t="str">
            <v>Reservatório em polietileno de alta densidade (cisterna) com antioxidante e proteção contra raios ultravioleta (UV) - capacidade de 5.000 litros</v>
          </cell>
          <cell r="D3525" t="str">
            <v>un</v>
          </cell>
          <cell r="E3525">
            <v>5791.72</v>
          </cell>
          <cell r="F3525">
            <v>53.43</v>
          </cell>
          <cell r="G3525">
            <v>5845.15</v>
          </cell>
        </row>
        <row r="3526">
          <cell r="A3526" t="str">
            <v>48.02.310</v>
          </cell>
          <cell r="B3526">
            <v>0</v>
          </cell>
          <cell r="C3526" t="str">
            <v>Reservatório em polietileno de alta densidade (cisterna) com antioxidante e proteção contra raios ultravioleta (UV) - capacidade de 10.000 litros</v>
          </cell>
          <cell r="D3526" t="str">
            <v>un</v>
          </cell>
          <cell r="E3526">
            <v>9563.34</v>
          </cell>
          <cell r="F3526">
            <v>73.680000000000007</v>
          </cell>
          <cell r="G3526">
            <v>9637.02</v>
          </cell>
        </row>
        <row r="3527">
          <cell r="A3527" t="str">
            <v>48.02.400</v>
          </cell>
          <cell r="B3527">
            <v>0</v>
          </cell>
          <cell r="C3527" t="str">
            <v>Reservatório em polietileno com tampa de rosca - capacidade de 1.000 litros</v>
          </cell>
          <cell r="D3527" t="str">
            <v>un</v>
          </cell>
          <cell r="E3527">
            <v>700.69</v>
          </cell>
          <cell r="F3527">
            <v>46.68</v>
          </cell>
          <cell r="G3527">
            <v>747.37</v>
          </cell>
        </row>
        <row r="3528">
          <cell r="A3528" t="str">
            <v>48.02.401</v>
          </cell>
          <cell r="B3528">
            <v>0</v>
          </cell>
          <cell r="C3528" t="str">
            <v>Reservatório em polietileno com tampa de rosca - capacidade de 500 litros</v>
          </cell>
          <cell r="D3528" t="str">
            <v>un</v>
          </cell>
          <cell r="E3528">
            <v>399.38</v>
          </cell>
          <cell r="F3528">
            <v>46.68</v>
          </cell>
          <cell r="G3528">
            <v>446.06</v>
          </cell>
        </row>
        <row r="3529">
          <cell r="A3529" t="str">
            <v>48.03</v>
          </cell>
          <cell r="B3529" t="str">
            <v>Reservatório metálico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</row>
        <row r="3530">
          <cell r="A3530" t="str">
            <v>48.03.010</v>
          </cell>
          <cell r="B3530">
            <v>0</v>
          </cell>
          <cell r="C3530" t="str">
            <v>Reservatório metálico cilíndrico horizontal - capacidade de 1.000 litros</v>
          </cell>
          <cell r="D3530" t="str">
            <v>cj</v>
          </cell>
          <cell r="E3530">
            <v>2083.17</v>
          </cell>
          <cell r="F3530">
            <v>46.68</v>
          </cell>
          <cell r="G3530">
            <v>2129.85</v>
          </cell>
        </row>
        <row r="3531">
          <cell r="A3531" t="str">
            <v>48.03.112</v>
          </cell>
          <cell r="B3531">
            <v>0</v>
          </cell>
          <cell r="C3531" t="str">
            <v>Reservatório metálico cilíndrico horizontal - capacidade de 3.000 litros</v>
          </cell>
          <cell r="D3531" t="str">
            <v>cj</v>
          </cell>
          <cell r="E3531">
            <v>3588.18</v>
          </cell>
          <cell r="F3531">
            <v>46.68</v>
          </cell>
          <cell r="G3531">
            <v>3634.86</v>
          </cell>
        </row>
        <row r="3532">
          <cell r="A3532" t="str">
            <v>48.03.130</v>
          </cell>
          <cell r="B3532">
            <v>0</v>
          </cell>
          <cell r="C3532" t="str">
            <v>Reservatório metálico cilíndrico horizontal - capacidade de 5.000 litros</v>
          </cell>
          <cell r="D3532" t="str">
            <v>cj</v>
          </cell>
          <cell r="E3532">
            <v>5185.71</v>
          </cell>
          <cell r="F3532">
            <v>46.68</v>
          </cell>
          <cell r="G3532">
            <v>5232.3900000000003</v>
          </cell>
        </row>
        <row r="3533">
          <cell r="A3533" t="str">
            <v>48.03.138</v>
          </cell>
          <cell r="B3533">
            <v>0</v>
          </cell>
          <cell r="C3533" t="str">
            <v>Reservatório metálico cilíndrico horizontal - capacidade de 10.000 litros</v>
          </cell>
          <cell r="D3533" t="str">
            <v>cj</v>
          </cell>
          <cell r="E3533">
            <v>9425.66</v>
          </cell>
          <cell r="F3533">
            <v>46.68</v>
          </cell>
          <cell r="G3533">
            <v>9472.34</v>
          </cell>
        </row>
        <row r="3534">
          <cell r="A3534" t="str">
            <v>48.04</v>
          </cell>
          <cell r="B3534" t="str">
            <v>Reservatório em concreto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</row>
        <row r="3535">
          <cell r="A3535" t="str">
            <v>48.04.381</v>
          </cell>
          <cell r="B3535">
            <v>0</v>
          </cell>
          <cell r="C3535" t="str">
            <v>Reservatório em concreto armado cilíndrico, vertical, bipartido, método construtivo em formas deslizantes, diâmetro interno de 3,50m a 4,00m, altura de 15,00m a 25,00m</v>
          </cell>
          <cell r="D3535" t="str">
            <v>m</v>
          </cell>
          <cell r="E3535">
            <v>19690.37</v>
          </cell>
          <cell r="F3535">
            <v>2593.4699999999998</v>
          </cell>
          <cell r="G3535">
            <v>22283.84</v>
          </cell>
        </row>
        <row r="3536">
          <cell r="A3536" t="str">
            <v>48.04.391</v>
          </cell>
          <cell r="B3536">
            <v>0</v>
          </cell>
          <cell r="C3536" t="str">
            <v>Reservatório em concreto armado cilíndrico, vertical, bipartido, método construtivo em formas deslizantes, diâmetro interno de 5,5m a 6,00m, altura de 25,00m a 30,00m</v>
          </cell>
          <cell r="D3536" t="str">
            <v>m</v>
          </cell>
          <cell r="E3536">
            <v>27556.29</v>
          </cell>
          <cell r="F3536">
            <v>4376.78</v>
          </cell>
          <cell r="G3536">
            <v>31933.07</v>
          </cell>
        </row>
        <row r="3537">
          <cell r="A3537" t="str">
            <v>48.05</v>
          </cell>
          <cell r="B3537" t="str">
            <v>Torneira de boia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</row>
        <row r="3538">
          <cell r="A3538" t="str">
            <v>48.05.010</v>
          </cell>
          <cell r="B3538">
            <v>0</v>
          </cell>
          <cell r="C3538" t="str">
            <v>Torneira de boia, DN= 3/4´</v>
          </cell>
          <cell r="D3538" t="str">
            <v>un</v>
          </cell>
          <cell r="E3538">
            <v>55.46</v>
          </cell>
          <cell r="F3538">
            <v>9.9600000000000009</v>
          </cell>
          <cell r="G3538">
            <v>65.42</v>
          </cell>
        </row>
        <row r="3539">
          <cell r="A3539" t="str">
            <v>48.05.020</v>
          </cell>
          <cell r="B3539">
            <v>0</v>
          </cell>
          <cell r="C3539" t="str">
            <v>Torneira de boia, DN= 1´</v>
          </cell>
          <cell r="D3539" t="str">
            <v>un</v>
          </cell>
          <cell r="E3539">
            <v>71.69</v>
          </cell>
          <cell r="F3539">
            <v>13.27</v>
          </cell>
          <cell r="G3539">
            <v>84.96</v>
          </cell>
        </row>
        <row r="3540">
          <cell r="A3540" t="str">
            <v>48.05.030</v>
          </cell>
          <cell r="B3540">
            <v>0</v>
          </cell>
          <cell r="C3540" t="str">
            <v>Torneira de boia, DN= 1 1/4´</v>
          </cell>
          <cell r="D3540" t="str">
            <v>un</v>
          </cell>
          <cell r="E3540">
            <v>131.05000000000001</v>
          </cell>
          <cell r="F3540">
            <v>14.93</v>
          </cell>
          <cell r="G3540">
            <v>145.97999999999999</v>
          </cell>
        </row>
        <row r="3541">
          <cell r="A3541" t="str">
            <v>48.05.040</v>
          </cell>
          <cell r="B3541">
            <v>0</v>
          </cell>
          <cell r="C3541" t="str">
            <v>Torneira de boia, DN= 1 1/2´</v>
          </cell>
          <cell r="D3541" t="str">
            <v>un</v>
          </cell>
          <cell r="E3541">
            <v>139.87</v>
          </cell>
          <cell r="F3541">
            <v>14.93</v>
          </cell>
          <cell r="G3541">
            <v>154.80000000000001</v>
          </cell>
        </row>
        <row r="3542">
          <cell r="A3542" t="str">
            <v>48.05.050</v>
          </cell>
          <cell r="B3542">
            <v>0</v>
          </cell>
          <cell r="C3542" t="str">
            <v>Torneira de boia, DN= 2´</v>
          </cell>
          <cell r="D3542" t="str">
            <v>un</v>
          </cell>
          <cell r="E3542">
            <v>152.03</v>
          </cell>
          <cell r="F3542">
            <v>19.91</v>
          </cell>
          <cell r="G3542">
            <v>171.94</v>
          </cell>
        </row>
        <row r="3543">
          <cell r="A3543" t="str">
            <v>48.05.052</v>
          </cell>
          <cell r="B3543">
            <v>0</v>
          </cell>
          <cell r="C3543" t="str">
            <v>Torneira de boia, DN= 2 1/2´</v>
          </cell>
          <cell r="D3543" t="str">
            <v>un</v>
          </cell>
          <cell r="E3543">
            <v>670.47</v>
          </cell>
          <cell r="F3543">
            <v>14.93</v>
          </cell>
          <cell r="G3543">
            <v>685.4</v>
          </cell>
        </row>
        <row r="3544">
          <cell r="A3544" t="str">
            <v>48.05.070</v>
          </cell>
          <cell r="B3544">
            <v>0</v>
          </cell>
          <cell r="C3544" t="str">
            <v>Torneira de boia, tipo registro automático de entrada, DN= 3´</v>
          </cell>
          <cell r="D3544" t="str">
            <v>un</v>
          </cell>
          <cell r="E3544">
            <v>1421.57</v>
          </cell>
          <cell r="F3544">
            <v>66.36</v>
          </cell>
          <cell r="G3544">
            <v>1487.93</v>
          </cell>
        </row>
        <row r="3545">
          <cell r="A3545" t="str">
            <v>48.20</v>
          </cell>
          <cell r="B3545" t="str">
            <v>Reparos, conservações e complementos - GRUPO 48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</row>
        <row r="3546">
          <cell r="A3546" t="str">
            <v>48.20.020</v>
          </cell>
          <cell r="B3546">
            <v>0</v>
          </cell>
          <cell r="C3546" t="str">
            <v>Limpeza de caixa d´água até 1.000 litros</v>
          </cell>
          <cell r="D3546" t="str">
            <v>un</v>
          </cell>
          <cell r="E3546">
            <v>0</v>
          </cell>
          <cell r="F3546">
            <v>40.5</v>
          </cell>
          <cell r="G3546">
            <v>40.5</v>
          </cell>
        </row>
        <row r="3547">
          <cell r="A3547" t="str">
            <v>48.20.040</v>
          </cell>
          <cell r="B3547">
            <v>0</v>
          </cell>
          <cell r="C3547" t="str">
            <v>Limpeza de caixa d´água de 1.001 até 10.000 litros</v>
          </cell>
          <cell r="D3547" t="str">
            <v>un</v>
          </cell>
          <cell r="E3547">
            <v>0</v>
          </cell>
          <cell r="F3547">
            <v>108</v>
          </cell>
          <cell r="G3547">
            <v>108</v>
          </cell>
        </row>
        <row r="3548">
          <cell r="A3548" t="str">
            <v>48.20.060</v>
          </cell>
          <cell r="B3548">
            <v>0</v>
          </cell>
          <cell r="C3548" t="str">
            <v>Limpeza de caixa d´água acima de 10.000 litros</v>
          </cell>
          <cell r="D3548" t="str">
            <v>un</v>
          </cell>
          <cell r="E3548">
            <v>0</v>
          </cell>
          <cell r="F3548">
            <v>243</v>
          </cell>
          <cell r="G3548">
            <v>243</v>
          </cell>
        </row>
        <row r="3549">
          <cell r="A3549" t="str">
            <v>49</v>
          </cell>
          <cell r="B3549" t="str">
            <v>CAIXA, RALO, GRELHA E ACESSÓRIO HIDRÁULICO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</row>
        <row r="3550">
          <cell r="A3550" t="str">
            <v>49.01</v>
          </cell>
          <cell r="B3550" t="str">
            <v>Caixas sifonadas de PVC rígido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</row>
        <row r="3551">
          <cell r="A3551" t="str">
            <v>49.01.016</v>
          </cell>
          <cell r="B3551">
            <v>0</v>
          </cell>
          <cell r="C3551" t="str">
            <v>Caixa sifonada de PVC rígido de 100 x 100 x 50 mm, com grelha</v>
          </cell>
          <cell r="D3551" t="str">
            <v>un</v>
          </cell>
          <cell r="E3551">
            <v>20.81</v>
          </cell>
          <cell r="F3551">
            <v>33.18</v>
          </cell>
          <cell r="G3551">
            <v>53.99</v>
          </cell>
        </row>
        <row r="3552">
          <cell r="A3552" t="str">
            <v>49.01.020</v>
          </cell>
          <cell r="B3552">
            <v>0</v>
          </cell>
          <cell r="C3552" t="str">
            <v>Caixa sifonada de PVC rígido de 100 x 150 x 50 mm, com grelha</v>
          </cell>
          <cell r="D3552" t="str">
            <v>un</v>
          </cell>
          <cell r="E3552">
            <v>27.7</v>
          </cell>
          <cell r="F3552">
            <v>33.18</v>
          </cell>
          <cell r="G3552">
            <v>60.88</v>
          </cell>
        </row>
        <row r="3553">
          <cell r="A3553" t="str">
            <v>49.01.030</v>
          </cell>
          <cell r="B3553">
            <v>0</v>
          </cell>
          <cell r="C3553" t="str">
            <v>Caixa sifonada de PVC rígido de 150 x 150 x 50 mm, com grelha</v>
          </cell>
          <cell r="D3553" t="str">
            <v>un</v>
          </cell>
          <cell r="E3553">
            <v>34.67</v>
          </cell>
          <cell r="F3553">
            <v>33.18</v>
          </cell>
          <cell r="G3553">
            <v>67.849999999999994</v>
          </cell>
        </row>
        <row r="3554">
          <cell r="A3554" t="str">
            <v>49.01.040</v>
          </cell>
          <cell r="B3554">
            <v>0</v>
          </cell>
          <cell r="C3554" t="str">
            <v>Caixa sifonada de PVC rígido de 150 x 185 x 75 mm, com grelha</v>
          </cell>
          <cell r="D3554" t="str">
            <v>un</v>
          </cell>
          <cell r="E3554">
            <v>37.479999999999997</v>
          </cell>
          <cell r="F3554">
            <v>33.18</v>
          </cell>
          <cell r="G3554">
            <v>70.66</v>
          </cell>
        </row>
        <row r="3555">
          <cell r="A3555" t="str">
            <v>49.01.050</v>
          </cell>
          <cell r="B3555">
            <v>0</v>
          </cell>
          <cell r="C3555" t="str">
            <v>Caixa sifonada de PVC rígido de 250 x 172 x 50 mm, com tampa cega</v>
          </cell>
          <cell r="D3555" t="str">
            <v>un</v>
          </cell>
          <cell r="E3555">
            <v>44.12</v>
          </cell>
          <cell r="F3555">
            <v>33.18</v>
          </cell>
          <cell r="G3555">
            <v>77.3</v>
          </cell>
        </row>
        <row r="3556">
          <cell r="A3556" t="str">
            <v>49.01.070</v>
          </cell>
          <cell r="B3556">
            <v>0</v>
          </cell>
          <cell r="C3556" t="str">
            <v>Caixa sifonada de PVC rígido de 250 x 230 x 75 mm, com tampa cega</v>
          </cell>
          <cell r="D3556" t="str">
            <v>un</v>
          </cell>
          <cell r="E3556">
            <v>58.28</v>
          </cell>
          <cell r="F3556">
            <v>33.18</v>
          </cell>
          <cell r="G3556">
            <v>91.46</v>
          </cell>
        </row>
        <row r="3557">
          <cell r="A3557" t="str">
            <v>49.03</v>
          </cell>
          <cell r="B3557" t="str">
            <v>Caixa de gordura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</row>
        <row r="3558">
          <cell r="A3558" t="str">
            <v>49.03.020</v>
          </cell>
          <cell r="B3558">
            <v>0</v>
          </cell>
          <cell r="C3558" t="str">
            <v>Caixa de gordura em alvenaria, 600 x 600 x 600 mm</v>
          </cell>
          <cell r="D3558" t="str">
            <v>un</v>
          </cell>
          <cell r="E3558">
            <v>65.069999999999993</v>
          </cell>
          <cell r="F3558">
            <v>150.08000000000001</v>
          </cell>
          <cell r="G3558">
            <v>215.15</v>
          </cell>
        </row>
        <row r="3559">
          <cell r="A3559" t="str">
            <v>49.03.036</v>
          </cell>
          <cell r="B3559">
            <v>0</v>
          </cell>
          <cell r="C3559" t="str">
            <v>Caixa de gordura em PVC com tampa reforçada - capacidade 19 litros</v>
          </cell>
          <cell r="D3559" t="str">
            <v>un</v>
          </cell>
          <cell r="E3559">
            <v>300.45999999999998</v>
          </cell>
          <cell r="F3559">
            <v>33.18</v>
          </cell>
          <cell r="G3559">
            <v>333.64</v>
          </cell>
        </row>
        <row r="3560">
          <cell r="A3560" t="str">
            <v>49.04</v>
          </cell>
          <cell r="B3560" t="str">
            <v>Ralo em PVC rígido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</row>
        <row r="3561">
          <cell r="A3561" t="str">
            <v>49.04.010</v>
          </cell>
          <cell r="B3561">
            <v>0</v>
          </cell>
          <cell r="C3561" t="str">
            <v>Ralo seco em PVC rígido de 100 x 40 mm, com grelha</v>
          </cell>
          <cell r="D3561" t="str">
            <v>un</v>
          </cell>
          <cell r="E3561">
            <v>18.05</v>
          </cell>
          <cell r="F3561">
            <v>33.18</v>
          </cell>
          <cell r="G3561">
            <v>51.23</v>
          </cell>
        </row>
        <row r="3562">
          <cell r="A3562" t="str">
            <v>49.05</v>
          </cell>
          <cell r="B3562" t="str">
            <v>Ralo em ferro fundido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</row>
        <row r="3563">
          <cell r="A3563" t="str">
            <v>49.05.020</v>
          </cell>
          <cell r="B3563">
            <v>0</v>
          </cell>
          <cell r="C3563" t="str">
            <v>Ralo seco em ferro fundido, 100 x 165 x 50 mm, com grelha metálica saída vertical</v>
          </cell>
          <cell r="D3563" t="str">
            <v>un</v>
          </cell>
          <cell r="E3563">
            <v>64.91</v>
          </cell>
          <cell r="F3563">
            <v>39.82</v>
          </cell>
          <cell r="G3563">
            <v>104.73</v>
          </cell>
        </row>
        <row r="3564">
          <cell r="A3564" t="str">
            <v>49.05.040</v>
          </cell>
          <cell r="B3564">
            <v>0</v>
          </cell>
          <cell r="C3564" t="str">
            <v>Ralo sifonado em ferro fundido de 150 x 240 x 75 mm, com grelha</v>
          </cell>
          <cell r="D3564" t="str">
            <v>un</v>
          </cell>
          <cell r="E3564">
            <v>245.83</v>
          </cell>
          <cell r="F3564">
            <v>49.78</v>
          </cell>
          <cell r="G3564">
            <v>295.61</v>
          </cell>
        </row>
        <row r="3565">
          <cell r="A3565" t="str">
            <v>49.06</v>
          </cell>
          <cell r="B3565" t="str">
            <v>Grelhas e tampas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</row>
        <row r="3566">
          <cell r="A3566" t="str">
            <v>49.06.010</v>
          </cell>
          <cell r="B3566">
            <v>0</v>
          </cell>
          <cell r="C3566" t="str">
            <v>Grelha hemisférica em ferro fundido de 4"</v>
          </cell>
          <cell r="D3566" t="str">
            <v>un</v>
          </cell>
          <cell r="E3566">
            <v>7.23</v>
          </cell>
          <cell r="F3566">
            <v>1.99</v>
          </cell>
          <cell r="G3566">
            <v>9.2200000000000006</v>
          </cell>
        </row>
        <row r="3567">
          <cell r="A3567" t="str">
            <v>49.06.020</v>
          </cell>
          <cell r="B3567">
            <v>0</v>
          </cell>
          <cell r="C3567" t="str">
            <v>Grelha em ferro fundido para caixas e canaletas</v>
          </cell>
          <cell r="D3567" t="str">
            <v>m²</v>
          </cell>
          <cell r="E3567">
            <v>757.19</v>
          </cell>
          <cell r="F3567">
            <v>21.72</v>
          </cell>
          <cell r="G3567">
            <v>778.91</v>
          </cell>
        </row>
        <row r="3568">
          <cell r="A3568" t="str">
            <v>49.06.030</v>
          </cell>
          <cell r="B3568">
            <v>0</v>
          </cell>
          <cell r="C3568" t="str">
            <v>Grelha hemisférica em ferro fundido de 3"</v>
          </cell>
          <cell r="D3568" t="str">
            <v>un</v>
          </cell>
          <cell r="E3568">
            <v>4.8899999999999997</v>
          </cell>
          <cell r="F3568">
            <v>1.99</v>
          </cell>
          <cell r="G3568">
            <v>6.88</v>
          </cell>
        </row>
        <row r="3569">
          <cell r="A3569" t="str">
            <v>49.06.072</v>
          </cell>
          <cell r="B3569">
            <v>0</v>
          </cell>
          <cell r="C3569" t="str">
            <v>Grelha articulada em ferro fundido tipo boca de leão</v>
          </cell>
          <cell r="D3569" t="str">
            <v>un</v>
          </cell>
          <cell r="E3569">
            <v>310.29000000000002</v>
          </cell>
          <cell r="F3569">
            <v>17.37</v>
          </cell>
          <cell r="G3569">
            <v>327.66000000000003</v>
          </cell>
        </row>
        <row r="3570">
          <cell r="A3570" t="str">
            <v>49.06.080</v>
          </cell>
          <cell r="B3570">
            <v>0</v>
          </cell>
          <cell r="C3570" t="str">
            <v>Grelha hemisférica em ferro fundido de 6"</v>
          </cell>
          <cell r="D3570" t="str">
            <v>un</v>
          </cell>
          <cell r="E3570">
            <v>17.57</v>
          </cell>
          <cell r="F3570">
            <v>1.99</v>
          </cell>
          <cell r="G3570">
            <v>19.559999999999999</v>
          </cell>
        </row>
        <row r="3571">
          <cell r="A3571" t="str">
            <v>49.06.110</v>
          </cell>
          <cell r="B3571">
            <v>0</v>
          </cell>
          <cell r="C3571" t="str">
            <v>Grelha hemisférica em ferro fundido de 2"</v>
          </cell>
          <cell r="D3571" t="str">
            <v>un</v>
          </cell>
          <cell r="E3571">
            <v>3.92</v>
          </cell>
          <cell r="F3571">
            <v>1.99</v>
          </cell>
          <cell r="G3571">
            <v>5.91</v>
          </cell>
        </row>
        <row r="3572">
          <cell r="A3572" t="str">
            <v>49.06.160</v>
          </cell>
          <cell r="B3572">
            <v>0</v>
          </cell>
          <cell r="C3572" t="str">
            <v>Grelha quadriculada em ferro fundido para caixas e canaletas</v>
          </cell>
          <cell r="D3572" t="str">
            <v>m²</v>
          </cell>
          <cell r="E3572">
            <v>775.65</v>
          </cell>
          <cell r="F3572">
            <v>21.72</v>
          </cell>
          <cell r="G3572">
            <v>797.37</v>
          </cell>
        </row>
        <row r="3573">
          <cell r="A3573" t="str">
            <v>49.06.170</v>
          </cell>
          <cell r="B3573">
            <v>0</v>
          </cell>
          <cell r="C3573" t="str">
            <v>Grelha em alumínio fundido para caixas e canaletas - linha comercial</v>
          </cell>
          <cell r="D3573" t="str">
            <v>m²</v>
          </cell>
          <cell r="E3573">
            <v>732.3</v>
          </cell>
          <cell r="F3573">
            <v>21.72</v>
          </cell>
          <cell r="G3573">
            <v>754.02</v>
          </cell>
        </row>
        <row r="3574">
          <cell r="A3574" t="str">
            <v>49.06.190</v>
          </cell>
          <cell r="B3574">
            <v>0</v>
          </cell>
          <cell r="C3574" t="str">
            <v>Grelha pré-moldada em concreto, com furos redondos, 79,5 x 24,5 x 8 cm</v>
          </cell>
          <cell r="D3574" t="str">
            <v>un</v>
          </cell>
          <cell r="E3574">
            <v>50.36</v>
          </cell>
          <cell r="F3574">
            <v>10.85</v>
          </cell>
          <cell r="G3574">
            <v>61.21</v>
          </cell>
        </row>
        <row r="3575">
          <cell r="A3575" t="str">
            <v>49.06.200</v>
          </cell>
          <cell r="B3575">
            <v>0</v>
          </cell>
          <cell r="C3575" t="str">
            <v>Captador pluvial em aço inoxidável e grelha em alumínio, com mecanismo anti-vórtice, DN= 50 mm</v>
          </cell>
          <cell r="D3575" t="str">
            <v>un</v>
          </cell>
          <cell r="E3575">
            <v>3176.43</v>
          </cell>
          <cell r="F3575">
            <v>39.82</v>
          </cell>
          <cell r="G3575">
            <v>3216.25</v>
          </cell>
        </row>
        <row r="3576">
          <cell r="A3576" t="str">
            <v>49.06.210</v>
          </cell>
          <cell r="B3576">
            <v>0</v>
          </cell>
          <cell r="C3576" t="str">
            <v>Captador pluvial em aço inoxidável e grelha em alumínio, com mecanismo anti-vórtice, DN= 75 mm</v>
          </cell>
          <cell r="D3576" t="str">
            <v>un</v>
          </cell>
          <cell r="E3576">
            <v>4275.6099999999997</v>
          </cell>
          <cell r="F3576">
            <v>39.82</v>
          </cell>
          <cell r="G3576">
            <v>4315.43</v>
          </cell>
        </row>
        <row r="3577">
          <cell r="A3577" t="str">
            <v>49.06.400</v>
          </cell>
          <cell r="B3577">
            <v>0</v>
          </cell>
          <cell r="C3577" t="str">
            <v>Tampão em ferro fundido, diâmetro de 600 mm, classe B 125 (ruptura &gt; 125 kN)</v>
          </cell>
          <cell r="D3577" t="str">
            <v>un</v>
          </cell>
          <cell r="E3577">
            <v>245.44</v>
          </cell>
          <cell r="F3577">
            <v>44.89</v>
          </cell>
          <cell r="G3577">
            <v>290.33</v>
          </cell>
        </row>
        <row r="3578">
          <cell r="A3578" t="str">
            <v>49.06.410</v>
          </cell>
          <cell r="B3578">
            <v>0</v>
          </cell>
          <cell r="C3578" t="str">
            <v>Tampão em ferro fundido, diâmetro de 600 mm, classe C 250 (ruptura &gt; 250 kN)</v>
          </cell>
          <cell r="D3578" t="str">
            <v>un</v>
          </cell>
          <cell r="E3578">
            <v>250.38</v>
          </cell>
          <cell r="F3578">
            <v>44.89</v>
          </cell>
          <cell r="G3578">
            <v>295.27</v>
          </cell>
        </row>
        <row r="3579">
          <cell r="A3579" t="str">
            <v>49.06.420</v>
          </cell>
          <cell r="B3579">
            <v>0</v>
          </cell>
          <cell r="C3579" t="str">
            <v>Tampão em ferro fundido, diâmetro de 600 mm, classe D 400 (ruptura&gt; 400 kN)</v>
          </cell>
          <cell r="D3579" t="str">
            <v>un</v>
          </cell>
          <cell r="E3579">
            <v>282.58</v>
          </cell>
          <cell r="F3579">
            <v>44.89</v>
          </cell>
          <cell r="G3579">
            <v>327.47000000000003</v>
          </cell>
        </row>
        <row r="3580">
          <cell r="A3580" t="str">
            <v>49.06.430</v>
          </cell>
          <cell r="B3580">
            <v>0</v>
          </cell>
          <cell r="C3580" t="str">
            <v>Tampão em ferro fundido de 300 x 300 mm, classe B 125 (ruptura &gt; 125 kN)</v>
          </cell>
          <cell r="D3580" t="str">
            <v>un</v>
          </cell>
          <cell r="E3580">
            <v>82.54</v>
          </cell>
          <cell r="F3580">
            <v>44.89</v>
          </cell>
          <cell r="G3580">
            <v>127.43</v>
          </cell>
        </row>
        <row r="3581">
          <cell r="A3581" t="str">
            <v>49.06.440</v>
          </cell>
          <cell r="B3581">
            <v>0</v>
          </cell>
          <cell r="C3581" t="str">
            <v>Tampão em ferro fundido de 400 x 400 mm, classe B 125 (ruptura &gt; 125 kN)</v>
          </cell>
          <cell r="D3581" t="str">
            <v>un</v>
          </cell>
          <cell r="E3581">
            <v>126.71</v>
          </cell>
          <cell r="F3581">
            <v>44.89</v>
          </cell>
          <cell r="G3581">
            <v>171.6</v>
          </cell>
        </row>
        <row r="3582">
          <cell r="A3582" t="str">
            <v>49.06.450</v>
          </cell>
          <cell r="B3582">
            <v>0</v>
          </cell>
          <cell r="C3582" t="str">
            <v>Tampão em ferro fundido de 500 x 500 mm, classe B 125 (ruptura &gt; 125 kN)</v>
          </cell>
          <cell r="D3582" t="str">
            <v>un</v>
          </cell>
          <cell r="E3582">
            <v>178.32</v>
          </cell>
          <cell r="F3582">
            <v>44.89</v>
          </cell>
          <cell r="G3582">
            <v>223.21</v>
          </cell>
        </row>
        <row r="3583">
          <cell r="A3583" t="str">
            <v>49.06.460</v>
          </cell>
          <cell r="B3583">
            <v>0</v>
          </cell>
          <cell r="C3583" t="str">
            <v>Tampão em ferro fundido de 600 x 600 mm, classe B 125 (ruptura &gt; 125 kN)</v>
          </cell>
          <cell r="D3583" t="str">
            <v>un</v>
          </cell>
          <cell r="E3583">
            <v>245.93</v>
          </cell>
          <cell r="F3583">
            <v>44.89</v>
          </cell>
          <cell r="G3583">
            <v>290.82</v>
          </cell>
        </row>
        <row r="3584">
          <cell r="A3584" t="str">
            <v>49.06.480</v>
          </cell>
          <cell r="B3584">
            <v>0</v>
          </cell>
          <cell r="C3584" t="str">
            <v>Tampão em ferro fundido com tampa articulada, de 400 x 600 mm, classe 15 (ruptura &gt; 1500 kg)</v>
          </cell>
          <cell r="D3584" t="str">
            <v>un</v>
          </cell>
          <cell r="E3584">
            <v>168.6</v>
          </cell>
          <cell r="F3584">
            <v>44.89</v>
          </cell>
          <cell r="G3584">
            <v>213.49</v>
          </cell>
        </row>
        <row r="3585">
          <cell r="A3585" t="str">
            <v>49.06.550</v>
          </cell>
          <cell r="B3585">
            <v>0</v>
          </cell>
          <cell r="C3585" t="str">
            <v>Grelha com calha e cesto coletor para piso em aço inoxidável, largura de 15 cm</v>
          </cell>
          <cell r="D3585" t="str">
            <v>m</v>
          </cell>
          <cell r="E3585">
            <v>749.06</v>
          </cell>
          <cell r="F3585">
            <v>14.05</v>
          </cell>
          <cell r="G3585">
            <v>763.11</v>
          </cell>
        </row>
        <row r="3586">
          <cell r="A3586" t="str">
            <v>49.06.560</v>
          </cell>
          <cell r="B3586">
            <v>0</v>
          </cell>
          <cell r="C3586" t="str">
            <v>Grelha com calha e cesto coletor para piso em aço inoxidável, largura de 20 cm</v>
          </cell>
          <cell r="D3586" t="str">
            <v>m</v>
          </cell>
          <cell r="E3586">
            <v>914.39</v>
          </cell>
          <cell r="F3586">
            <v>18.55</v>
          </cell>
          <cell r="G3586">
            <v>932.94</v>
          </cell>
        </row>
        <row r="3587">
          <cell r="A3587" t="str">
            <v>49.08</v>
          </cell>
          <cell r="B3587" t="str">
            <v>Caixa de passagem e inspeção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</row>
        <row r="3588">
          <cell r="A3588" t="str">
            <v>49.08.250</v>
          </cell>
          <cell r="B3588">
            <v>0</v>
          </cell>
          <cell r="C3588" t="str">
            <v>Caixa de areia em PVC, diâmetro nominal de 100 mm</v>
          </cell>
          <cell r="D3588" t="str">
            <v>un</v>
          </cell>
          <cell r="E3588">
            <v>273.97000000000003</v>
          </cell>
          <cell r="F3588">
            <v>33.18</v>
          </cell>
          <cell r="G3588">
            <v>307.14999999999998</v>
          </cell>
        </row>
        <row r="3589">
          <cell r="A3589" t="str">
            <v>49.11</v>
          </cell>
          <cell r="B3589" t="str">
            <v>Canaletas e afins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</row>
        <row r="3590">
          <cell r="A3590" t="str">
            <v>49.11.130</v>
          </cell>
          <cell r="B3590">
            <v>0</v>
          </cell>
          <cell r="C3590" t="str">
            <v>Canaleta com grelha em alumínio, largura de 80 mm</v>
          </cell>
          <cell r="D3590" t="str">
            <v>m</v>
          </cell>
          <cell r="E3590">
            <v>188.81</v>
          </cell>
          <cell r="F3590">
            <v>7.48</v>
          </cell>
          <cell r="G3590">
            <v>196.29</v>
          </cell>
        </row>
        <row r="3591">
          <cell r="A3591" t="str">
            <v>49.11.140</v>
          </cell>
          <cell r="B3591">
            <v>0</v>
          </cell>
          <cell r="C3591" t="str">
            <v>Canaleta com grelha em alumínio, saída central / vertical, largura de 46 mm</v>
          </cell>
          <cell r="D3591" t="str">
            <v>m</v>
          </cell>
          <cell r="E3591">
            <v>188.6</v>
          </cell>
          <cell r="F3591">
            <v>7.48</v>
          </cell>
          <cell r="G3591">
            <v>196.08</v>
          </cell>
        </row>
        <row r="3592">
          <cell r="A3592" t="str">
            <v>49.11.141</v>
          </cell>
          <cell r="B3592">
            <v>0</v>
          </cell>
          <cell r="C3592" t="str">
            <v>Canaleta com grelha abre-fecha, em alumínio, saída central ou vertical, largura 46mm</v>
          </cell>
          <cell r="D3592" t="str">
            <v>m</v>
          </cell>
          <cell r="E3592">
            <v>185.39</v>
          </cell>
          <cell r="F3592">
            <v>7.48</v>
          </cell>
          <cell r="G3592">
            <v>192.87</v>
          </cell>
        </row>
        <row r="3593">
          <cell r="A3593" t="str">
            <v>49.12</v>
          </cell>
          <cell r="B3593" t="str">
            <v>Poço de visita, boca de lobo, caixa de passagem e afins</v>
          </cell>
          <cell r="C3593">
            <v>0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</row>
        <row r="3594">
          <cell r="A3594" t="str">
            <v>49.12.010</v>
          </cell>
          <cell r="B3594">
            <v>0</v>
          </cell>
          <cell r="C3594" t="str">
            <v>Boca de lobo simples tipo PMSP com tampa de concreto</v>
          </cell>
          <cell r="D3594" t="str">
            <v>un</v>
          </cell>
          <cell r="E3594">
            <v>1037.8499999999999</v>
          </cell>
          <cell r="F3594">
            <v>1071.6500000000001</v>
          </cell>
          <cell r="G3594">
            <v>2109.5</v>
          </cell>
        </row>
        <row r="3595">
          <cell r="A3595" t="str">
            <v>49.12.030</v>
          </cell>
          <cell r="B3595">
            <v>0</v>
          </cell>
          <cell r="C3595" t="str">
            <v>Boca de lobo dupla tipo PMSP com tampa de concreto</v>
          </cell>
          <cell r="D3595" t="str">
            <v>un</v>
          </cell>
          <cell r="E3595">
            <v>1760.4</v>
          </cell>
          <cell r="F3595">
            <v>1665.53</v>
          </cell>
          <cell r="G3595">
            <v>3425.93</v>
          </cell>
        </row>
        <row r="3596">
          <cell r="A3596" t="str">
            <v>49.12.050</v>
          </cell>
          <cell r="B3596">
            <v>0</v>
          </cell>
          <cell r="C3596" t="str">
            <v>Boca de lobo tripla tipo PMSP com tampa de concreto</v>
          </cell>
          <cell r="D3596" t="str">
            <v>un</v>
          </cell>
          <cell r="E3596">
            <v>2450.9699999999998</v>
          </cell>
          <cell r="F3596">
            <v>2255.16</v>
          </cell>
          <cell r="G3596">
            <v>4706.13</v>
          </cell>
        </row>
        <row r="3597">
          <cell r="A3597" t="str">
            <v>49.12.058</v>
          </cell>
          <cell r="B3597">
            <v>0</v>
          </cell>
          <cell r="C3597" t="str">
            <v>Boca de leão simples tipo PMSP com grelha</v>
          </cell>
          <cell r="D3597" t="str">
            <v>un</v>
          </cell>
          <cell r="E3597">
            <v>843.25</v>
          </cell>
          <cell r="F3597">
            <v>1057.3900000000001</v>
          </cell>
          <cell r="G3597">
            <v>1900.64</v>
          </cell>
        </row>
        <row r="3598">
          <cell r="A3598" t="str">
            <v>49.12.110</v>
          </cell>
          <cell r="B3598">
            <v>0</v>
          </cell>
          <cell r="C3598" t="str">
            <v>Poço de visita de 1,60 x 1,60 x 1,60 m - tipo PMSP</v>
          </cell>
          <cell r="D3598" t="str">
            <v>un</v>
          </cell>
          <cell r="E3598">
            <v>2034.2</v>
          </cell>
          <cell r="F3598">
            <v>1813.01</v>
          </cell>
          <cell r="G3598">
            <v>3847.21</v>
          </cell>
        </row>
        <row r="3599">
          <cell r="A3599" t="str">
            <v>49.12.120</v>
          </cell>
          <cell r="B3599">
            <v>0</v>
          </cell>
          <cell r="C3599" t="str">
            <v>Chaminé para poço de visita tipo PMSP em alvenaria, diâmetro interno 70 cm - pescoço</v>
          </cell>
          <cell r="D3599" t="str">
            <v>m</v>
          </cell>
          <cell r="E3599">
            <v>177.56</v>
          </cell>
          <cell r="F3599">
            <v>263.38</v>
          </cell>
          <cell r="G3599">
            <v>440.94</v>
          </cell>
        </row>
        <row r="3600">
          <cell r="A3600" t="str">
            <v>49.12.140</v>
          </cell>
          <cell r="B3600">
            <v>0</v>
          </cell>
          <cell r="C3600" t="str">
            <v>Poço de visita em alvenaria tipo PMSP - balão</v>
          </cell>
          <cell r="D3600" t="str">
            <v>un</v>
          </cell>
          <cell r="E3600">
            <v>1270.6099999999999</v>
          </cell>
          <cell r="F3600">
            <v>1679.25</v>
          </cell>
          <cell r="G3600">
            <v>2949.86</v>
          </cell>
        </row>
        <row r="3601">
          <cell r="A3601" t="str">
            <v>49.13</v>
          </cell>
          <cell r="B3601" t="str">
            <v>Filtro anaeróbio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</row>
        <row r="3602">
          <cell r="A3602" t="str">
            <v>49.13.010</v>
          </cell>
          <cell r="B3602">
            <v>0</v>
          </cell>
          <cell r="C3602" t="str">
            <v>Filtro biológico anaeróbio com anéis pré-moldados de concreto diâmetro de 1,40 m - h= 2,00 m</v>
          </cell>
          <cell r="D3602" t="str">
            <v>un</v>
          </cell>
          <cell r="E3602">
            <v>2133.5300000000002</v>
          </cell>
          <cell r="F3602">
            <v>2107.92</v>
          </cell>
          <cell r="G3602">
            <v>4241.45</v>
          </cell>
        </row>
        <row r="3603">
          <cell r="A3603" t="str">
            <v>49.13.020</v>
          </cell>
          <cell r="B3603">
            <v>0</v>
          </cell>
          <cell r="C3603" t="str">
            <v>Filtro biológico anaeróbio com anéis pré-moldados de concreto diâmetro de 2,00 m - h= 2,00 m</v>
          </cell>
          <cell r="D3603" t="str">
            <v>un</v>
          </cell>
          <cell r="E3603">
            <v>3437.2</v>
          </cell>
          <cell r="F3603">
            <v>3426.21</v>
          </cell>
          <cell r="G3603">
            <v>6863.41</v>
          </cell>
        </row>
        <row r="3604">
          <cell r="A3604" t="str">
            <v>49.13.030</v>
          </cell>
          <cell r="B3604">
            <v>0</v>
          </cell>
          <cell r="C3604" t="str">
            <v>Filtro biológico anaeróbio com anéis pré-moldados de concreto diâmetro de 2,40 m - h= 2,00 m</v>
          </cell>
          <cell r="D3604" t="str">
            <v>un</v>
          </cell>
          <cell r="E3604">
            <v>4995.93</v>
          </cell>
          <cell r="F3604">
            <v>4524.6499999999996</v>
          </cell>
          <cell r="G3604">
            <v>9520.58</v>
          </cell>
        </row>
        <row r="3605">
          <cell r="A3605" t="str">
            <v>49.13.040</v>
          </cell>
          <cell r="B3605">
            <v>0</v>
          </cell>
          <cell r="C3605" t="str">
            <v>Filtro biológico anaeróbio com anéis pré-moldados de concreto diâmetro de 2,84 m - h= 2,50 m</v>
          </cell>
          <cell r="D3605" t="str">
            <v>un</v>
          </cell>
          <cell r="E3605">
            <v>7451.98</v>
          </cell>
          <cell r="F3605">
            <v>5639.87</v>
          </cell>
          <cell r="G3605">
            <v>13091.85</v>
          </cell>
        </row>
        <row r="3606">
          <cell r="A3606" t="str">
            <v>49.14</v>
          </cell>
          <cell r="B3606" t="str">
            <v>Fossa séptica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</row>
        <row r="3607">
          <cell r="A3607" t="str">
            <v>49.14.010</v>
          </cell>
          <cell r="B3607">
            <v>0</v>
          </cell>
          <cell r="C3607" t="str">
            <v>Fossa séptica câmara única com anéis pré-moldados em concreto, diâmetro externo de 1,50 m, altura útil de 1,50 m</v>
          </cell>
          <cell r="D3607" t="str">
            <v>un</v>
          </cell>
          <cell r="E3607">
            <v>1510.73</v>
          </cell>
          <cell r="F3607">
            <v>1054.78</v>
          </cell>
          <cell r="G3607">
            <v>2565.5100000000002</v>
          </cell>
        </row>
        <row r="3608">
          <cell r="A3608" t="str">
            <v>49.14.020</v>
          </cell>
          <cell r="B3608">
            <v>0</v>
          </cell>
          <cell r="C3608" t="str">
            <v>Fossa séptica câmara única com anéis pré-moldados em concreto, diâmetro externo de 2,50 m, altura útil de 2,50 m</v>
          </cell>
          <cell r="D3608" t="str">
            <v>un</v>
          </cell>
          <cell r="E3608">
            <v>4265.84</v>
          </cell>
          <cell r="F3608">
            <v>1575.41</v>
          </cell>
          <cell r="G3608">
            <v>5841.25</v>
          </cell>
        </row>
        <row r="3609">
          <cell r="A3609" t="str">
            <v>49.14.030</v>
          </cell>
          <cell r="B3609">
            <v>0</v>
          </cell>
          <cell r="C3609" t="str">
            <v>Fossa séptica câmara única com anéis pré-moldados em concreto, diâmetro externo de 2,50 m, altura útil de 4,00 m</v>
          </cell>
          <cell r="D3609" t="str">
            <v>un</v>
          </cell>
          <cell r="E3609">
            <v>6338.34</v>
          </cell>
          <cell r="F3609">
            <v>3150.81</v>
          </cell>
          <cell r="G3609">
            <v>9489.15</v>
          </cell>
        </row>
        <row r="3610">
          <cell r="A3610" t="str">
            <v>49.14.061</v>
          </cell>
          <cell r="B3610">
            <v>0</v>
          </cell>
          <cell r="C3610" t="str">
            <v>SM01 Sumidouro - poço absorvente</v>
          </cell>
          <cell r="D3610" t="str">
            <v>m</v>
          </cell>
          <cell r="E3610">
            <v>837.67</v>
          </cell>
          <cell r="F3610">
            <v>524.36</v>
          </cell>
          <cell r="G3610">
            <v>1362.03</v>
          </cell>
        </row>
        <row r="3611">
          <cell r="A3611" t="str">
            <v>49.14.071</v>
          </cell>
          <cell r="B3611">
            <v>0</v>
          </cell>
          <cell r="C3611" t="str">
            <v>Tampão pré-moldado de concreto armado para sumidouro com diâmetro externo de 2,00 m</v>
          </cell>
          <cell r="D3611" t="str">
            <v>un</v>
          </cell>
          <cell r="E3611">
            <v>462.44</v>
          </cell>
          <cell r="F3611">
            <v>29.92</v>
          </cell>
          <cell r="G3611">
            <v>492.36</v>
          </cell>
        </row>
        <row r="3612">
          <cell r="A3612" t="str">
            <v>49.15</v>
          </cell>
          <cell r="B3612" t="str">
            <v>Anel e aduela pré-moldados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</row>
        <row r="3613">
          <cell r="A3613" t="str">
            <v>49.15.010</v>
          </cell>
          <cell r="B3613">
            <v>0</v>
          </cell>
          <cell r="C3613" t="str">
            <v>Anel pré-moldado de concreto com diâmetro de 0,60 m</v>
          </cell>
          <cell r="D3613" t="str">
            <v>m</v>
          </cell>
          <cell r="E3613">
            <v>262.64999999999998</v>
          </cell>
          <cell r="F3613">
            <v>21.72</v>
          </cell>
          <cell r="G3613">
            <v>284.37</v>
          </cell>
        </row>
        <row r="3614">
          <cell r="A3614" t="str">
            <v>49.15.030</v>
          </cell>
          <cell r="B3614">
            <v>0</v>
          </cell>
          <cell r="C3614" t="str">
            <v>Anel pré-moldado de concreto com diâmetro de 0,80 m</v>
          </cell>
          <cell r="D3614" t="str">
            <v>m</v>
          </cell>
          <cell r="E3614">
            <v>335.84</v>
          </cell>
          <cell r="F3614">
            <v>32.57</v>
          </cell>
          <cell r="G3614">
            <v>368.41</v>
          </cell>
        </row>
        <row r="3615">
          <cell r="A3615" t="str">
            <v>49.15.040</v>
          </cell>
          <cell r="B3615">
            <v>0</v>
          </cell>
          <cell r="C3615" t="str">
            <v>Anel pré-moldado de concreto com diâmetro de 1,20 m</v>
          </cell>
          <cell r="D3615" t="str">
            <v>m</v>
          </cell>
          <cell r="E3615">
            <v>393.42</v>
          </cell>
          <cell r="F3615">
            <v>43.42</v>
          </cell>
          <cell r="G3615">
            <v>436.84</v>
          </cell>
        </row>
        <row r="3616">
          <cell r="A3616" t="str">
            <v>49.15.050</v>
          </cell>
          <cell r="B3616">
            <v>0</v>
          </cell>
          <cell r="C3616" t="str">
            <v>Anel pré-moldado de concreto com diâmetro de 1,50 m</v>
          </cell>
          <cell r="D3616" t="str">
            <v>m</v>
          </cell>
          <cell r="E3616">
            <v>567.88</v>
          </cell>
          <cell r="F3616">
            <v>54.27</v>
          </cell>
          <cell r="G3616">
            <v>622.15</v>
          </cell>
        </row>
        <row r="3617">
          <cell r="A3617" t="str">
            <v>49.15.060</v>
          </cell>
          <cell r="B3617">
            <v>0</v>
          </cell>
          <cell r="C3617" t="str">
            <v>Anel pré-moldado de concreto com diâmetro de 1,80 m</v>
          </cell>
          <cell r="D3617" t="str">
            <v>m</v>
          </cell>
          <cell r="E3617">
            <v>849.02</v>
          </cell>
          <cell r="F3617">
            <v>65.14</v>
          </cell>
          <cell r="G3617">
            <v>914.16</v>
          </cell>
        </row>
        <row r="3618">
          <cell r="A3618" t="str">
            <v>49.15.100</v>
          </cell>
          <cell r="B3618">
            <v>0</v>
          </cell>
          <cell r="C3618" t="str">
            <v>Anel pré-moldado de concreto com diâmetro de 3,00 m</v>
          </cell>
          <cell r="D3618" t="str">
            <v>m</v>
          </cell>
          <cell r="E3618">
            <v>1572.63</v>
          </cell>
          <cell r="F3618">
            <v>108.56</v>
          </cell>
          <cell r="G3618">
            <v>1681.19</v>
          </cell>
        </row>
        <row r="3619">
          <cell r="A3619" t="str">
            <v>49.16</v>
          </cell>
          <cell r="B3619" t="str">
            <v>Acessórios hidráulicos para água de reuso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</row>
        <row r="3620">
          <cell r="A3620" t="str">
            <v>49.16.050</v>
          </cell>
          <cell r="B3620">
            <v>0</v>
          </cell>
          <cell r="C3620" t="str">
            <v>Realimentador automático, DN= 1'</v>
          </cell>
          <cell r="D3620" t="str">
            <v>un</v>
          </cell>
          <cell r="E3620">
            <v>502.7</v>
          </cell>
          <cell r="F3620">
            <v>13.27</v>
          </cell>
          <cell r="G3620">
            <v>515.97</v>
          </cell>
        </row>
        <row r="3621">
          <cell r="A3621" t="str">
            <v>49.16.051</v>
          </cell>
          <cell r="B3621">
            <v>0</v>
          </cell>
          <cell r="C3621" t="str">
            <v>Sifão ladrão em polietileno para extravasão, diâmetro de 100mm</v>
          </cell>
          <cell r="D3621" t="str">
            <v>un</v>
          </cell>
          <cell r="E3621">
            <v>213.38</v>
          </cell>
          <cell r="F3621">
            <v>16.600000000000001</v>
          </cell>
          <cell r="G3621">
            <v>229.98</v>
          </cell>
        </row>
        <row r="3622">
          <cell r="A3622" t="str">
            <v>50</v>
          </cell>
          <cell r="B3622" t="str">
            <v>DETECÇÃO, COMBATE E PREVENÇÃO A INCÊNDIO</v>
          </cell>
          <cell r="C3622">
            <v>0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</row>
        <row r="3623">
          <cell r="A3623" t="str">
            <v>50.01</v>
          </cell>
          <cell r="B3623" t="str">
            <v>Hidrantes e acessórios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</row>
        <row r="3624">
          <cell r="A3624" t="str">
            <v>50.01.030</v>
          </cell>
          <cell r="B3624">
            <v>0</v>
          </cell>
          <cell r="C3624" t="str">
            <v>Abrigo duplo para hidrante/mangueira, com visor e suporte (embutir e externo)</v>
          </cell>
          <cell r="D3624" t="str">
            <v>un</v>
          </cell>
          <cell r="E3624">
            <v>546.5</v>
          </cell>
          <cell r="F3624">
            <v>116.14</v>
          </cell>
          <cell r="G3624">
            <v>662.64</v>
          </cell>
        </row>
        <row r="3625">
          <cell r="A3625" t="str">
            <v>50.01.060</v>
          </cell>
          <cell r="B3625">
            <v>0</v>
          </cell>
          <cell r="C3625" t="str">
            <v>Abrigo para hidrante/mangueira (embutir e externo)</v>
          </cell>
          <cell r="D3625" t="str">
            <v>un</v>
          </cell>
          <cell r="E3625">
            <v>204.92</v>
          </cell>
          <cell r="F3625">
            <v>116.14</v>
          </cell>
          <cell r="G3625">
            <v>321.06</v>
          </cell>
        </row>
        <row r="3626">
          <cell r="A3626" t="str">
            <v>50.01.080</v>
          </cell>
          <cell r="B3626">
            <v>0</v>
          </cell>
          <cell r="C3626" t="str">
            <v>Mangueira com união de engate rápido, DN= 1 1/2´ (38 mm)</v>
          </cell>
          <cell r="D3626" t="str">
            <v>m</v>
          </cell>
          <cell r="E3626">
            <v>14.46</v>
          </cell>
          <cell r="F3626">
            <v>3.32</v>
          </cell>
          <cell r="G3626">
            <v>17.78</v>
          </cell>
        </row>
        <row r="3627">
          <cell r="A3627" t="str">
            <v>50.01.090</v>
          </cell>
          <cell r="B3627">
            <v>0</v>
          </cell>
          <cell r="C3627" t="str">
            <v>Botoeira para acionamento de bomba de incêndio tipo quebra-vidro</v>
          </cell>
          <cell r="D3627" t="str">
            <v>un</v>
          </cell>
          <cell r="E3627">
            <v>71.290000000000006</v>
          </cell>
          <cell r="F3627">
            <v>9.9600000000000009</v>
          </cell>
          <cell r="G3627">
            <v>81.25</v>
          </cell>
        </row>
        <row r="3628">
          <cell r="A3628" t="str">
            <v>50.01.100</v>
          </cell>
          <cell r="B3628">
            <v>0</v>
          </cell>
          <cell r="C3628" t="str">
            <v>Mangueira com união de engate rápido, DN= 2 1/2´ (63 mm)</v>
          </cell>
          <cell r="D3628" t="str">
            <v>m</v>
          </cell>
          <cell r="E3628">
            <v>20.94</v>
          </cell>
          <cell r="F3628">
            <v>3.32</v>
          </cell>
          <cell r="G3628">
            <v>24.26</v>
          </cell>
        </row>
        <row r="3629">
          <cell r="A3629" t="str">
            <v>50.01.110</v>
          </cell>
          <cell r="B3629">
            <v>0</v>
          </cell>
          <cell r="C3629" t="str">
            <v>Esguicho em latão com engate rápido, DN= 2 1/2´, jato regulável</v>
          </cell>
          <cell r="D3629" t="str">
            <v>un</v>
          </cell>
          <cell r="E3629">
            <v>138.09</v>
          </cell>
          <cell r="F3629">
            <v>3.32</v>
          </cell>
          <cell r="G3629">
            <v>141.41</v>
          </cell>
        </row>
        <row r="3630">
          <cell r="A3630" t="str">
            <v>50.01.130</v>
          </cell>
          <cell r="B3630">
            <v>0</v>
          </cell>
          <cell r="C3630" t="str">
            <v>Abrigo simples com suporte, em aço inoxidável escovado, para mangueira de 1 1/2´, porta em vidro temperado jateado - inclusive mangueira de 30 m (2 x 15 m)</v>
          </cell>
          <cell r="D3630" t="str">
            <v>un</v>
          </cell>
          <cell r="E3630">
            <v>2935.79</v>
          </cell>
          <cell r="F3630">
            <v>181.67</v>
          </cell>
          <cell r="G3630">
            <v>3117.46</v>
          </cell>
        </row>
        <row r="3631">
          <cell r="A3631" t="str">
            <v>50.01.160</v>
          </cell>
          <cell r="B3631">
            <v>0</v>
          </cell>
          <cell r="C3631" t="str">
            <v>Adaptador de engate rápido em latão de 2 1/2´ x 1 1/2´</v>
          </cell>
          <cell r="D3631" t="str">
            <v>un</v>
          </cell>
          <cell r="E3631">
            <v>34.64</v>
          </cell>
          <cell r="F3631">
            <v>3.32</v>
          </cell>
          <cell r="G3631">
            <v>37.96</v>
          </cell>
        </row>
        <row r="3632">
          <cell r="A3632" t="str">
            <v>50.01.170</v>
          </cell>
          <cell r="B3632">
            <v>0</v>
          </cell>
          <cell r="C3632" t="str">
            <v>Adaptador de engate rápido em latão de 2 1/2´ x 2 1/2´</v>
          </cell>
          <cell r="D3632" t="str">
            <v>un</v>
          </cell>
          <cell r="E3632">
            <v>46.74</v>
          </cell>
          <cell r="F3632">
            <v>3.32</v>
          </cell>
          <cell r="G3632">
            <v>50.06</v>
          </cell>
        </row>
        <row r="3633">
          <cell r="A3633" t="str">
            <v>50.01.180</v>
          </cell>
          <cell r="B3633">
            <v>0</v>
          </cell>
          <cell r="C3633" t="str">
            <v>Hidrante de coluna com duas saídas, 4´x 2 1/2´ - simples</v>
          </cell>
          <cell r="D3633" t="str">
            <v>un</v>
          </cell>
          <cell r="E3633">
            <v>1142</v>
          </cell>
          <cell r="F3633">
            <v>42.58</v>
          </cell>
          <cell r="G3633">
            <v>1184.58</v>
          </cell>
        </row>
        <row r="3634">
          <cell r="A3634" t="str">
            <v>50.01.190</v>
          </cell>
          <cell r="B3634">
            <v>0</v>
          </cell>
          <cell r="C3634" t="str">
            <v>Tampão de engate rápido em latão, DN= 2 1/2´, com corrente</v>
          </cell>
          <cell r="D3634" t="str">
            <v>un</v>
          </cell>
          <cell r="E3634">
            <v>57.17</v>
          </cell>
          <cell r="F3634">
            <v>3.32</v>
          </cell>
          <cell r="G3634">
            <v>60.49</v>
          </cell>
        </row>
        <row r="3635">
          <cell r="A3635" t="str">
            <v>50.01.200</v>
          </cell>
          <cell r="B3635">
            <v>0</v>
          </cell>
          <cell r="C3635" t="str">
            <v>Tampão de engate rápido em latão, DN= 1 1/2´, com corrente</v>
          </cell>
          <cell r="D3635" t="str">
            <v>un</v>
          </cell>
          <cell r="E3635">
            <v>39.450000000000003</v>
          </cell>
          <cell r="F3635">
            <v>3.32</v>
          </cell>
          <cell r="G3635">
            <v>42.77</v>
          </cell>
        </row>
        <row r="3636">
          <cell r="A3636" t="str">
            <v>50.01.210</v>
          </cell>
          <cell r="B3636">
            <v>0</v>
          </cell>
          <cell r="C3636" t="str">
            <v>Chave para conexão de engate rápido</v>
          </cell>
          <cell r="D3636" t="str">
            <v>un</v>
          </cell>
          <cell r="E3636">
            <v>12.96</v>
          </cell>
          <cell r="F3636">
            <v>0.45</v>
          </cell>
          <cell r="G3636">
            <v>13.41</v>
          </cell>
        </row>
        <row r="3637">
          <cell r="A3637" t="str">
            <v>50.01.220</v>
          </cell>
          <cell r="B3637">
            <v>0</v>
          </cell>
          <cell r="C3637" t="str">
            <v>Esguicho latão com engate rápido, DN= 1 1/2´, jato regulável</v>
          </cell>
          <cell r="D3637" t="str">
            <v>un</v>
          </cell>
          <cell r="E3637">
            <v>138.88999999999999</v>
          </cell>
          <cell r="F3637">
            <v>3.32</v>
          </cell>
          <cell r="G3637">
            <v>142.21</v>
          </cell>
        </row>
        <row r="3638">
          <cell r="A3638" t="str">
            <v>50.01.320</v>
          </cell>
          <cell r="B3638">
            <v>0</v>
          </cell>
          <cell r="C3638" t="str">
            <v>Abrigo de hidrante de 1 1/2´ completo - inclusive mangueira de 30 m (2 x 15 m)</v>
          </cell>
          <cell r="D3638" t="str">
            <v>un</v>
          </cell>
          <cell r="E3638">
            <v>1264.02</v>
          </cell>
          <cell r="F3638">
            <v>172.54</v>
          </cell>
          <cell r="G3638">
            <v>1436.56</v>
          </cell>
        </row>
        <row r="3639">
          <cell r="A3639" t="str">
            <v>50.01.330</v>
          </cell>
          <cell r="B3639">
            <v>0</v>
          </cell>
          <cell r="C3639" t="str">
            <v>Abrigo de hidrante de 2 1/2´ completo - inclusive mangueira de 30 m (2 x 15 m)</v>
          </cell>
          <cell r="D3639" t="str">
            <v>un</v>
          </cell>
          <cell r="E3639">
            <v>1512.04</v>
          </cell>
          <cell r="F3639">
            <v>172.54</v>
          </cell>
          <cell r="G3639">
            <v>1684.58</v>
          </cell>
        </row>
        <row r="3640">
          <cell r="A3640" t="str">
            <v>50.01.340</v>
          </cell>
          <cell r="B3640">
            <v>0</v>
          </cell>
          <cell r="C3640" t="str">
            <v>Abrigo para registro de recalque tipo coluna, completo - inclusive tubulações e válvulas</v>
          </cell>
          <cell r="D3640" t="str">
            <v>un</v>
          </cell>
          <cell r="E3640">
            <v>1653.59</v>
          </cell>
          <cell r="F3640">
            <v>523.86</v>
          </cell>
          <cell r="G3640">
            <v>2177.4499999999998</v>
          </cell>
        </row>
        <row r="3641">
          <cell r="A3641" t="str">
            <v>50.02</v>
          </cell>
          <cell r="B3641" t="str">
            <v>Registro e válvula controladora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</row>
        <row r="3642">
          <cell r="A3642" t="str">
            <v>50.02.020</v>
          </cell>
          <cell r="B3642">
            <v>0</v>
          </cell>
          <cell r="C3642" t="str">
            <v>Bico de sprinkler cromado pendente com rompimento da ampola a 68°C</v>
          </cell>
          <cell r="D3642" t="str">
            <v>un</v>
          </cell>
          <cell r="E3642">
            <v>20.89</v>
          </cell>
          <cell r="F3642">
            <v>11.67</v>
          </cell>
          <cell r="G3642">
            <v>32.56</v>
          </cell>
        </row>
        <row r="3643">
          <cell r="A3643" t="str">
            <v>50.02.050</v>
          </cell>
          <cell r="B3643">
            <v>0</v>
          </cell>
          <cell r="C3643" t="str">
            <v>Alarme hidráulico tipo gongo</v>
          </cell>
          <cell r="D3643" t="str">
            <v>un</v>
          </cell>
          <cell r="E3643">
            <v>479.49</v>
          </cell>
          <cell r="F3643">
            <v>16.600000000000001</v>
          </cell>
          <cell r="G3643">
            <v>496.09</v>
          </cell>
        </row>
        <row r="3644">
          <cell r="A3644" t="str">
            <v>50.02.060</v>
          </cell>
          <cell r="B3644">
            <v>0</v>
          </cell>
          <cell r="C3644" t="str">
            <v>Bico de sprinkler tipo ´Up Right´ com rompimento da ampola a 68ºC</v>
          </cell>
          <cell r="D3644" t="str">
            <v>un</v>
          </cell>
          <cell r="E3644">
            <v>20.190000000000001</v>
          </cell>
          <cell r="F3644">
            <v>11.67</v>
          </cell>
          <cell r="G3644">
            <v>31.86</v>
          </cell>
        </row>
        <row r="3645">
          <cell r="A3645" t="str">
            <v>50.02.080</v>
          </cell>
          <cell r="B3645">
            <v>0</v>
          </cell>
          <cell r="C3645" t="str">
            <v>Válvula de governo completa com alarme VGA, corpo em ferro fundido, extremidades flangeadas e DN = 6´</v>
          </cell>
          <cell r="D3645" t="str">
            <v>un</v>
          </cell>
          <cell r="E3645">
            <v>6167.2</v>
          </cell>
          <cell r="F3645">
            <v>99.54</v>
          </cell>
          <cell r="G3645">
            <v>6266.74</v>
          </cell>
        </row>
        <row r="3646">
          <cell r="A3646" t="str">
            <v>50.05</v>
          </cell>
          <cell r="B3646" t="str">
            <v>Iluminação e sinalização de emergência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</row>
        <row r="3647">
          <cell r="A3647" t="str">
            <v>50.05.021</v>
          </cell>
          <cell r="B3647">
            <v>0</v>
          </cell>
          <cell r="C3647" t="str">
            <v>Fonte eletroímã para interligar à central do sistema de detecção e alarme de incêndio</v>
          </cell>
          <cell r="D3647" t="str">
            <v>un</v>
          </cell>
          <cell r="E3647">
            <v>431</v>
          </cell>
          <cell r="F3647">
            <v>33.18</v>
          </cell>
          <cell r="G3647">
            <v>464.18</v>
          </cell>
        </row>
        <row r="3648">
          <cell r="A3648" t="str">
            <v>50.05.022</v>
          </cell>
          <cell r="B3648">
            <v>0</v>
          </cell>
          <cell r="C3648" t="str">
            <v>Destravador magnético (eletroímã) para porta corta-fogo de 24 Vcc</v>
          </cell>
          <cell r="D3648" t="str">
            <v>un</v>
          </cell>
          <cell r="E3648">
            <v>116.66</v>
          </cell>
          <cell r="F3648">
            <v>26.54</v>
          </cell>
          <cell r="G3648">
            <v>143.19999999999999</v>
          </cell>
        </row>
        <row r="3649">
          <cell r="A3649" t="str">
            <v>50.05.060</v>
          </cell>
          <cell r="B3649">
            <v>0</v>
          </cell>
          <cell r="C3649" t="str">
            <v>Central de iluminação de emergência, completa, para até 6.000 W</v>
          </cell>
          <cell r="D3649" t="str">
            <v>un</v>
          </cell>
          <cell r="E3649">
            <v>15081.99</v>
          </cell>
          <cell r="F3649">
            <v>10.57</v>
          </cell>
          <cell r="G3649">
            <v>15092.56</v>
          </cell>
        </row>
        <row r="3650">
          <cell r="A3650" t="str">
            <v>50.05.070</v>
          </cell>
          <cell r="B3650">
            <v>0</v>
          </cell>
          <cell r="C3650" t="str">
            <v>Luminária para unidade centralizada pendente completa com lâmpadas fluorescentes compactas de 9 W</v>
          </cell>
          <cell r="D3650" t="str">
            <v>un</v>
          </cell>
          <cell r="E3650">
            <v>199.12</v>
          </cell>
          <cell r="F3650">
            <v>16.600000000000001</v>
          </cell>
          <cell r="G3650">
            <v>215.72</v>
          </cell>
        </row>
        <row r="3651">
          <cell r="A3651" t="str">
            <v>50.05.080</v>
          </cell>
          <cell r="B3651">
            <v>0</v>
          </cell>
          <cell r="C3651" t="str">
            <v>Luminária para unidade centralizada de sobrepor completa com lâmpada fluorescente compacta de 15 W</v>
          </cell>
          <cell r="D3651" t="str">
            <v>un</v>
          </cell>
          <cell r="E3651">
            <v>92.51</v>
          </cell>
          <cell r="F3651">
            <v>16.600000000000001</v>
          </cell>
          <cell r="G3651">
            <v>109.11</v>
          </cell>
        </row>
        <row r="3652">
          <cell r="A3652" t="str">
            <v>50.05.160</v>
          </cell>
          <cell r="B3652">
            <v>0</v>
          </cell>
          <cell r="C3652" t="str">
            <v>Módulo para adaptação de luminária de emergência, autonomia 90 minutos para lâmpada fluorescente de 32 W</v>
          </cell>
          <cell r="D3652" t="str">
            <v>un</v>
          </cell>
          <cell r="E3652">
            <v>191.37</v>
          </cell>
          <cell r="F3652">
            <v>9.9600000000000009</v>
          </cell>
          <cell r="G3652">
            <v>201.33</v>
          </cell>
        </row>
        <row r="3653">
          <cell r="A3653" t="str">
            <v>50.05.170</v>
          </cell>
          <cell r="B3653">
            <v>0</v>
          </cell>
          <cell r="C3653" t="str">
            <v>Acionador manual tipo quebra vidro, em caixa plástica</v>
          </cell>
          <cell r="D3653" t="str">
            <v>un</v>
          </cell>
          <cell r="E3653">
            <v>54.8</v>
          </cell>
          <cell r="F3653">
            <v>9.9600000000000009</v>
          </cell>
          <cell r="G3653">
            <v>64.760000000000005</v>
          </cell>
        </row>
        <row r="3654">
          <cell r="A3654" t="str">
            <v>50.05.210</v>
          </cell>
          <cell r="B3654">
            <v>0</v>
          </cell>
          <cell r="C3654" t="str">
            <v>Detector termovelocimétrico endereçável com base endereçável</v>
          </cell>
          <cell r="D3654" t="str">
            <v>un</v>
          </cell>
          <cell r="E3654">
            <v>146.33000000000001</v>
          </cell>
          <cell r="F3654">
            <v>9.9600000000000009</v>
          </cell>
          <cell r="G3654">
            <v>156.29</v>
          </cell>
        </row>
        <row r="3655">
          <cell r="A3655" t="str">
            <v>50.05.214</v>
          </cell>
          <cell r="B3655">
            <v>0</v>
          </cell>
          <cell r="C3655" t="str">
            <v>Detector de gás liquefeito (GLP), gás natural (GN) ou derivados de metano</v>
          </cell>
          <cell r="D3655" t="str">
            <v>un</v>
          </cell>
          <cell r="E3655">
            <v>388.97</v>
          </cell>
          <cell r="F3655">
            <v>9.9600000000000009</v>
          </cell>
          <cell r="G3655">
            <v>398.93</v>
          </cell>
        </row>
        <row r="3656">
          <cell r="A3656" t="str">
            <v>50.05.230</v>
          </cell>
          <cell r="B3656">
            <v>0</v>
          </cell>
          <cell r="C3656" t="str">
            <v>Sirene audiovisual tipo endereçável</v>
          </cell>
          <cell r="D3656" t="str">
            <v>un</v>
          </cell>
          <cell r="E3656">
            <v>206.28</v>
          </cell>
          <cell r="F3656">
            <v>9.9600000000000009</v>
          </cell>
          <cell r="G3656">
            <v>216.24</v>
          </cell>
        </row>
        <row r="3657">
          <cell r="A3657" t="str">
            <v>50.05.240</v>
          </cell>
          <cell r="B3657">
            <v>0</v>
          </cell>
          <cell r="C3657" t="str">
            <v>Luminária para balizamento ou aclaramento de sobrepor completa com lâmpada fluorescente compacta de 9 W</v>
          </cell>
          <cell r="D3657" t="str">
            <v>un</v>
          </cell>
          <cell r="E3657">
            <v>126.22</v>
          </cell>
          <cell r="F3657">
            <v>16.600000000000001</v>
          </cell>
          <cell r="G3657">
            <v>142.82</v>
          </cell>
        </row>
        <row r="3658">
          <cell r="A3658" t="str">
            <v>50.05.250</v>
          </cell>
          <cell r="B3658">
            <v>0</v>
          </cell>
          <cell r="C3658" t="str">
            <v>Central de iluminação de emergência, completa, autonomia 1 hora, para até 240 W</v>
          </cell>
          <cell r="D3658" t="str">
            <v>un</v>
          </cell>
          <cell r="E3658">
            <v>608.42999999999995</v>
          </cell>
          <cell r="F3658">
            <v>10.57</v>
          </cell>
          <cell r="G3658">
            <v>619</v>
          </cell>
        </row>
        <row r="3659">
          <cell r="A3659" t="str">
            <v>50.05.260</v>
          </cell>
          <cell r="B3659">
            <v>0</v>
          </cell>
          <cell r="C3659" t="str">
            <v>Bloco autônomo de iluminação de emergência com autonomia mínima de 1 hora, equipado com 2 lâmpadas de 11 W</v>
          </cell>
          <cell r="D3659" t="str">
            <v>un</v>
          </cell>
          <cell r="E3659">
            <v>225.15</v>
          </cell>
          <cell r="F3659">
            <v>10.57</v>
          </cell>
          <cell r="G3659">
            <v>235.72</v>
          </cell>
        </row>
        <row r="3660">
          <cell r="A3660" t="str">
            <v>50.05.270</v>
          </cell>
          <cell r="B3660">
            <v>0</v>
          </cell>
          <cell r="C3660" t="str">
            <v>Central de detecção e alarme de incêndio completa, autonomia de 1 hora para 12 laços, 220 V/12 V</v>
          </cell>
          <cell r="D3660" t="str">
            <v>un</v>
          </cell>
          <cell r="E3660">
            <v>650.62</v>
          </cell>
          <cell r="F3660">
            <v>10.57</v>
          </cell>
          <cell r="G3660">
            <v>661.19</v>
          </cell>
        </row>
        <row r="3661">
          <cell r="A3661" t="str">
            <v>50.05.280</v>
          </cell>
          <cell r="B3661">
            <v>0</v>
          </cell>
          <cell r="C3661" t="str">
            <v>Sirene tipo corneta de 12 V</v>
          </cell>
          <cell r="D3661" t="str">
            <v>un</v>
          </cell>
          <cell r="E3661">
            <v>46.83</v>
          </cell>
          <cell r="F3661">
            <v>9.9600000000000009</v>
          </cell>
          <cell r="G3661">
            <v>56.79</v>
          </cell>
        </row>
        <row r="3662">
          <cell r="A3662" t="str">
            <v>50.05.312</v>
          </cell>
          <cell r="B3662">
            <v>0</v>
          </cell>
          <cell r="C3662" t="str">
            <v>Bloco autônomo de iluminação de emergência com autonomia mínima de 3 horas, equipado com 2 faróis LED</v>
          </cell>
          <cell r="D3662" t="str">
            <v>un</v>
          </cell>
          <cell r="E3662">
            <v>261.45</v>
          </cell>
          <cell r="F3662">
            <v>10.57</v>
          </cell>
          <cell r="G3662">
            <v>272.02</v>
          </cell>
        </row>
        <row r="3663">
          <cell r="A3663" t="str">
            <v>50.05.400</v>
          </cell>
          <cell r="B3663">
            <v>0</v>
          </cell>
          <cell r="C3663" t="str">
            <v>Sirene eletrônica em caixa metálica de 4 x 4</v>
          </cell>
          <cell r="D3663" t="str">
            <v>un</v>
          </cell>
          <cell r="E3663">
            <v>88.99</v>
          </cell>
          <cell r="F3663">
            <v>36.5</v>
          </cell>
          <cell r="G3663">
            <v>125.49</v>
          </cell>
        </row>
        <row r="3664">
          <cell r="A3664" t="str">
            <v>50.05.430</v>
          </cell>
          <cell r="B3664">
            <v>0</v>
          </cell>
          <cell r="C3664" t="str">
            <v>Detector óptico de fumaça com base endereçável</v>
          </cell>
          <cell r="D3664" t="str">
            <v>un</v>
          </cell>
          <cell r="E3664">
            <v>142.19</v>
          </cell>
          <cell r="F3664">
            <v>33.18</v>
          </cell>
          <cell r="G3664">
            <v>175.37</v>
          </cell>
        </row>
        <row r="3665">
          <cell r="A3665" t="str">
            <v>50.05.440</v>
          </cell>
          <cell r="B3665">
            <v>0</v>
          </cell>
          <cell r="C3665" t="str">
            <v>Painel repetidor de detecção e alarme de incêndio tipo endereçável</v>
          </cell>
          <cell r="D3665" t="str">
            <v>un</v>
          </cell>
          <cell r="E3665">
            <v>1060.5999999999999</v>
          </cell>
          <cell r="F3665">
            <v>9.9600000000000009</v>
          </cell>
          <cell r="G3665">
            <v>1070.56</v>
          </cell>
        </row>
        <row r="3666">
          <cell r="A3666" t="str">
            <v>50.05.450</v>
          </cell>
          <cell r="B3666">
            <v>0</v>
          </cell>
          <cell r="C3666" t="str">
            <v>Acionador manual quebra-vidro endereçável</v>
          </cell>
          <cell r="D3666" t="str">
            <v>un</v>
          </cell>
          <cell r="E3666">
            <v>122.6</v>
          </cell>
          <cell r="F3666">
            <v>9.9600000000000009</v>
          </cell>
          <cell r="G3666">
            <v>132.56</v>
          </cell>
        </row>
        <row r="3667">
          <cell r="A3667" t="str">
            <v>50.05.470</v>
          </cell>
          <cell r="B3667">
            <v>0</v>
          </cell>
          <cell r="C3667" t="str">
            <v>Módulo isolador, módulo endereçador para audiovisual</v>
          </cell>
          <cell r="D3667" t="str">
            <v>un</v>
          </cell>
          <cell r="E3667">
            <v>310.04000000000002</v>
          </cell>
          <cell r="F3667">
            <v>16.600000000000001</v>
          </cell>
          <cell r="G3667">
            <v>326.64</v>
          </cell>
        </row>
        <row r="3668">
          <cell r="A3668" t="str">
            <v>50.05.490</v>
          </cell>
          <cell r="B3668">
            <v>0</v>
          </cell>
          <cell r="C3668" t="str">
            <v>Sinalizador audiovisual endereçável com LED</v>
          </cell>
          <cell r="D3668" t="str">
            <v>un</v>
          </cell>
          <cell r="E3668">
            <v>332.45</v>
          </cell>
          <cell r="F3668">
            <v>9.9600000000000009</v>
          </cell>
          <cell r="G3668">
            <v>342.41</v>
          </cell>
        </row>
        <row r="3669">
          <cell r="A3669" t="str">
            <v>50.05.491</v>
          </cell>
          <cell r="B3669">
            <v>0</v>
          </cell>
          <cell r="C3669" t="str">
            <v>Sinalizador visual de advertência</v>
          </cell>
          <cell r="D3669" t="str">
            <v>un</v>
          </cell>
          <cell r="E3669">
            <v>225.52</v>
          </cell>
          <cell r="F3669">
            <v>8.3000000000000007</v>
          </cell>
          <cell r="G3669">
            <v>233.82</v>
          </cell>
        </row>
        <row r="3670">
          <cell r="A3670" t="str">
            <v>50.05.492</v>
          </cell>
          <cell r="B3670">
            <v>0</v>
          </cell>
          <cell r="C3670" t="str">
            <v>Sinalizador audiovisual de advertência</v>
          </cell>
          <cell r="D3670" t="str">
            <v>un</v>
          </cell>
          <cell r="E3670">
            <v>258.17</v>
          </cell>
          <cell r="F3670">
            <v>8.3000000000000007</v>
          </cell>
          <cell r="G3670">
            <v>266.47000000000003</v>
          </cell>
        </row>
        <row r="3671">
          <cell r="A3671" t="str">
            <v>50.10</v>
          </cell>
          <cell r="B3671" t="str">
            <v>Extintores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</row>
        <row r="3672">
          <cell r="A3672" t="str">
            <v>50.10.030</v>
          </cell>
          <cell r="B3672">
            <v>0</v>
          </cell>
          <cell r="C3672" t="str">
            <v>Extintor sobre rodas de gás carbônico - capacidade de 10 kg</v>
          </cell>
          <cell r="D3672" t="str">
            <v>un</v>
          </cell>
          <cell r="E3672">
            <v>711.89</v>
          </cell>
          <cell r="F3672">
            <v>13.78</v>
          </cell>
          <cell r="G3672">
            <v>725.67</v>
          </cell>
        </row>
        <row r="3673">
          <cell r="A3673" t="str">
            <v>50.10.050</v>
          </cell>
          <cell r="B3673">
            <v>0</v>
          </cell>
          <cell r="C3673" t="str">
            <v>Extintor sobre rodas de gás carbônico - capacidade de 25 kg</v>
          </cell>
          <cell r="D3673" t="str">
            <v>un</v>
          </cell>
          <cell r="E3673">
            <v>3190.27</v>
          </cell>
          <cell r="F3673">
            <v>13.78</v>
          </cell>
          <cell r="G3673">
            <v>3204.05</v>
          </cell>
        </row>
        <row r="3674">
          <cell r="A3674" t="str">
            <v>50.10.058</v>
          </cell>
          <cell r="B3674">
            <v>0</v>
          </cell>
          <cell r="C3674" t="str">
            <v>Extintor manual de pó químico seco BC - capacidade de 4 kg</v>
          </cell>
          <cell r="D3674" t="str">
            <v>un</v>
          </cell>
          <cell r="E3674">
            <v>100.38</v>
          </cell>
          <cell r="F3674">
            <v>13.78</v>
          </cell>
          <cell r="G3674">
            <v>114.16</v>
          </cell>
        </row>
        <row r="3675">
          <cell r="A3675" t="str">
            <v>50.10.060</v>
          </cell>
          <cell r="B3675">
            <v>0</v>
          </cell>
          <cell r="C3675" t="str">
            <v>Extintor manual de pó químico seco BC - capacidade de 8 kg</v>
          </cell>
          <cell r="D3675" t="str">
            <v>un</v>
          </cell>
          <cell r="E3675">
            <v>136.04</v>
          </cell>
          <cell r="F3675">
            <v>13.78</v>
          </cell>
          <cell r="G3675">
            <v>149.82</v>
          </cell>
        </row>
        <row r="3676">
          <cell r="A3676" t="str">
            <v>50.10.084</v>
          </cell>
          <cell r="B3676">
            <v>0</v>
          </cell>
          <cell r="C3676" t="str">
            <v>Extintor manual de pó químico seco 20 BC - capacidade de 12 kg</v>
          </cell>
          <cell r="D3676" t="str">
            <v>un</v>
          </cell>
          <cell r="E3676">
            <v>163.22</v>
          </cell>
          <cell r="F3676">
            <v>13.78</v>
          </cell>
          <cell r="G3676">
            <v>177</v>
          </cell>
        </row>
        <row r="3677">
          <cell r="A3677" t="str">
            <v>50.10.096</v>
          </cell>
          <cell r="B3677">
            <v>0</v>
          </cell>
          <cell r="C3677" t="str">
            <v>Extintor sobre rodas de pó químico seco BC - capacidade de 20 kg</v>
          </cell>
          <cell r="D3677" t="str">
            <v>un</v>
          </cell>
          <cell r="E3677">
            <v>680</v>
          </cell>
          <cell r="F3677">
            <v>0</v>
          </cell>
          <cell r="G3677">
            <v>680</v>
          </cell>
        </row>
        <row r="3678">
          <cell r="A3678" t="str">
            <v>50.10.100</v>
          </cell>
          <cell r="B3678">
            <v>0</v>
          </cell>
          <cell r="C3678" t="str">
            <v>Extintor manual de água pressurizada - capacidade de 10 litros</v>
          </cell>
          <cell r="D3678" t="str">
            <v>un</v>
          </cell>
          <cell r="E3678">
            <v>97.84</v>
          </cell>
          <cell r="F3678">
            <v>13.78</v>
          </cell>
          <cell r="G3678">
            <v>111.62</v>
          </cell>
        </row>
        <row r="3679">
          <cell r="A3679" t="str">
            <v>50.10.110</v>
          </cell>
          <cell r="B3679">
            <v>0</v>
          </cell>
          <cell r="C3679" t="str">
            <v>Extintor manual de pó químico seco ABC - capacidade de 4 kg</v>
          </cell>
          <cell r="D3679" t="str">
            <v>un</v>
          </cell>
          <cell r="E3679">
            <v>129.94999999999999</v>
          </cell>
          <cell r="F3679">
            <v>13.78</v>
          </cell>
          <cell r="G3679">
            <v>143.72999999999999</v>
          </cell>
        </row>
        <row r="3680">
          <cell r="A3680" t="str">
            <v>50.10.120</v>
          </cell>
          <cell r="B3680">
            <v>0</v>
          </cell>
          <cell r="C3680" t="str">
            <v>Extintor manual de pó químico seco ABC - capacidade de 6 kg</v>
          </cell>
          <cell r="D3680" t="str">
            <v>un</v>
          </cell>
          <cell r="E3680">
            <v>143.62</v>
          </cell>
          <cell r="F3680">
            <v>13.78</v>
          </cell>
          <cell r="G3680">
            <v>157.4</v>
          </cell>
        </row>
        <row r="3681">
          <cell r="A3681" t="str">
            <v>50.10.140</v>
          </cell>
          <cell r="B3681">
            <v>0</v>
          </cell>
          <cell r="C3681" t="str">
            <v>Extintor manual de gás carbônico 5 BC - capacidade de 6 kg</v>
          </cell>
          <cell r="D3681" t="str">
            <v>un</v>
          </cell>
          <cell r="E3681">
            <v>348.19</v>
          </cell>
          <cell r="F3681">
            <v>13.78</v>
          </cell>
          <cell r="G3681">
            <v>361.97</v>
          </cell>
        </row>
        <row r="3682">
          <cell r="A3682" t="str">
            <v>50.10.210</v>
          </cell>
          <cell r="B3682">
            <v>0</v>
          </cell>
          <cell r="C3682" t="str">
            <v>Suporte para extintor de piso em fibra de vidro</v>
          </cell>
          <cell r="D3682" t="str">
            <v>un</v>
          </cell>
          <cell r="E3682">
            <v>140.56</v>
          </cell>
          <cell r="F3682">
            <v>1.35</v>
          </cell>
          <cell r="G3682">
            <v>141.91</v>
          </cell>
        </row>
        <row r="3683">
          <cell r="A3683" t="str">
            <v>50.10.220</v>
          </cell>
          <cell r="B3683">
            <v>0</v>
          </cell>
          <cell r="C3683" t="str">
            <v>Suporte para extintor de piso em aço inoxidável</v>
          </cell>
          <cell r="D3683" t="str">
            <v>un</v>
          </cell>
          <cell r="E3683">
            <v>250.36</v>
          </cell>
          <cell r="F3683">
            <v>1.35</v>
          </cell>
          <cell r="G3683">
            <v>251.71</v>
          </cell>
        </row>
        <row r="3684">
          <cell r="A3684" t="str">
            <v>50.20</v>
          </cell>
          <cell r="B3684" t="str">
            <v>Reparos, conservações e complementos - GRUPO 50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</row>
        <row r="3685">
          <cell r="A3685" t="str">
            <v>50.20.110</v>
          </cell>
          <cell r="B3685">
            <v>0</v>
          </cell>
          <cell r="C3685" t="str">
            <v>Recarga de extintor de água pressurizada</v>
          </cell>
          <cell r="D3685" t="str">
            <v>l</v>
          </cell>
          <cell r="E3685">
            <v>2.7</v>
          </cell>
          <cell r="F3685">
            <v>0</v>
          </cell>
          <cell r="G3685">
            <v>2.7</v>
          </cell>
        </row>
        <row r="3686">
          <cell r="A3686" t="str">
            <v>50.20.120</v>
          </cell>
          <cell r="B3686">
            <v>0</v>
          </cell>
          <cell r="C3686" t="str">
            <v>Recarga de extintor de gás carbônico</v>
          </cell>
          <cell r="D3686" t="str">
            <v>kg</v>
          </cell>
          <cell r="E3686">
            <v>9.4</v>
          </cell>
          <cell r="F3686">
            <v>0</v>
          </cell>
          <cell r="G3686">
            <v>9.4</v>
          </cell>
        </row>
        <row r="3687">
          <cell r="A3687" t="str">
            <v>50.20.130</v>
          </cell>
          <cell r="B3687">
            <v>0</v>
          </cell>
          <cell r="C3687" t="str">
            <v>Recarga de extintor de pó químico seco</v>
          </cell>
          <cell r="D3687" t="str">
            <v>kg</v>
          </cell>
          <cell r="E3687">
            <v>8.93</v>
          </cell>
          <cell r="F3687">
            <v>0</v>
          </cell>
          <cell r="G3687">
            <v>8.93</v>
          </cell>
        </row>
        <row r="3688">
          <cell r="A3688" t="str">
            <v>50.20.160</v>
          </cell>
          <cell r="B3688">
            <v>0</v>
          </cell>
          <cell r="C3688" t="str">
            <v>Pintura de extintor de gás carbônico, pó químico seco, ou água pressurizada, com capacidade acima de 12 kg até 20 kg</v>
          </cell>
          <cell r="D3688" t="str">
            <v>un</v>
          </cell>
          <cell r="E3688">
            <v>37.82</v>
          </cell>
          <cell r="F3688">
            <v>0</v>
          </cell>
          <cell r="G3688">
            <v>37.82</v>
          </cell>
        </row>
        <row r="3689">
          <cell r="A3689" t="str">
            <v>50.20.170</v>
          </cell>
          <cell r="B3689">
            <v>0</v>
          </cell>
          <cell r="C3689" t="str">
            <v>Pintura de extintor de gás carbônico, pó químico seco, ou água pressurizada, com capacidade até 12 kg</v>
          </cell>
          <cell r="D3689" t="str">
            <v>un</v>
          </cell>
          <cell r="E3689">
            <v>18.86</v>
          </cell>
          <cell r="F3689">
            <v>0</v>
          </cell>
          <cell r="G3689">
            <v>18.86</v>
          </cell>
        </row>
        <row r="3690">
          <cell r="A3690" t="str">
            <v>50.20.200</v>
          </cell>
          <cell r="B3690">
            <v>0</v>
          </cell>
          <cell r="C3690" t="str">
            <v>Recolocação de bico de sprinkler</v>
          </cell>
          <cell r="D3690" t="str">
            <v>un</v>
          </cell>
          <cell r="E3690">
            <v>0.05</v>
          </cell>
          <cell r="F3690">
            <v>11.67</v>
          </cell>
          <cell r="G3690">
            <v>11.72</v>
          </cell>
        </row>
        <row r="3691">
          <cell r="A3691" t="str">
            <v>54</v>
          </cell>
          <cell r="B3691" t="str">
            <v>PAVIMENTAÇÃO E PASSEIO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</row>
        <row r="3692">
          <cell r="A3692" t="str">
            <v>54.01</v>
          </cell>
          <cell r="B3692" t="str">
            <v>Pavimentação preparo de base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</row>
        <row r="3693">
          <cell r="A3693" t="str">
            <v>54.01.010</v>
          </cell>
          <cell r="B3693">
            <v>0</v>
          </cell>
          <cell r="C3693" t="str">
            <v>Regularização e compactação mecanizada de superfície, sem controle do proctor normal</v>
          </cell>
          <cell r="D3693" t="str">
            <v>m²</v>
          </cell>
          <cell r="E3693">
            <v>1.9</v>
          </cell>
          <cell r="F3693">
            <v>0.11</v>
          </cell>
          <cell r="G3693">
            <v>2.0099999999999998</v>
          </cell>
        </row>
        <row r="3694">
          <cell r="A3694" t="str">
            <v>54.01.030</v>
          </cell>
          <cell r="B3694">
            <v>0</v>
          </cell>
          <cell r="C3694" t="str">
            <v>Abertura e preparo de caixa até 40 cm, compactação do subleito mínimo de 95% do PN e transporte até o raio de 1 km</v>
          </cell>
          <cell r="D3694" t="str">
            <v>m²</v>
          </cell>
          <cell r="E3694">
            <v>16.22</v>
          </cell>
          <cell r="F3694">
            <v>0.22</v>
          </cell>
          <cell r="G3694">
            <v>16.440000000000001</v>
          </cell>
        </row>
        <row r="3695">
          <cell r="A3695" t="str">
            <v>54.01.050</v>
          </cell>
          <cell r="B3695">
            <v>0</v>
          </cell>
          <cell r="C3695" t="str">
            <v>Compactação do subleito mínimo de 95% do PN</v>
          </cell>
          <cell r="D3695" t="str">
            <v>m³</v>
          </cell>
          <cell r="E3695">
            <v>11.66</v>
          </cell>
          <cell r="F3695">
            <v>0.43</v>
          </cell>
          <cell r="G3695">
            <v>12.09</v>
          </cell>
        </row>
        <row r="3696">
          <cell r="A3696" t="str">
            <v>54.01.200</v>
          </cell>
          <cell r="B3696">
            <v>0</v>
          </cell>
          <cell r="C3696" t="str">
            <v>Base de macadame hidráulico</v>
          </cell>
          <cell r="D3696" t="str">
            <v>m³</v>
          </cell>
          <cell r="E3696">
            <v>166.11</v>
          </cell>
          <cell r="F3696">
            <v>20.25</v>
          </cell>
          <cell r="G3696">
            <v>186.36</v>
          </cell>
        </row>
        <row r="3697">
          <cell r="A3697" t="str">
            <v>54.01.210</v>
          </cell>
          <cell r="B3697">
            <v>0</v>
          </cell>
          <cell r="C3697" t="str">
            <v>Base de brita graduada</v>
          </cell>
          <cell r="D3697" t="str">
            <v>m³</v>
          </cell>
          <cell r="E3697">
            <v>126.75</v>
          </cell>
          <cell r="F3697">
            <v>13.5</v>
          </cell>
          <cell r="G3697">
            <v>140.25</v>
          </cell>
        </row>
        <row r="3698">
          <cell r="A3698" t="str">
            <v>54.01.220</v>
          </cell>
          <cell r="B3698">
            <v>0</v>
          </cell>
          <cell r="C3698" t="str">
            <v>Base de bica corrida</v>
          </cell>
          <cell r="D3698" t="str">
            <v>m³</v>
          </cell>
          <cell r="E3698">
            <v>111.46</v>
          </cell>
          <cell r="F3698">
            <v>2.08</v>
          </cell>
          <cell r="G3698">
            <v>113.54</v>
          </cell>
        </row>
        <row r="3699">
          <cell r="A3699" t="str">
            <v>54.01.230</v>
          </cell>
          <cell r="B3699">
            <v>0</v>
          </cell>
          <cell r="C3699" t="str">
            <v>Base de macadame betuminoso</v>
          </cell>
          <cell r="D3699" t="str">
            <v>m³</v>
          </cell>
          <cell r="E3699">
            <v>591.37</v>
          </cell>
          <cell r="F3699">
            <v>10.130000000000001</v>
          </cell>
          <cell r="G3699">
            <v>601.5</v>
          </cell>
        </row>
        <row r="3700">
          <cell r="A3700" t="str">
            <v>54.01.300</v>
          </cell>
          <cell r="B3700">
            <v>0</v>
          </cell>
          <cell r="C3700" t="str">
            <v>Pavimento de concreto rolado (concreto pobre) para base de pavimento rígido</v>
          </cell>
          <cell r="D3700" t="str">
            <v>m³</v>
          </cell>
          <cell r="E3700">
            <v>191.89</v>
          </cell>
          <cell r="F3700">
            <v>0</v>
          </cell>
          <cell r="G3700">
            <v>191.89</v>
          </cell>
        </row>
        <row r="3701">
          <cell r="A3701" t="str">
            <v>54.01.400</v>
          </cell>
          <cell r="B3701">
            <v>0</v>
          </cell>
          <cell r="C3701" t="str">
            <v>Abertura de caixa até 25 cm, inclui escavação, compactação, transporte e preparo do sub-leito</v>
          </cell>
          <cell r="D3701" t="str">
            <v>m²</v>
          </cell>
          <cell r="E3701">
            <v>13.48</v>
          </cell>
          <cell r="F3701">
            <v>0.3</v>
          </cell>
          <cell r="G3701">
            <v>13.78</v>
          </cell>
        </row>
        <row r="3702">
          <cell r="A3702" t="str">
            <v>54.01.410</v>
          </cell>
          <cell r="B3702">
            <v>0</v>
          </cell>
          <cell r="C3702" t="str">
            <v>Varrição de pavimento para recapeamento</v>
          </cell>
          <cell r="D3702" t="str">
            <v>m²</v>
          </cell>
          <cell r="E3702">
            <v>0</v>
          </cell>
          <cell r="F3702">
            <v>0.54</v>
          </cell>
          <cell r="G3702">
            <v>0.54</v>
          </cell>
        </row>
        <row r="3703">
          <cell r="A3703" t="str">
            <v>54.02</v>
          </cell>
          <cell r="B3703" t="str">
            <v>Pavimentação com pedrisco e revestimento primário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</row>
        <row r="3704">
          <cell r="A3704" t="str">
            <v>54.02.030</v>
          </cell>
          <cell r="B3704">
            <v>0</v>
          </cell>
          <cell r="C3704" t="str">
            <v>Revestimento primário com pedra britada, compactação mínima de 95% do PN</v>
          </cell>
          <cell r="D3704" t="str">
            <v>m³</v>
          </cell>
          <cell r="E3704">
            <v>65.36</v>
          </cell>
          <cell r="F3704">
            <v>8.64</v>
          </cell>
          <cell r="G3704">
            <v>74</v>
          </cell>
        </row>
        <row r="3705">
          <cell r="A3705" t="str">
            <v>54.03</v>
          </cell>
          <cell r="B3705" t="str">
            <v>Pavimentação flexível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</row>
        <row r="3706">
          <cell r="A3706" t="str">
            <v>54.03.200</v>
          </cell>
          <cell r="B3706">
            <v>0</v>
          </cell>
          <cell r="C3706" t="str">
            <v>Concreto asfáltico usinado a quente - Binder</v>
          </cell>
          <cell r="D3706" t="str">
            <v>m³</v>
          </cell>
          <cell r="E3706">
            <v>834.26</v>
          </cell>
          <cell r="F3706">
            <v>11.25</v>
          </cell>
          <cell r="G3706">
            <v>845.51</v>
          </cell>
        </row>
        <row r="3707">
          <cell r="A3707" t="str">
            <v>54.03.210</v>
          </cell>
          <cell r="B3707">
            <v>0</v>
          </cell>
          <cell r="C3707" t="str">
            <v>Camada de rolamento em concreto betuminoso usinado quente - CBUQ</v>
          </cell>
          <cell r="D3707" t="str">
            <v>m³</v>
          </cell>
          <cell r="E3707">
            <v>903.62</v>
          </cell>
          <cell r="F3707">
            <v>11.25</v>
          </cell>
          <cell r="G3707">
            <v>914.87</v>
          </cell>
        </row>
        <row r="3708">
          <cell r="A3708" t="str">
            <v>54.03.221</v>
          </cell>
          <cell r="B3708">
            <v>0</v>
          </cell>
          <cell r="C3708" t="str">
            <v>Restauração de pavimento asfáltico com concreto betuminoso usinado quente - CBUQ</v>
          </cell>
          <cell r="D3708" t="str">
            <v>m³</v>
          </cell>
          <cell r="E3708">
            <v>833.87</v>
          </cell>
          <cell r="F3708">
            <v>11.25</v>
          </cell>
          <cell r="G3708">
            <v>845.12</v>
          </cell>
        </row>
        <row r="3709">
          <cell r="A3709" t="str">
            <v>54.03.230</v>
          </cell>
          <cell r="B3709">
            <v>0</v>
          </cell>
          <cell r="C3709" t="str">
            <v>Imprimação betuminosa ligante</v>
          </cell>
          <cell r="D3709" t="str">
            <v>m²</v>
          </cell>
          <cell r="E3709">
            <v>4.51</v>
          </cell>
          <cell r="F3709">
            <v>0.06</v>
          </cell>
          <cell r="G3709">
            <v>4.57</v>
          </cell>
        </row>
        <row r="3710">
          <cell r="A3710" t="str">
            <v>54.03.240</v>
          </cell>
          <cell r="B3710">
            <v>0</v>
          </cell>
          <cell r="C3710" t="str">
            <v>Imprimação betuminosa impermeabilizante</v>
          </cell>
          <cell r="D3710" t="str">
            <v>m²</v>
          </cell>
          <cell r="E3710">
            <v>10.9</v>
          </cell>
          <cell r="F3710">
            <v>0.08</v>
          </cell>
          <cell r="G3710">
            <v>10.98</v>
          </cell>
        </row>
        <row r="3711">
          <cell r="A3711" t="str">
            <v>54.03.250</v>
          </cell>
          <cell r="B3711">
            <v>0</v>
          </cell>
          <cell r="C3711" t="str">
            <v>Revestimento de pré-misturado a quente</v>
          </cell>
          <cell r="D3711" t="str">
            <v>m³</v>
          </cell>
          <cell r="E3711">
            <v>729.56</v>
          </cell>
          <cell r="F3711">
            <v>11.25</v>
          </cell>
          <cell r="G3711">
            <v>740.81</v>
          </cell>
        </row>
        <row r="3712">
          <cell r="A3712" t="str">
            <v>54.03.260</v>
          </cell>
          <cell r="B3712">
            <v>0</v>
          </cell>
          <cell r="C3712" t="str">
            <v>Revestimento de pré-misturado a frio</v>
          </cell>
          <cell r="D3712" t="str">
            <v>m³</v>
          </cell>
          <cell r="E3712">
            <v>737.64</v>
          </cell>
          <cell r="F3712">
            <v>27</v>
          </cell>
          <cell r="G3712">
            <v>764.64</v>
          </cell>
        </row>
        <row r="3713">
          <cell r="A3713" t="str">
            <v>54.04</v>
          </cell>
          <cell r="B3713" t="str">
            <v>Pavimentação em paralelepípedos e blocos de concreto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</row>
        <row r="3714">
          <cell r="A3714" t="str">
            <v>54.04.030</v>
          </cell>
          <cell r="B3714">
            <v>0</v>
          </cell>
          <cell r="C3714" t="str">
            <v>Pavimentação em paralelepípedo, sem rejunte</v>
          </cell>
          <cell r="D3714" t="str">
            <v>m²</v>
          </cell>
          <cell r="E3714">
            <v>166.13</v>
          </cell>
          <cell r="F3714">
            <v>17.27</v>
          </cell>
          <cell r="G3714">
            <v>183.4</v>
          </cell>
        </row>
        <row r="3715">
          <cell r="A3715" t="str">
            <v>54.04.040</v>
          </cell>
          <cell r="B3715">
            <v>0</v>
          </cell>
          <cell r="C3715" t="str">
            <v>Rejuntamento de paralelepípedo com areia</v>
          </cell>
          <cell r="D3715" t="str">
            <v>m²</v>
          </cell>
          <cell r="E3715">
            <v>8.15</v>
          </cell>
          <cell r="F3715">
            <v>1.35</v>
          </cell>
          <cell r="G3715">
            <v>9.5</v>
          </cell>
        </row>
        <row r="3716">
          <cell r="A3716" t="str">
            <v>54.04.050</v>
          </cell>
          <cell r="B3716">
            <v>0</v>
          </cell>
          <cell r="C3716" t="str">
            <v>Rejuntamento de paralelepípedo com argamassa de cimento e areia 1:3</v>
          </cell>
          <cell r="D3716" t="str">
            <v>m²</v>
          </cell>
          <cell r="E3716">
            <v>6.44</v>
          </cell>
          <cell r="F3716">
            <v>4.18</v>
          </cell>
          <cell r="G3716">
            <v>10.62</v>
          </cell>
        </row>
        <row r="3717">
          <cell r="A3717" t="str">
            <v>54.04.060</v>
          </cell>
          <cell r="B3717">
            <v>0</v>
          </cell>
          <cell r="C3717" t="str">
            <v>Rejuntamento de paralelepípedo com asfalto e pedrisco</v>
          </cell>
          <cell r="D3717" t="str">
            <v>m²</v>
          </cell>
          <cell r="E3717">
            <v>29.01</v>
          </cell>
          <cell r="F3717">
            <v>3.38</v>
          </cell>
          <cell r="G3717">
            <v>32.39</v>
          </cell>
        </row>
        <row r="3718">
          <cell r="A3718" t="str">
            <v>54.04.340</v>
          </cell>
          <cell r="B3718">
            <v>0</v>
          </cell>
          <cell r="C3718" t="str">
            <v>Pavimentação em lajota de concreto 35 MPa, espessura 6 cm, cor natural, tipos: raquete, retangular, sextavado e 16 faces, com rejunte em areia</v>
          </cell>
          <cell r="D3718" t="str">
            <v>m²</v>
          </cell>
          <cell r="E3718">
            <v>43.57</v>
          </cell>
          <cell r="F3718">
            <v>13.03</v>
          </cell>
          <cell r="G3718">
            <v>56.6</v>
          </cell>
        </row>
        <row r="3719">
          <cell r="A3719" t="str">
            <v>54.04.342</v>
          </cell>
          <cell r="B3719">
            <v>0</v>
          </cell>
          <cell r="C3719" t="str">
            <v>Pavimentação em lajota de concreto 35 MPa, espessura 6 cm, colorido, tipos: raquete, retangular, sextavado e 16 faces, com rejunte em areia</v>
          </cell>
          <cell r="D3719" t="str">
            <v>m²</v>
          </cell>
          <cell r="E3719">
            <v>44.32</v>
          </cell>
          <cell r="F3719">
            <v>13.03</v>
          </cell>
          <cell r="G3719">
            <v>57.35</v>
          </cell>
        </row>
        <row r="3720">
          <cell r="A3720" t="str">
            <v>54.04.350</v>
          </cell>
          <cell r="B3720">
            <v>0</v>
          </cell>
          <cell r="C3720" t="str">
            <v>Pavimentação em lajota de concreto 35 MPa, espessura 8 cm, tipos: raquete, retangular, sextavado e 16 faces, com rejunte em areia</v>
          </cell>
          <cell r="D3720" t="str">
            <v>m²</v>
          </cell>
          <cell r="E3720">
            <v>51.07</v>
          </cell>
          <cell r="F3720">
            <v>17.37</v>
          </cell>
          <cell r="G3720">
            <v>68.44</v>
          </cell>
        </row>
        <row r="3721">
          <cell r="A3721" t="str">
            <v>54.04.360</v>
          </cell>
          <cell r="B3721">
            <v>0</v>
          </cell>
          <cell r="C3721" t="str">
            <v>Bloco diagonal em concreto tipo piso drenante para plantio de grama - 50 x 50 x 10 cm</v>
          </cell>
          <cell r="D3721" t="str">
            <v>m²</v>
          </cell>
          <cell r="E3721">
            <v>57.2</v>
          </cell>
          <cell r="F3721">
            <v>6.39</v>
          </cell>
          <cell r="G3721">
            <v>63.59</v>
          </cell>
        </row>
        <row r="3722">
          <cell r="A3722" t="str">
            <v>54.04.392</v>
          </cell>
          <cell r="B3722">
            <v>0</v>
          </cell>
          <cell r="C3722" t="str">
            <v>Piso em placa de concreto permeável drenante, cor natural, com resina protetora</v>
          </cell>
          <cell r="D3722" t="str">
            <v>m²</v>
          </cell>
          <cell r="E3722">
            <v>57.27</v>
          </cell>
          <cell r="F3722">
            <v>13.5</v>
          </cell>
          <cell r="G3722">
            <v>70.77</v>
          </cell>
        </row>
        <row r="3723">
          <cell r="A3723" t="str">
            <v>54.06</v>
          </cell>
          <cell r="B3723" t="str">
            <v>Guias e sarjetas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</row>
        <row r="3724">
          <cell r="A3724" t="str">
            <v>54.06.020</v>
          </cell>
          <cell r="B3724">
            <v>0</v>
          </cell>
          <cell r="C3724" t="str">
            <v>Guia pré-moldada curva tipo PMSP 100 - fck 25 MPa</v>
          </cell>
          <cell r="D3724" t="str">
            <v>m</v>
          </cell>
          <cell r="E3724">
            <v>31.04</v>
          </cell>
          <cell r="F3724">
            <v>8.14</v>
          </cell>
          <cell r="G3724">
            <v>39.18</v>
          </cell>
        </row>
        <row r="3725">
          <cell r="A3725" t="str">
            <v>54.06.040</v>
          </cell>
          <cell r="B3725">
            <v>0</v>
          </cell>
          <cell r="C3725" t="str">
            <v>Guia pré-moldada reta tipo PMSP 100 - fck 25 MPa</v>
          </cell>
          <cell r="D3725" t="str">
            <v>m</v>
          </cell>
          <cell r="E3725">
            <v>29.13</v>
          </cell>
          <cell r="F3725">
            <v>8.14</v>
          </cell>
          <cell r="G3725">
            <v>37.270000000000003</v>
          </cell>
        </row>
        <row r="3726">
          <cell r="A3726" t="str">
            <v>54.06.100</v>
          </cell>
          <cell r="B3726">
            <v>0</v>
          </cell>
          <cell r="C3726" t="str">
            <v>Base em concreto com fck de 20 MPa, para guias, sarjetas ou sarjetões</v>
          </cell>
          <cell r="D3726" t="str">
            <v>m³</v>
          </cell>
          <cell r="E3726">
            <v>306.26</v>
          </cell>
          <cell r="F3726">
            <v>29.34</v>
          </cell>
          <cell r="G3726">
            <v>335.6</v>
          </cell>
        </row>
        <row r="3727">
          <cell r="A3727" t="str">
            <v>54.06.110</v>
          </cell>
          <cell r="B3727">
            <v>0</v>
          </cell>
          <cell r="C3727" t="str">
            <v>Base em concreto com fck de 25 MPa, para guias, sarjetas ou sarjetões</v>
          </cell>
          <cell r="D3727" t="str">
            <v>m³</v>
          </cell>
          <cell r="E3727">
            <v>316.49</v>
          </cell>
          <cell r="F3727">
            <v>29.34</v>
          </cell>
          <cell r="G3727">
            <v>345.83</v>
          </cell>
        </row>
        <row r="3728">
          <cell r="A3728" t="str">
            <v>54.06.150</v>
          </cell>
          <cell r="B3728">
            <v>0</v>
          </cell>
          <cell r="C3728" t="str">
            <v>Execução de perfil extrusado no local</v>
          </cell>
          <cell r="D3728" t="str">
            <v>m³</v>
          </cell>
          <cell r="E3728">
            <v>891.18</v>
          </cell>
          <cell r="F3728">
            <v>0</v>
          </cell>
          <cell r="G3728">
            <v>891.18</v>
          </cell>
        </row>
        <row r="3729">
          <cell r="A3729" t="str">
            <v>54.06.160</v>
          </cell>
          <cell r="B3729">
            <v>0</v>
          </cell>
          <cell r="C3729" t="str">
            <v>Sarjeta ou sarjetão moldado no local, tipo PMSP em concreto com fck 20 MPa</v>
          </cell>
          <cell r="D3729" t="str">
            <v>m³</v>
          </cell>
          <cell r="E3729">
            <v>407.18</v>
          </cell>
          <cell r="F3729">
            <v>59.84</v>
          </cell>
          <cell r="G3729">
            <v>467.02</v>
          </cell>
        </row>
        <row r="3730">
          <cell r="A3730" t="str">
            <v>54.06.170</v>
          </cell>
          <cell r="B3730">
            <v>0</v>
          </cell>
          <cell r="C3730" t="str">
            <v>Sarjeta ou sarjetão moldado no local, tipo PMSP em concreto com fck 25 MPa</v>
          </cell>
          <cell r="D3730" t="str">
            <v>m³</v>
          </cell>
          <cell r="E3730">
            <v>417.41</v>
          </cell>
          <cell r="F3730">
            <v>59.84</v>
          </cell>
          <cell r="G3730">
            <v>477.25</v>
          </cell>
        </row>
        <row r="3731">
          <cell r="A3731" t="str">
            <v>54.07</v>
          </cell>
          <cell r="B3731" t="str">
            <v>Calçadas e passeios.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</row>
        <row r="3732">
          <cell r="A3732" t="str">
            <v>54.07.040</v>
          </cell>
          <cell r="B3732">
            <v>0</v>
          </cell>
          <cell r="C3732" t="str">
            <v>Passeio em mosaico português</v>
          </cell>
          <cell r="D3732" t="str">
            <v>m²</v>
          </cell>
          <cell r="E3732">
            <v>162.13</v>
          </cell>
          <cell r="F3732">
            <v>0</v>
          </cell>
          <cell r="G3732">
            <v>162.13</v>
          </cell>
        </row>
        <row r="3733">
          <cell r="A3733" t="str">
            <v>54.07.110</v>
          </cell>
          <cell r="B3733">
            <v>0</v>
          </cell>
          <cell r="C3733" t="str">
            <v>Piso em ladrilho hidráulico preto, branco e cinza 20 x 20 cm, assentado com argamassa colante industrializada</v>
          </cell>
          <cell r="D3733" t="str">
            <v>m²</v>
          </cell>
          <cell r="E3733">
            <v>55.83</v>
          </cell>
          <cell r="F3733">
            <v>7.63</v>
          </cell>
          <cell r="G3733">
            <v>63.46</v>
          </cell>
        </row>
        <row r="3734">
          <cell r="A3734" t="str">
            <v>54.07.130</v>
          </cell>
          <cell r="B3734">
            <v>0</v>
          </cell>
          <cell r="C3734" t="str">
            <v>Piso em ladrilho hidráulico várias cores 20 x 20 cm, assentado com argamassa colante industrializada</v>
          </cell>
          <cell r="D3734" t="str">
            <v>m²</v>
          </cell>
          <cell r="E3734">
            <v>56.05</v>
          </cell>
          <cell r="F3734">
            <v>7.63</v>
          </cell>
          <cell r="G3734">
            <v>63.68</v>
          </cell>
        </row>
        <row r="3735">
          <cell r="A3735" t="str">
            <v>54.07.210</v>
          </cell>
          <cell r="B3735">
            <v>0</v>
          </cell>
          <cell r="C3735" t="str">
            <v>Rejuntamento de piso em ladrilho hidráulico (20 x 20 x 1,8 cm) com argamassa industrializada para rejunte, juntas de 2 mm</v>
          </cell>
          <cell r="D3735" t="str">
            <v>m²</v>
          </cell>
          <cell r="E3735">
            <v>2.5499999999999998</v>
          </cell>
          <cell r="F3735">
            <v>6.8</v>
          </cell>
          <cell r="G3735">
            <v>9.35</v>
          </cell>
        </row>
        <row r="3736">
          <cell r="A3736" t="str">
            <v>54.07.240</v>
          </cell>
          <cell r="B3736">
            <v>0</v>
          </cell>
          <cell r="C3736" t="str">
            <v>Rejuntamento de piso em ladrilho hidráulico (30 x 30 x 2,5 cm), com cimento branco, juntas de 2 mm</v>
          </cell>
          <cell r="D3736" t="str">
            <v>m²</v>
          </cell>
          <cell r="E3736">
            <v>1.19</v>
          </cell>
          <cell r="F3736">
            <v>6.8</v>
          </cell>
          <cell r="G3736">
            <v>7.99</v>
          </cell>
        </row>
        <row r="3737">
          <cell r="A3737" t="str">
            <v>54.07.260</v>
          </cell>
          <cell r="B3737">
            <v>0</v>
          </cell>
          <cell r="C3737" t="str">
            <v>Piso em ladrilho hidráulico tipo rampa várias cores 30 x 30 cm, antiderrapante, assentado com argamassa mista</v>
          </cell>
          <cell r="D3737" t="str">
            <v>m²</v>
          </cell>
          <cell r="E3737">
            <v>69.680000000000007</v>
          </cell>
          <cell r="F3737">
            <v>19.3</v>
          </cell>
          <cell r="G3737">
            <v>88.98</v>
          </cell>
        </row>
        <row r="3738">
          <cell r="A3738" t="str">
            <v>54.20</v>
          </cell>
          <cell r="B3738" t="str">
            <v>Reparos, conservações e complementos - GRUPO 54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</row>
        <row r="3739">
          <cell r="A3739" t="str">
            <v>54.20.040</v>
          </cell>
          <cell r="B3739">
            <v>0</v>
          </cell>
          <cell r="C3739" t="str">
            <v>Bate-roda em concreto pré-moldado</v>
          </cell>
          <cell r="D3739" t="str">
            <v>m</v>
          </cell>
          <cell r="E3739">
            <v>62.06</v>
          </cell>
          <cell r="F3739">
            <v>9.31</v>
          </cell>
          <cell r="G3739">
            <v>71.37</v>
          </cell>
        </row>
        <row r="3740">
          <cell r="A3740" t="str">
            <v>54.20.100</v>
          </cell>
          <cell r="B3740">
            <v>0</v>
          </cell>
          <cell r="C3740" t="str">
            <v>Reassentamento de guia pré-moldada reta e/ou curva</v>
          </cell>
          <cell r="D3740" t="str">
            <v>m</v>
          </cell>
          <cell r="E3740">
            <v>6.19</v>
          </cell>
          <cell r="F3740">
            <v>8.14</v>
          </cell>
          <cell r="G3740">
            <v>14.33</v>
          </cell>
        </row>
        <row r="3741">
          <cell r="A3741" t="str">
            <v>54.20.110</v>
          </cell>
          <cell r="B3741">
            <v>0</v>
          </cell>
          <cell r="C3741" t="str">
            <v>Reassentamento de paralelepípedos, sem rejunte</v>
          </cell>
          <cell r="D3741" t="str">
            <v>m²</v>
          </cell>
          <cell r="E3741">
            <v>9.7100000000000009</v>
          </cell>
          <cell r="F3741">
            <v>17.27</v>
          </cell>
          <cell r="G3741">
            <v>26.98</v>
          </cell>
        </row>
        <row r="3742">
          <cell r="A3742" t="str">
            <v>54.20.120</v>
          </cell>
          <cell r="B3742">
            <v>0</v>
          </cell>
          <cell r="C3742" t="str">
            <v>Reassentamento de pavimentação em lajota de concreto, espessura 6 cm, com rejunte em areia</v>
          </cell>
          <cell r="D3742" t="str">
            <v>m²</v>
          </cell>
          <cell r="E3742">
            <v>6.26</v>
          </cell>
          <cell r="F3742">
            <v>10.65</v>
          </cell>
          <cell r="G3742">
            <v>16.91</v>
          </cell>
        </row>
        <row r="3743">
          <cell r="A3743" t="str">
            <v>54.20.130</v>
          </cell>
          <cell r="B3743">
            <v>0</v>
          </cell>
          <cell r="C3743" t="str">
            <v>Reassentamento de pavimentação em lajota de concreto, espessura 8 cm, com rejunte em areia</v>
          </cell>
          <cell r="D3743" t="str">
            <v>m²</v>
          </cell>
          <cell r="E3743">
            <v>6.33</v>
          </cell>
          <cell r="F3743">
            <v>12.36</v>
          </cell>
          <cell r="G3743">
            <v>18.690000000000001</v>
          </cell>
        </row>
        <row r="3744">
          <cell r="A3744" t="str">
            <v>54.20.140</v>
          </cell>
          <cell r="B3744">
            <v>0</v>
          </cell>
          <cell r="C3744" t="str">
            <v>Reassentamento de pavimentação em lajota de concreto, espessura 10 cm, com rejunte em areia</v>
          </cell>
          <cell r="D3744" t="str">
            <v>m²</v>
          </cell>
          <cell r="E3744">
            <v>6.45</v>
          </cell>
          <cell r="F3744">
            <v>14.83</v>
          </cell>
          <cell r="G3744">
            <v>21.28</v>
          </cell>
        </row>
        <row r="3745">
          <cell r="A3745" t="str">
            <v>55</v>
          </cell>
          <cell r="B3745" t="str">
            <v>LIMPEZA E ARREMATE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</row>
        <row r="3746">
          <cell r="A3746" t="str">
            <v>55.01</v>
          </cell>
          <cell r="B3746" t="str">
            <v>Limpeza de obra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</row>
        <row r="3747">
          <cell r="A3747" t="str">
            <v>55.01.020</v>
          </cell>
          <cell r="B3747">
            <v>0</v>
          </cell>
          <cell r="C3747" t="str">
            <v>Limpeza final da obra</v>
          </cell>
          <cell r="D3747" t="str">
            <v>m²</v>
          </cell>
          <cell r="E3747">
            <v>0</v>
          </cell>
          <cell r="F3747">
            <v>9.4499999999999993</v>
          </cell>
          <cell r="G3747">
            <v>9.4499999999999993</v>
          </cell>
        </row>
        <row r="3748">
          <cell r="A3748" t="str">
            <v>55.01.030</v>
          </cell>
          <cell r="B3748">
            <v>0</v>
          </cell>
          <cell r="C3748" t="str">
            <v>Limpeza complementar com hidrojateamento</v>
          </cell>
          <cell r="D3748" t="str">
            <v>m²</v>
          </cell>
          <cell r="E3748">
            <v>1.79</v>
          </cell>
          <cell r="F3748">
            <v>3.92</v>
          </cell>
          <cell r="G3748">
            <v>5.71</v>
          </cell>
        </row>
        <row r="3749">
          <cell r="A3749" t="str">
            <v>55.01.070</v>
          </cell>
          <cell r="B3749">
            <v>0</v>
          </cell>
          <cell r="C3749" t="str">
            <v>Limpeza complementar e especial de piso com produtos químicos</v>
          </cell>
          <cell r="D3749" t="str">
            <v>m²</v>
          </cell>
          <cell r="E3749">
            <v>0.47</v>
          </cell>
          <cell r="F3749">
            <v>2.7</v>
          </cell>
          <cell r="G3749">
            <v>3.17</v>
          </cell>
        </row>
        <row r="3750">
          <cell r="A3750" t="str">
            <v>55.01.080</v>
          </cell>
          <cell r="B3750">
            <v>0</v>
          </cell>
          <cell r="C3750" t="str">
            <v>Limpeza complementar e especial de peças e aparelhos sanitários</v>
          </cell>
          <cell r="D3750" t="str">
            <v>un</v>
          </cell>
          <cell r="E3750">
            <v>0</v>
          </cell>
          <cell r="F3750">
            <v>10.8</v>
          </cell>
          <cell r="G3750">
            <v>10.8</v>
          </cell>
        </row>
        <row r="3751">
          <cell r="A3751" t="str">
            <v>55.01.100</v>
          </cell>
          <cell r="B3751">
            <v>0</v>
          </cell>
          <cell r="C3751" t="str">
            <v>Limpeza complementar e especial de vidros</v>
          </cell>
          <cell r="D3751" t="str">
            <v>m²</v>
          </cell>
          <cell r="E3751">
            <v>0</v>
          </cell>
          <cell r="F3751">
            <v>10.130000000000001</v>
          </cell>
          <cell r="G3751">
            <v>10.130000000000001</v>
          </cell>
        </row>
        <row r="3752">
          <cell r="A3752" t="str">
            <v>55.01.130</v>
          </cell>
          <cell r="B3752">
            <v>0</v>
          </cell>
          <cell r="C3752" t="str">
            <v>Limpeza e lavagem de superfície revestida com material cerâmico ou pastilhas por hidrojateamento com rejuntamento</v>
          </cell>
          <cell r="D3752" t="str">
            <v>m²</v>
          </cell>
          <cell r="E3752">
            <v>4.62</v>
          </cell>
          <cell r="F3752">
            <v>3.92</v>
          </cell>
          <cell r="G3752">
            <v>8.5399999999999991</v>
          </cell>
        </row>
        <row r="3753">
          <cell r="A3753" t="str">
            <v>55.01.140</v>
          </cell>
          <cell r="B3753">
            <v>0</v>
          </cell>
          <cell r="C3753" t="str">
            <v>Limpeza de superfície com hidrojateamento</v>
          </cell>
          <cell r="D3753" t="str">
            <v>m²</v>
          </cell>
          <cell r="E3753">
            <v>5.19</v>
          </cell>
          <cell r="F3753">
            <v>0</v>
          </cell>
          <cell r="G3753">
            <v>5.19</v>
          </cell>
        </row>
        <row r="3754">
          <cell r="A3754" t="str">
            <v>55.02</v>
          </cell>
          <cell r="B3754" t="str">
            <v>Limpeza e desinfecção sanitária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</row>
        <row r="3755">
          <cell r="A3755" t="str">
            <v>55.02.010</v>
          </cell>
          <cell r="B3755">
            <v>0</v>
          </cell>
          <cell r="C3755" t="str">
            <v>Limpeza de caixa de inspeção</v>
          </cell>
          <cell r="D3755" t="str">
            <v>un</v>
          </cell>
          <cell r="E3755">
            <v>0</v>
          </cell>
          <cell r="F3755">
            <v>4.05</v>
          </cell>
          <cell r="G3755">
            <v>4.05</v>
          </cell>
        </row>
        <row r="3756">
          <cell r="A3756" t="str">
            <v>55.02.020</v>
          </cell>
          <cell r="B3756">
            <v>0</v>
          </cell>
          <cell r="C3756" t="str">
            <v>Limpeza de fossa</v>
          </cell>
          <cell r="D3756" t="str">
            <v>m³</v>
          </cell>
          <cell r="E3756">
            <v>143.30000000000001</v>
          </cell>
          <cell r="F3756">
            <v>0</v>
          </cell>
          <cell r="G3756">
            <v>143.30000000000001</v>
          </cell>
        </row>
        <row r="3757">
          <cell r="A3757" t="str">
            <v>55.02.040</v>
          </cell>
          <cell r="B3757">
            <v>0</v>
          </cell>
          <cell r="C3757" t="str">
            <v>Limpeza e desobstrução de boca de lobo</v>
          </cell>
          <cell r="D3757" t="str">
            <v>un</v>
          </cell>
          <cell r="E3757">
            <v>0</v>
          </cell>
          <cell r="F3757">
            <v>14.97</v>
          </cell>
          <cell r="G3757">
            <v>14.97</v>
          </cell>
        </row>
        <row r="3758">
          <cell r="A3758" t="str">
            <v>55.02.050</v>
          </cell>
          <cell r="B3758">
            <v>0</v>
          </cell>
          <cell r="C3758" t="str">
            <v>Limpeza e desobstrução de canaletas ou tubulações de águas pluviais</v>
          </cell>
          <cell r="D3758" t="str">
            <v>m</v>
          </cell>
          <cell r="E3758">
            <v>0</v>
          </cell>
          <cell r="F3758">
            <v>7.48</v>
          </cell>
          <cell r="G3758">
            <v>7.48</v>
          </cell>
        </row>
        <row r="3759">
          <cell r="A3759" t="str">
            <v>55.02.060</v>
          </cell>
          <cell r="B3759">
            <v>0</v>
          </cell>
          <cell r="C3759" t="str">
            <v>Limpeza e desentupimento manual de tubulação de esgoto predial</v>
          </cell>
          <cell r="D3759" t="str">
            <v>m</v>
          </cell>
          <cell r="E3759">
            <v>0</v>
          </cell>
          <cell r="F3759">
            <v>7.99</v>
          </cell>
          <cell r="G3759">
            <v>7.99</v>
          </cell>
        </row>
        <row r="3760">
          <cell r="A3760" t="str">
            <v>55.10</v>
          </cell>
          <cell r="B3760" t="str">
            <v>Remoção de entulho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</row>
        <row r="3761">
          <cell r="A3761" t="str">
            <v>55.10.030</v>
          </cell>
          <cell r="B3761">
            <v>0</v>
          </cell>
          <cell r="C3761" t="str">
            <v>Locação de duto coletor de entulho</v>
          </cell>
          <cell r="D3761" t="str">
            <v>mxmês</v>
          </cell>
          <cell r="E3761">
            <v>50.66</v>
          </cell>
          <cell r="F3761">
            <v>0</v>
          </cell>
          <cell r="G3761">
            <v>50.66</v>
          </cell>
        </row>
        <row r="3762">
          <cell r="A3762" t="str">
            <v>61</v>
          </cell>
          <cell r="B3762" t="str">
            <v>CONFORTO MECÂNICO, EQUIPAMENTO E SISTEMA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</row>
        <row r="3763">
          <cell r="A3763" t="str">
            <v>61.01</v>
          </cell>
          <cell r="B3763" t="str">
            <v>Elevador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</row>
        <row r="3764">
          <cell r="A3764" t="str">
            <v>61.01.670</v>
          </cell>
          <cell r="B3764">
            <v>0</v>
          </cell>
          <cell r="C3764" t="str">
            <v>Elevador para passageiros, uso interno com capacidade mínima de 600 kg para duas paradas, portas unilaterais</v>
          </cell>
          <cell r="D3764" t="str">
            <v>cj</v>
          </cell>
          <cell r="E3764">
            <v>70325</v>
          </cell>
          <cell r="F3764">
            <v>0</v>
          </cell>
          <cell r="G3764">
            <v>70325</v>
          </cell>
        </row>
        <row r="3765">
          <cell r="A3765" t="str">
            <v>61.01.680</v>
          </cell>
          <cell r="B3765">
            <v>0</v>
          </cell>
          <cell r="C3765" t="str">
            <v>Elevador para passageiros, uso interno com capacidade mínima de 600 kg para três paradas, portas unilaterais</v>
          </cell>
          <cell r="D3765" t="str">
            <v>cj</v>
          </cell>
          <cell r="E3765">
            <v>75660</v>
          </cell>
          <cell r="F3765">
            <v>0</v>
          </cell>
          <cell r="G3765">
            <v>75660</v>
          </cell>
        </row>
        <row r="3766">
          <cell r="A3766" t="str">
            <v>61.01.690</v>
          </cell>
          <cell r="B3766">
            <v>0</v>
          </cell>
          <cell r="C3766" t="str">
            <v>Elevador para passageiros, uso interno com capacidade mínima de 600 kg para três paradas, portas bilaterais</v>
          </cell>
          <cell r="D3766" t="str">
            <v>cj</v>
          </cell>
          <cell r="E3766">
            <v>81480</v>
          </cell>
          <cell r="F3766">
            <v>0</v>
          </cell>
          <cell r="G3766">
            <v>81480</v>
          </cell>
        </row>
        <row r="3767">
          <cell r="A3767" t="str">
            <v>61.01.760</v>
          </cell>
          <cell r="B3767">
            <v>0</v>
          </cell>
          <cell r="C3767" t="str">
            <v>Elevador para passageiros, uso interno com capacidade mínima de 600 kg para quatro paradas, portas bilaterais</v>
          </cell>
          <cell r="D3767" t="str">
            <v>cj</v>
          </cell>
          <cell r="E3767">
            <v>85360</v>
          </cell>
          <cell r="F3767">
            <v>0</v>
          </cell>
          <cell r="G3767">
            <v>85360</v>
          </cell>
        </row>
        <row r="3768">
          <cell r="A3768" t="str">
            <v>61.01.770</v>
          </cell>
          <cell r="B3768">
            <v>0</v>
          </cell>
          <cell r="C3768" t="str">
            <v>Elevador para passageiros, uso interno com capacidade mínima de 600 kg para quatro paradas, portas unilaterais</v>
          </cell>
          <cell r="D3768" t="str">
            <v>cj</v>
          </cell>
          <cell r="E3768">
            <v>80510</v>
          </cell>
          <cell r="F3768">
            <v>0</v>
          </cell>
          <cell r="G3768">
            <v>80510</v>
          </cell>
        </row>
        <row r="3769">
          <cell r="A3769" t="str">
            <v>61.01.800</v>
          </cell>
          <cell r="B3769">
            <v>0</v>
          </cell>
          <cell r="C3769" t="str">
            <v>Fechamento em vidro laminado para caixa de elevador</v>
          </cell>
          <cell r="D3769" t="str">
            <v>m²</v>
          </cell>
          <cell r="E3769">
            <v>465.72</v>
          </cell>
          <cell r="F3769">
            <v>0</v>
          </cell>
          <cell r="G3769">
            <v>465.72</v>
          </cell>
        </row>
        <row r="3770">
          <cell r="A3770" t="str">
            <v>61.10</v>
          </cell>
          <cell r="B3770" t="str">
            <v>Climatização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</row>
        <row r="3771">
          <cell r="A3771" t="str">
            <v>61.10.001</v>
          </cell>
          <cell r="B3771">
            <v>0</v>
          </cell>
          <cell r="C3771" t="str">
            <v>Resfriadora de líquidos (chiller), com compressor e condensação à ar, capacidade de 120 TR</v>
          </cell>
          <cell r="D3771" t="str">
            <v>un</v>
          </cell>
          <cell r="E3771">
            <v>276085.90000000002</v>
          </cell>
          <cell r="F3771">
            <v>20631.2</v>
          </cell>
          <cell r="G3771">
            <v>296717.09999999998</v>
          </cell>
        </row>
        <row r="3772">
          <cell r="A3772" t="str">
            <v>61.10.007</v>
          </cell>
          <cell r="B3772">
            <v>0</v>
          </cell>
          <cell r="C3772" t="str">
            <v>Resfriadora de líquidos (chiller), com compressor e condensação à ar, capacidade de 160 TR</v>
          </cell>
          <cell r="D3772" t="str">
            <v>un</v>
          </cell>
          <cell r="E3772">
            <v>302500.36</v>
          </cell>
          <cell r="F3772">
            <v>21977.11</v>
          </cell>
          <cell r="G3772">
            <v>324477.46999999997</v>
          </cell>
        </row>
        <row r="3773">
          <cell r="A3773" t="str">
            <v>61.10.010</v>
          </cell>
          <cell r="B3773">
            <v>0</v>
          </cell>
          <cell r="C3773" t="str">
            <v>Resfriadora de líquidos (chiller), com compressor e condensação à ar, capacidade de 200-210 TR</v>
          </cell>
          <cell r="D3773" t="str">
            <v>un</v>
          </cell>
          <cell r="E3773">
            <v>447122.83</v>
          </cell>
          <cell r="F3773">
            <v>19981.099999999999</v>
          </cell>
          <cell r="G3773">
            <v>467103.93</v>
          </cell>
        </row>
        <row r="3774">
          <cell r="A3774" t="str">
            <v>61.10.012</v>
          </cell>
          <cell r="B3774">
            <v>0</v>
          </cell>
          <cell r="C3774" t="str">
            <v>Resfriadora de líquidos (chiller), com compressor e condensação à ar, capacidade de 80 TR</v>
          </cell>
          <cell r="D3774" t="str">
            <v>un</v>
          </cell>
          <cell r="E3774">
            <v>191283.18</v>
          </cell>
          <cell r="F3774">
            <v>16504.96</v>
          </cell>
          <cell r="G3774">
            <v>207788.14</v>
          </cell>
        </row>
        <row r="3775">
          <cell r="A3775" t="str">
            <v>61.10.100</v>
          </cell>
          <cell r="B3775">
            <v>0</v>
          </cell>
          <cell r="C3775" t="str">
            <v>Tratamento de ar (fan-coil) tipo Air Handling Unit de concepção modular, capacidade de 10 TR</v>
          </cell>
          <cell r="D3775" t="str">
            <v>un</v>
          </cell>
          <cell r="E3775">
            <v>14639.09</v>
          </cell>
          <cell r="F3775">
            <v>2441.25</v>
          </cell>
          <cell r="G3775">
            <v>17080.34</v>
          </cell>
        </row>
        <row r="3776">
          <cell r="A3776" t="str">
            <v>61.10.110</v>
          </cell>
          <cell r="B3776">
            <v>0</v>
          </cell>
          <cell r="C3776" t="str">
            <v>Tratamento de ar (fan-coil) tipo Air Handling Unit de concepção modular, capacidade de 40 TR</v>
          </cell>
          <cell r="D3776" t="str">
            <v>un</v>
          </cell>
          <cell r="E3776">
            <v>40354.1</v>
          </cell>
          <cell r="F3776">
            <v>5333.52</v>
          </cell>
          <cell r="G3776">
            <v>45687.62</v>
          </cell>
        </row>
        <row r="3777">
          <cell r="A3777" t="str">
            <v>61.10.120</v>
          </cell>
          <cell r="B3777">
            <v>0</v>
          </cell>
          <cell r="C3777" t="str">
            <v>Tratamento de ar (fan-coil) tipo Air Handling Unit de concepção modular, capacidade de 50 TR</v>
          </cell>
          <cell r="D3777" t="str">
            <v>un</v>
          </cell>
          <cell r="E3777">
            <v>36789.97</v>
          </cell>
          <cell r="F3777">
            <v>6507.75</v>
          </cell>
          <cell r="G3777">
            <v>43297.72</v>
          </cell>
        </row>
        <row r="3778">
          <cell r="A3778" t="str">
            <v>61.10.200</v>
          </cell>
          <cell r="B3778">
            <v>0</v>
          </cell>
          <cell r="C3778" t="str">
            <v>Tratamento de ar compacta fancolete hidrônico tipo piso-teto, vazão de ar nominal 637 m³/h, capacidade de refrigeração 14.000 Btu/h - 1,2 TR</v>
          </cell>
          <cell r="D3778" t="str">
            <v>un</v>
          </cell>
          <cell r="E3778">
            <v>2880.48</v>
          </cell>
          <cell r="F3778">
            <v>412.08</v>
          </cell>
          <cell r="G3778">
            <v>3292.56</v>
          </cell>
        </row>
        <row r="3779">
          <cell r="A3779" t="str">
            <v>61.10.210</v>
          </cell>
          <cell r="B3779">
            <v>0</v>
          </cell>
          <cell r="C3779" t="str">
            <v>Tratamento de ar compacta fancolete hidrônico tipo piso-teto, vazão de ar nominal 1.215 m³/h, capacidade de refrigeração 25.000 Btu/h - 2,1 TR</v>
          </cell>
          <cell r="D3779" t="str">
            <v>un</v>
          </cell>
          <cell r="E3779">
            <v>3291.87</v>
          </cell>
          <cell r="F3779">
            <v>515.1</v>
          </cell>
          <cell r="G3779">
            <v>3806.97</v>
          </cell>
        </row>
        <row r="3780">
          <cell r="A3780" t="str">
            <v>61.10.220</v>
          </cell>
          <cell r="B3780">
            <v>0</v>
          </cell>
          <cell r="C3780" t="str">
            <v>Tratamento de ar compacta fancolete hidrônico tipo piso-teto, vazão de ar nominal 1.758 m³/h, capacidade de refrigeração 36.000 Btu/h - 3,0 TR</v>
          </cell>
          <cell r="D3780" t="str">
            <v>un</v>
          </cell>
          <cell r="E3780">
            <v>3876.91</v>
          </cell>
          <cell r="F3780">
            <v>618.12</v>
          </cell>
          <cell r="G3780">
            <v>4495.03</v>
          </cell>
        </row>
        <row r="3781">
          <cell r="A3781" t="str">
            <v>61.10.230</v>
          </cell>
          <cell r="B3781">
            <v>0</v>
          </cell>
          <cell r="C3781" t="str">
            <v>Tratamento de ar compacta fancolete hidrônico tipo piso-teto, vazão de ar nominal 2.166 m³/h, capacidade de refrigeração 48.000 Btu/h - 4,0 TR</v>
          </cell>
          <cell r="D3781" t="str">
            <v>un</v>
          </cell>
          <cell r="E3781">
            <v>4074.95</v>
          </cell>
          <cell r="F3781">
            <v>669.63</v>
          </cell>
          <cell r="G3781">
            <v>4744.58</v>
          </cell>
        </row>
        <row r="3782">
          <cell r="A3782" t="str">
            <v>61.10.250</v>
          </cell>
          <cell r="B3782">
            <v>0</v>
          </cell>
          <cell r="C3782" t="str">
            <v>Tratamento de ar compacta fancolete hidrônico tipo cassete, capacidade de refrigeração 20.000 Btu/h - 1,6 TR</v>
          </cell>
          <cell r="D3782" t="str">
            <v>un</v>
          </cell>
          <cell r="E3782">
            <v>2730.2</v>
          </cell>
          <cell r="F3782">
            <v>322.56</v>
          </cell>
          <cell r="G3782">
            <v>3052.76</v>
          </cell>
        </row>
        <row r="3783">
          <cell r="A3783" t="str">
            <v>61.10.260</v>
          </cell>
          <cell r="B3783">
            <v>0</v>
          </cell>
          <cell r="C3783" t="str">
            <v>Tratamento de ar compacta fancolete hidrônico tipo cassete, capacidade de refrigeração 25.000 Btu/h - 2,1 TR</v>
          </cell>
          <cell r="D3783" t="str">
            <v>un</v>
          </cell>
          <cell r="E3783">
            <v>3108.34</v>
          </cell>
          <cell r="F3783">
            <v>322.56</v>
          </cell>
          <cell r="G3783">
            <v>3430.9</v>
          </cell>
        </row>
        <row r="3784">
          <cell r="A3784" t="str">
            <v>61.10.270</v>
          </cell>
          <cell r="B3784">
            <v>0</v>
          </cell>
          <cell r="C3784" t="str">
            <v>Tratamento de ar compacta fancolete hidrônico tipo cassete, capacidade de refrigeração 32.000 Btu/h - 2,6 TR</v>
          </cell>
          <cell r="D3784" t="str">
            <v>un</v>
          </cell>
          <cell r="E3784">
            <v>3538.99</v>
          </cell>
          <cell r="F3784">
            <v>322.56</v>
          </cell>
          <cell r="G3784">
            <v>3861.55</v>
          </cell>
        </row>
        <row r="3785">
          <cell r="A3785" t="str">
            <v>61.10.300</v>
          </cell>
          <cell r="B3785">
            <v>0</v>
          </cell>
          <cell r="C3785" t="str">
            <v>Duto flexível aluminizado, seção circular de 10cm (4")</v>
          </cell>
          <cell r="D3785" t="str">
            <v>m</v>
          </cell>
          <cell r="E3785">
            <v>6.92</v>
          </cell>
          <cell r="F3785">
            <v>8.9499999999999993</v>
          </cell>
          <cell r="G3785">
            <v>15.87</v>
          </cell>
        </row>
        <row r="3786">
          <cell r="A3786" t="str">
            <v>61.10.310</v>
          </cell>
          <cell r="B3786">
            <v>0</v>
          </cell>
          <cell r="C3786" t="str">
            <v>Duto flexível aluminizado, seção circular de 15cm (6")</v>
          </cell>
          <cell r="D3786" t="str">
            <v>m</v>
          </cell>
          <cell r="E3786">
            <v>10.15</v>
          </cell>
          <cell r="F3786">
            <v>8.9499999999999993</v>
          </cell>
          <cell r="G3786">
            <v>19.100000000000001</v>
          </cell>
        </row>
        <row r="3787">
          <cell r="A3787" t="str">
            <v>61.10.320</v>
          </cell>
          <cell r="B3787">
            <v>0</v>
          </cell>
          <cell r="C3787" t="str">
            <v>Duto flexível aluminizado, seção circular de 20cm (8")</v>
          </cell>
          <cell r="D3787" t="str">
            <v>m</v>
          </cell>
          <cell r="E3787">
            <v>13.3</v>
          </cell>
          <cell r="F3787">
            <v>8.9499999999999993</v>
          </cell>
          <cell r="G3787">
            <v>22.25</v>
          </cell>
        </row>
        <row r="3788">
          <cell r="A3788" t="str">
            <v>61.10.380</v>
          </cell>
          <cell r="B3788">
            <v>0</v>
          </cell>
          <cell r="C3788" t="str">
            <v>Duto em painel rígido de lã de vidro acústico, espessura 25 mm</v>
          </cell>
          <cell r="D3788" t="str">
            <v>m²</v>
          </cell>
          <cell r="E3788">
            <v>110.58</v>
          </cell>
          <cell r="F3788">
            <v>64.39</v>
          </cell>
          <cell r="G3788">
            <v>174.97</v>
          </cell>
        </row>
        <row r="3789">
          <cell r="A3789" t="str">
            <v>61.10.400</v>
          </cell>
          <cell r="B3789">
            <v>0</v>
          </cell>
          <cell r="C3789" t="str">
            <v>Damper corta fogo (DCF) tipo comporta, com elemento fusível e chave fim de curso.</v>
          </cell>
          <cell r="D3789" t="str">
            <v>m²</v>
          </cell>
          <cell r="E3789">
            <v>3205.88</v>
          </cell>
          <cell r="F3789">
            <v>0</v>
          </cell>
          <cell r="G3789">
            <v>3205.88</v>
          </cell>
        </row>
        <row r="3790">
          <cell r="A3790" t="str">
            <v>61.10.401</v>
          </cell>
          <cell r="B3790">
            <v>0</v>
          </cell>
          <cell r="C3790" t="str">
            <v>Damper de regulagem manual, tamanho: 0,10 m² a 0,14 m²</v>
          </cell>
          <cell r="D3790" t="str">
            <v>m²</v>
          </cell>
          <cell r="E3790">
            <v>1003.7</v>
          </cell>
          <cell r="F3790">
            <v>83.62</v>
          </cell>
          <cell r="G3790">
            <v>1087.32</v>
          </cell>
        </row>
        <row r="3791">
          <cell r="A3791" t="str">
            <v>61.10.402</v>
          </cell>
          <cell r="B3791">
            <v>0</v>
          </cell>
          <cell r="C3791" t="str">
            <v>Damper de regulagem manual, tamanho: 0,15 m² a 0,20 m²</v>
          </cell>
          <cell r="D3791" t="str">
            <v>m²</v>
          </cell>
          <cell r="E3791">
            <v>869.22</v>
          </cell>
          <cell r="F3791">
            <v>64.61</v>
          </cell>
          <cell r="G3791">
            <v>933.83</v>
          </cell>
        </row>
        <row r="3792">
          <cell r="A3792" t="str">
            <v>61.10.403</v>
          </cell>
          <cell r="B3792">
            <v>0</v>
          </cell>
          <cell r="C3792" t="str">
            <v>Damper de regulagem manual, tamanho: 0,21 m² a 0,40 m²</v>
          </cell>
          <cell r="D3792" t="str">
            <v>m²</v>
          </cell>
          <cell r="E3792">
            <v>682.4</v>
          </cell>
          <cell r="F3792">
            <v>57.02</v>
          </cell>
          <cell r="G3792">
            <v>739.42</v>
          </cell>
        </row>
        <row r="3793">
          <cell r="A3793" t="str">
            <v>61.10.410</v>
          </cell>
          <cell r="B3793">
            <v>0</v>
          </cell>
          <cell r="C3793" t="str">
            <v>Serviço de instalação de Damper Corta Fogo</v>
          </cell>
          <cell r="D3793" t="str">
            <v>un</v>
          </cell>
          <cell r="E3793">
            <v>0</v>
          </cell>
          <cell r="F3793">
            <v>243.76</v>
          </cell>
          <cell r="G3793">
            <v>243.76</v>
          </cell>
        </row>
        <row r="3794">
          <cell r="A3794" t="str">
            <v>61.10.420</v>
          </cell>
          <cell r="B3794">
            <v>0</v>
          </cell>
          <cell r="C3794" t="str">
            <v>Motor (atuador) a ser acoplado ao Damper corta fogo</v>
          </cell>
          <cell r="D3794" t="str">
            <v>un</v>
          </cell>
          <cell r="E3794">
            <v>980.95</v>
          </cell>
          <cell r="F3794">
            <v>99.54</v>
          </cell>
          <cell r="G3794">
            <v>1080.49</v>
          </cell>
        </row>
        <row r="3795">
          <cell r="A3795" t="str">
            <v>61.10.430</v>
          </cell>
          <cell r="B3795">
            <v>0</v>
          </cell>
          <cell r="C3795" t="str">
            <v>Tanque de compensação pressurizado, capacidade (volume mínimo) de 250 litros</v>
          </cell>
          <cell r="D3795" t="str">
            <v>un</v>
          </cell>
          <cell r="E3795">
            <v>4373.74</v>
          </cell>
          <cell r="F3795">
            <v>1030.2</v>
          </cell>
          <cell r="G3795">
            <v>5403.94</v>
          </cell>
        </row>
        <row r="3796">
          <cell r="A3796" t="str">
            <v>61.10.440</v>
          </cell>
          <cell r="B3796">
            <v>0</v>
          </cell>
          <cell r="C3796" t="str">
            <v>Registro de regulagem de vazão de ar</v>
          </cell>
          <cell r="D3796" t="str">
            <v>un</v>
          </cell>
          <cell r="E3796">
            <v>138.56</v>
          </cell>
          <cell r="F3796">
            <v>30.41</v>
          </cell>
          <cell r="G3796">
            <v>168.97</v>
          </cell>
        </row>
        <row r="3797">
          <cell r="A3797" t="str">
            <v>61.10.510</v>
          </cell>
          <cell r="B3797">
            <v>0</v>
          </cell>
          <cell r="C3797" t="str">
            <v>Difusor de ar de longo alcance tipo Jet-Nozzles, vazão de ar 1.330 m³/h</v>
          </cell>
          <cell r="D3797" t="str">
            <v>un</v>
          </cell>
          <cell r="E3797">
            <v>651.71</v>
          </cell>
          <cell r="F3797">
            <v>87.43</v>
          </cell>
          <cell r="G3797">
            <v>739.14</v>
          </cell>
        </row>
        <row r="3798">
          <cell r="A3798" t="str">
            <v>61.10.511</v>
          </cell>
          <cell r="B3798">
            <v>0</v>
          </cell>
          <cell r="C3798" t="str">
            <v>Difusor para insuflamento de ar com plenum, multivias e colarinho</v>
          </cell>
          <cell r="D3798" t="str">
            <v>m²</v>
          </cell>
          <cell r="E3798">
            <v>2042.1</v>
          </cell>
          <cell r="F3798">
            <v>133.04</v>
          </cell>
          <cell r="G3798">
            <v>2175.14</v>
          </cell>
        </row>
        <row r="3799">
          <cell r="A3799" t="str">
            <v>61.10.512</v>
          </cell>
          <cell r="B3799">
            <v>0</v>
          </cell>
          <cell r="C3799" t="str">
            <v>Difusor para insuflamento de ar com plenum, com 2 aberturas</v>
          </cell>
          <cell r="D3799" t="str">
            <v>m</v>
          </cell>
          <cell r="E3799">
            <v>2164.27</v>
          </cell>
          <cell r="F3799">
            <v>33.18</v>
          </cell>
          <cell r="G3799">
            <v>2197.4499999999998</v>
          </cell>
        </row>
        <row r="3800">
          <cell r="A3800" t="str">
            <v>61.10.513</v>
          </cell>
          <cell r="B3800">
            <v>0</v>
          </cell>
          <cell r="C3800" t="str">
            <v>Difusor de plástico, diâmetro 15 cm</v>
          </cell>
          <cell r="D3800" t="str">
            <v>un</v>
          </cell>
          <cell r="E3800">
            <v>62.01</v>
          </cell>
          <cell r="F3800">
            <v>30.41</v>
          </cell>
          <cell r="G3800">
            <v>92.42</v>
          </cell>
        </row>
        <row r="3801">
          <cell r="A3801" t="str">
            <v>61.10.514</v>
          </cell>
          <cell r="B3801">
            <v>0</v>
          </cell>
          <cell r="C3801" t="str">
            <v>Difusor de plástico, diâmetro 20 cm</v>
          </cell>
          <cell r="D3801" t="str">
            <v>un</v>
          </cell>
          <cell r="E3801">
            <v>85.33</v>
          </cell>
          <cell r="F3801">
            <v>30.41</v>
          </cell>
          <cell r="G3801">
            <v>115.74</v>
          </cell>
        </row>
        <row r="3802">
          <cell r="A3802" t="str">
            <v>61.10.530</v>
          </cell>
          <cell r="B3802">
            <v>0</v>
          </cell>
          <cell r="C3802" t="str">
            <v>Difusor de insuflação de ar tipo direcional, medindo 30 x 30 cm</v>
          </cell>
          <cell r="D3802" t="str">
            <v>un</v>
          </cell>
          <cell r="E3802">
            <v>231.7</v>
          </cell>
          <cell r="F3802">
            <v>30.41</v>
          </cell>
          <cell r="G3802">
            <v>262.11</v>
          </cell>
        </row>
        <row r="3803">
          <cell r="A3803" t="str">
            <v>61.10.550</v>
          </cell>
          <cell r="B3803">
            <v>0</v>
          </cell>
          <cell r="C3803" t="str">
            <v>Difusor de insuflação de ar tipo direcional, medindo 45 x 15 cm</v>
          </cell>
          <cell r="D3803" t="str">
            <v>un</v>
          </cell>
          <cell r="E3803">
            <v>181.45</v>
          </cell>
          <cell r="F3803">
            <v>30.41</v>
          </cell>
          <cell r="G3803">
            <v>211.86</v>
          </cell>
        </row>
        <row r="3804">
          <cell r="A3804" t="str">
            <v>61.10.564</v>
          </cell>
          <cell r="B3804">
            <v>0</v>
          </cell>
          <cell r="C3804" t="str">
            <v>Grelha de insuflação de ar em alumínio anodizado, de dupla deflexão, tamanho: até 0,10 m²</v>
          </cell>
          <cell r="D3804" t="str">
            <v>m²</v>
          </cell>
          <cell r="E3804">
            <v>1517.58</v>
          </cell>
          <cell r="F3804">
            <v>186.25</v>
          </cell>
          <cell r="G3804">
            <v>1703.83</v>
          </cell>
        </row>
        <row r="3805">
          <cell r="A3805" t="str">
            <v>61.10.565</v>
          </cell>
          <cell r="B3805">
            <v>0</v>
          </cell>
          <cell r="C3805" t="str">
            <v>Grelha de insuflação de ar em alumínio anodizado, de dupla deflexão, tamanho: acima de 0,10 m² até 0,50 m²</v>
          </cell>
          <cell r="D3805" t="str">
            <v>m²</v>
          </cell>
          <cell r="E3805">
            <v>931.58</v>
          </cell>
          <cell r="F3805">
            <v>76.02</v>
          </cell>
          <cell r="G3805">
            <v>1007.6</v>
          </cell>
        </row>
        <row r="3806">
          <cell r="A3806" t="str">
            <v>61.10.566</v>
          </cell>
          <cell r="B3806">
            <v>0</v>
          </cell>
          <cell r="C3806" t="str">
            <v>Grelha de insuflação de ar em alumínio anodizado, de dupla deflexão, tamanho: acima de 0,50 m² até 1,00 m²</v>
          </cell>
          <cell r="D3806" t="str">
            <v>m²</v>
          </cell>
          <cell r="E3806">
            <v>756.32</v>
          </cell>
          <cell r="F3806">
            <v>38.01</v>
          </cell>
          <cell r="G3806">
            <v>794.33</v>
          </cell>
        </row>
        <row r="3807">
          <cell r="A3807" t="str">
            <v>61.10.567</v>
          </cell>
          <cell r="B3807">
            <v>0</v>
          </cell>
          <cell r="C3807" t="str">
            <v>Grelha de porta, tamanho: 0,14 m² a 0,30 m²</v>
          </cell>
          <cell r="D3807" t="str">
            <v>m²</v>
          </cell>
          <cell r="E3807">
            <v>924.97</v>
          </cell>
          <cell r="F3807">
            <v>83.62</v>
          </cell>
          <cell r="G3807">
            <v>1008.59</v>
          </cell>
        </row>
        <row r="3808">
          <cell r="A3808" t="str">
            <v>61.10.568</v>
          </cell>
          <cell r="B3808">
            <v>0</v>
          </cell>
          <cell r="C3808" t="str">
            <v>Grelha de porta, tamanho: 0,07 m² a 0,13 m²</v>
          </cell>
          <cell r="D3808" t="str">
            <v>m²</v>
          </cell>
          <cell r="E3808">
            <v>1112.58</v>
          </cell>
          <cell r="F3808">
            <v>110.23</v>
          </cell>
          <cell r="G3808">
            <v>1222.81</v>
          </cell>
        </row>
        <row r="3809">
          <cell r="A3809" t="str">
            <v>61.10.569</v>
          </cell>
          <cell r="B3809">
            <v>0</v>
          </cell>
          <cell r="C3809" t="str">
            <v>Grelha de porta, tamanho: 0,03 m² a 0,06 m²</v>
          </cell>
          <cell r="D3809" t="str">
            <v>m²</v>
          </cell>
          <cell r="E3809">
            <v>1868.68</v>
          </cell>
          <cell r="F3809">
            <v>182.45</v>
          </cell>
          <cell r="G3809">
            <v>2051.13</v>
          </cell>
        </row>
        <row r="3810">
          <cell r="A3810" t="str">
            <v>61.10.574</v>
          </cell>
          <cell r="B3810">
            <v>0</v>
          </cell>
          <cell r="C3810" t="str">
            <v>Grelha de retorno/exaustão com registro, tamanho: 0,03 m² a 0,06 m²</v>
          </cell>
          <cell r="D3810" t="str">
            <v>m²</v>
          </cell>
          <cell r="E3810">
            <v>1331.68</v>
          </cell>
          <cell r="F3810">
            <v>136.83000000000001</v>
          </cell>
          <cell r="G3810">
            <v>1468.51</v>
          </cell>
        </row>
        <row r="3811">
          <cell r="A3811" t="str">
            <v>61.10.575</v>
          </cell>
          <cell r="B3811">
            <v>0</v>
          </cell>
          <cell r="C3811" t="str">
            <v>Grelha de retorno/exaustão com registro, tamanho: 0,07 m² a 0,13 m²</v>
          </cell>
          <cell r="D3811" t="str">
            <v>m²</v>
          </cell>
          <cell r="E3811">
            <v>978.46</v>
          </cell>
          <cell r="F3811">
            <v>95.03</v>
          </cell>
          <cell r="G3811">
            <v>1073.49</v>
          </cell>
        </row>
        <row r="3812">
          <cell r="A3812" t="str">
            <v>61.10.576</v>
          </cell>
          <cell r="B3812">
            <v>0</v>
          </cell>
          <cell r="C3812" t="str">
            <v>Grelha de retorno/exaustão com registro, tamanho: 0,14 m² a 0,19 m²</v>
          </cell>
          <cell r="D3812" t="str">
            <v>m²</v>
          </cell>
          <cell r="E3812">
            <v>813.63</v>
          </cell>
          <cell r="F3812">
            <v>76.02</v>
          </cell>
          <cell r="G3812">
            <v>889.65</v>
          </cell>
        </row>
        <row r="3813">
          <cell r="A3813" t="str">
            <v>61.10.577</v>
          </cell>
          <cell r="B3813">
            <v>0</v>
          </cell>
          <cell r="C3813" t="str">
            <v>Grelha de retorno/exaustão com registro, tamanho: 0,20 m² a 0,40 m²</v>
          </cell>
          <cell r="D3813" t="str">
            <v>m²</v>
          </cell>
          <cell r="E3813">
            <v>717.12</v>
          </cell>
          <cell r="F3813">
            <v>64.61</v>
          </cell>
          <cell r="G3813">
            <v>781.73</v>
          </cell>
        </row>
        <row r="3814">
          <cell r="A3814" t="str">
            <v>61.10.578</v>
          </cell>
          <cell r="B3814">
            <v>0</v>
          </cell>
          <cell r="C3814" t="str">
            <v>Grelha de retorno/exaustão com registro, tamanho: 0,41 m² a 0,65 m²</v>
          </cell>
          <cell r="D3814" t="str">
            <v>m²</v>
          </cell>
          <cell r="E3814">
            <v>646.24</v>
          </cell>
          <cell r="F3814">
            <v>57.02</v>
          </cell>
          <cell r="G3814">
            <v>703.26</v>
          </cell>
        </row>
        <row r="3815">
          <cell r="A3815" t="str">
            <v>61.10.581</v>
          </cell>
          <cell r="B3815">
            <v>0</v>
          </cell>
          <cell r="C3815" t="str">
            <v>Veneziana com tela e filtro G4</v>
          </cell>
          <cell r="D3815" t="str">
            <v>m²</v>
          </cell>
          <cell r="E3815">
            <v>1205.6600000000001</v>
          </cell>
          <cell r="F3815">
            <v>76.02</v>
          </cell>
          <cell r="G3815">
            <v>1281.68</v>
          </cell>
        </row>
        <row r="3816">
          <cell r="A3816" t="str">
            <v>61.10.582</v>
          </cell>
          <cell r="B3816">
            <v>0</v>
          </cell>
          <cell r="C3816" t="str">
            <v>Veneziana com tela</v>
          </cell>
          <cell r="D3816" t="str">
            <v>m²</v>
          </cell>
          <cell r="E3816">
            <v>646.80999999999995</v>
          </cell>
          <cell r="F3816">
            <v>45.61</v>
          </cell>
          <cell r="G3816">
            <v>692.42</v>
          </cell>
        </row>
        <row r="3817">
          <cell r="A3817" t="str">
            <v>61.10.583</v>
          </cell>
          <cell r="B3817">
            <v>0</v>
          </cell>
          <cell r="C3817" t="str">
            <v>Veneziana com tela, tamanho 38,5 x 33 cm</v>
          </cell>
          <cell r="D3817" t="str">
            <v>un</v>
          </cell>
          <cell r="E3817">
            <v>104.57</v>
          </cell>
          <cell r="F3817">
            <v>34.21</v>
          </cell>
          <cell r="G3817">
            <v>138.78</v>
          </cell>
        </row>
        <row r="3818">
          <cell r="A3818" t="str">
            <v>61.10.584</v>
          </cell>
          <cell r="B3818">
            <v>0</v>
          </cell>
          <cell r="C3818" t="str">
            <v>Veneziana com tela, tamanho 78,5 x 33 cm</v>
          </cell>
          <cell r="D3818" t="str">
            <v>un</v>
          </cell>
          <cell r="E3818">
            <v>169.52</v>
          </cell>
          <cell r="F3818">
            <v>45.61</v>
          </cell>
          <cell r="G3818">
            <v>215.13</v>
          </cell>
        </row>
        <row r="3819">
          <cell r="A3819" t="str">
            <v>61.14</v>
          </cell>
          <cell r="B3819" t="str">
            <v>Ventilação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</row>
        <row r="3820">
          <cell r="A3820" t="str">
            <v>61.14.005</v>
          </cell>
          <cell r="B3820">
            <v>0</v>
          </cell>
          <cell r="C3820" t="str">
            <v>Caixa ventiladora com ventilador centrífugo, vazão 4.600 m³/h, pressão 30 mmCA - 220 / 380 V / 60HZ</v>
          </cell>
          <cell r="D3820" t="str">
            <v>un</v>
          </cell>
          <cell r="E3820">
            <v>4240.55</v>
          </cell>
          <cell r="F3820">
            <v>1545.3</v>
          </cell>
          <cell r="G3820">
            <v>5785.85</v>
          </cell>
        </row>
        <row r="3821">
          <cell r="A3821" t="str">
            <v>61.14.015</v>
          </cell>
          <cell r="B3821">
            <v>0</v>
          </cell>
          <cell r="C3821" t="str">
            <v>Caixa ventiladora com ventilador centrífugo, vazão 28.000 m³/h, pressão 30 mmCA - 220 / 380 V / 60HZ</v>
          </cell>
          <cell r="D3821" t="str">
            <v>un</v>
          </cell>
          <cell r="E3821">
            <v>13913.93</v>
          </cell>
          <cell r="F3821">
            <v>3605.7</v>
          </cell>
          <cell r="G3821">
            <v>17519.63</v>
          </cell>
        </row>
        <row r="3822">
          <cell r="A3822" t="str">
            <v>61.14.050</v>
          </cell>
          <cell r="B3822">
            <v>0</v>
          </cell>
          <cell r="C3822" t="str">
            <v>Caixa ventiladora com ventilador centrífugo, vazão 8.800 m³/h, pressão 35 mmCA - 220/380 V / 60Hz</v>
          </cell>
          <cell r="D3822" t="str">
            <v>un</v>
          </cell>
          <cell r="E3822">
            <v>5803.36</v>
          </cell>
          <cell r="F3822">
            <v>199.08</v>
          </cell>
          <cell r="G3822">
            <v>6002.44</v>
          </cell>
        </row>
        <row r="3823">
          <cell r="A3823" t="str">
            <v>61.14.070</v>
          </cell>
          <cell r="B3823">
            <v>0</v>
          </cell>
          <cell r="C3823" t="str">
            <v>Caixa ventiladora com ventilador centrífugo, vazão 1.710 m³/h, pressão 35 mmCA - 220/380 V / 60Hz</v>
          </cell>
          <cell r="D3823" t="str">
            <v>un</v>
          </cell>
          <cell r="E3823">
            <v>3417.25</v>
          </cell>
          <cell r="F3823">
            <v>199.08</v>
          </cell>
          <cell r="G3823">
            <v>3616.33</v>
          </cell>
        </row>
        <row r="3824">
          <cell r="A3824" t="str">
            <v>61.14.080</v>
          </cell>
          <cell r="B3824">
            <v>0</v>
          </cell>
          <cell r="C3824" t="str">
            <v>Caixa ventiladora com ventilador centrífugo, vazão 1.190 m³/h, pressão 35 mmCA - 220/380 V / 60Hz</v>
          </cell>
          <cell r="D3824" t="str">
            <v>un</v>
          </cell>
          <cell r="E3824">
            <v>3111.05</v>
          </cell>
          <cell r="F3824">
            <v>199.08</v>
          </cell>
          <cell r="G3824">
            <v>3310.13</v>
          </cell>
        </row>
        <row r="3825">
          <cell r="A3825" t="str">
            <v>61.14.100</v>
          </cell>
          <cell r="B3825">
            <v>0</v>
          </cell>
          <cell r="C3825" t="str">
            <v>Ventilador centrífugo de dupla aspiração "limite-load", vazão 20.000 m³/h, pressão 50 mmCA - 380/660 V / 60 Hz</v>
          </cell>
          <cell r="D3825" t="str">
            <v>un</v>
          </cell>
          <cell r="E3825">
            <v>8785</v>
          </cell>
          <cell r="F3825">
            <v>466.8</v>
          </cell>
          <cell r="G3825">
            <v>9251.7999999999993</v>
          </cell>
        </row>
        <row r="3826">
          <cell r="A3826" t="str">
            <v>61.15</v>
          </cell>
          <cell r="B3826" t="str">
            <v>Controles para Fan-Coil e CAG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</row>
        <row r="3827">
          <cell r="A3827" t="str">
            <v>61.15.010</v>
          </cell>
          <cell r="B3827">
            <v>0</v>
          </cell>
          <cell r="C3827" t="str">
            <v>Fonte de alimentação universal bivolt com saída de 24 V - 1,5 A - 35 W</v>
          </cell>
          <cell r="D3827" t="str">
            <v>un</v>
          </cell>
          <cell r="E3827">
            <v>131.61000000000001</v>
          </cell>
          <cell r="F3827">
            <v>1.65</v>
          </cell>
          <cell r="G3827">
            <v>133.26</v>
          </cell>
        </row>
        <row r="3828">
          <cell r="A3828" t="str">
            <v>61.15.020</v>
          </cell>
          <cell r="B3828">
            <v>0</v>
          </cell>
          <cell r="C3828" t="str">
            <v>Tomada simples de sobrepor universal 2P+T - 10 A - 250 V</v>
          </cell>
          <cell r="D3828" t="str">
            <v>un</v>
          </cell>
          <cell r="E3828">
            <v>7.91</v>
          </cell>
          <cell r="F3828">
            <v>9.9600000000000009</v>
          </cell>
          <cell r="G3828">
            <v>17.87</v>
          </cell>
        </row>
        <row r="3829">
          <cell r="A3829" t="str">
            <v>61.15.030</v>
          </cell>
          <cell r="B3829">
            <v>0</v>
          </cell>
          <cell r="C3829" t="str">
            <v>Transformador abaixador, entrada 110/220V, saída 24V+24V, corrente secundário 6A</v>
          </cell>
          <cell r="D3829" t="str">
            <v>un</v>
          </cell>
          <cell r="E3829">
            <v>174.14</v>
          </cell>
          <cell r="F3829">
            <v>1.65</v>
          </cell>
          <cell r="G3829">
            <v>175.79</v>
          </cell>
        </row>
        <row r="3830">
          <cell r="A3830" t="str">
            <v>61.15.040</v>
          </cell>
          <cell r="B3830">
            <v>0</v>
          </cell>
          <cell r="C3830" t="str">
            <v>Atuador Floating de 40Nm, sinal de controle 3 e 2 pontos, tensão de entrada AC/DC 24V, IP 54</v>
          </cell>
          <cell r="D3830" t="str">
            <v>un</v>
          </cell>
          <cell r="E3830">
            <v>1250.45</v>
          </cell>
          <cell r="F3830">
            <v>10.16</v>
          </cell>
          <cell r="G3830">
            <v>1260.6099999999999</v>
          </cell>
        </row>
        <row r="3831">
          <cell r="A3831" t="str">
            <v>61.15.050</v>
          </cell>
          <cell r="B3831">
            <v>0</v>
          </cell>
          <cell r="C3831" t="str">
            <v>Válvula motorizada esfera, com duas vias atuador floating, diâmetro 3/4" a 1 1/2"</v>
          </cell>
          <cell r="D3831" t="str">
            <v>un</v>
          </cell>
          <cell r="E3831">
            <v>995.9</v>
          </cell>
          <cell r="F3831">
            <v>15.25</v>
          </cell>
          <cell r="G3831">
            <v>1011.15</v>
          </cell>
        </row>
        <row r="3832">
          <cell r="A3832" t="str">
            <v>61.15.060</v>
          </cell>
          <cell r="B3832">
            <v>0</v>
          </cell>
          <cell r="C3832" t="str">
            <v>Válvula de balanceamento diâmetro 1 " a 2-1/2"</v>
          </cell>
          <cell r="D3832" t="str">
            <v>un</v>
          </cell>
          <cell r="E3832">
            <v>554.05999999999995</v>
          </cell>
          <cell r="F3832">
            <v>11.87</v>
          </cell>
          <cell r="G3832">
            <v>565.92999999999995</v>
          </cell>
        </row>
        <row r="3833">
          <cell r="A3833" t="str">
            <v>61.15.070</v>
          </cell>
          <cell r="B3833">
            <v>0</v>
          </cell>
          <cell r="C3833" t="str">
            <v>Válvula borboleta na configuração wafer motorizada atuador floating diâmetro 3'' a 4"</v>
          </cell>
          <cell r="D3833" t="str">
            <v>un</v>
          </cell>
          <cell r="E3833">
            <v>1604.78</v>
          </cell>
          <cell r="F3833">
            <v>15.25</v>
          </cell>
          <cell r="G3833">
            <v>1620.03</v>
          </cell>
        </row>
        <row r="3834">
          <cell r="A3834" t="str">
            <v>61.15.080</v>
          </cell>
          <cell r="B3834">
            <v>0</v>
          </cell>
          <cell r="C3834" t="str">
            <v>Válvula duas vias on/off retorno elétrico diâmetro 1/2" a 3/4"</v>
          </cell>
          <cell r="D3834" t="str">
            <v>un</v>
          </cell>
          <cell r="E3834">
            <v>182.11</v>
          </cell>
          <cell r="F3834">
            <v>15.25</v>
          </cell>
          <cell r="G3834">
            <v>197.36</v>
          </cell>
        </row>
        <row r="3835">
          <cell r="A3835" t="str">
            <v>61.15.090</v>
          </cell>
          <cell r="B3835">
            <v>0</v>
          </cell>
          <cell r="C3835" t="str">
            <v>Válvula esfera motorizada de duas vias de atuador proporcional diâmetro 2" a 2-1/2"</v>
          </cell>
          <cell r="D3835" t="str">
            <v>un</v>
          </cell>
          <cell r="E3835">
            <v>1164.51</v>
          </cell>
          <cell r="F3835">
            <v>15.25</v>
          </cell>
          <cell r="G3835">
            <v>1179.76</v>
          </cell>
        </row>
        <row r="3836">
          <cell r="A3836" t="str">
            <v>61.15.100</v>
          </cell>
          <cell r="B3836">
            <v>0</v>
          </cell>
          <cell r="C3836" t="str">
            <v>Atuador proporcional de 10 Nm, tensão de entrada AC/DC 24 V - IP 54</v>
          </cell>
          <cell r="D3836" t="str">
            <v>un</v>
          </cell>
          <cell r="E3836">
            <v>680.85</v>
          </cell>
          <cell r="F3836">
            <v>10.16</v>
          </cell>
          <cell r="G3836">
            <v>691.01</v>
          </cell>
        </row>
        <row r="3837">
          <cell r="A3837" t="str">
            <v>61.15.110</v>
          </cell>
          <cell r="B3837">
            <v>0</v>
          </cell>
          <cell r="C3837" t="str">
            <v>Válvula esfera duas vias flangeada, diâmetro 3''</v>
          </cell>
          <cell r="D3837" t="str">
            <v>un</v>
          </cell>
          <cell r="E3837">
            <v>1551.46</v>
          </cell>
          <cell r="F3837">
            <v>11.87</v>
          </cell>
          <cell r="G3837">
            <v>1563.33</v>
          </cell>
        </row>
        <row r="3838">
          <cell r="A3838" t="str">
            <v>61.15.120</v>
          </cell>
          <cell r="B3838">
            <v>0</v>
          </cell>
          <cell r="C3838" t="str">
            <v>Acoplador a relé 24 VCC/VAC - 1 contato reversível</v>
          </cell>
          <cell r="D3838" t="str">
            <v>un</v>
          </cell>
          <cell r="E3838">
            <v>76.2</v>
          </cell>
          <cell r="F3838">
            <v>4.97</v>
          </cell>
          <cell r="G3838">
            <v>81.17</v>
          </cell>
        </row>
        <row r="3839">
          <cell r="A3839" t="str">
            <v>61.15.130</v>
          </cell>
          <cell r="B3839">
            <v>0</v>
          </cell>
          <cell r="C3839" t="str">
            <v>Chave de fluxo para ar</v>
          </cell>
          <cell r="D3839" t="str">
            <v>un</v>
          </cell>
          <cell r="E3839">
            <v>186.97</v>
          </cell>
          <cell r="F3839">
            <v>50.35</v>
          </cell>
          <cell r="G3839">
            <v>237.32</v>
          </cell>
        </row>
        <row r="3840">
          <cell r="A3840" t="str">
            <v>61.15.140</v>
          </cell>
          <cell r="B3840">
            <v>0</v>
          </cell>
          <cell r="C3840" t="str">
            <v>Repetidor de sinal I/I e V/I</v>
          </cell>
          <cell r="D3840" t="str">
            <v>un</v>
          </cell>
          <cell r="E3840">
            <v>1023.45</v>
          </cell>
          <cell r="F3840">
            <v>34.4</v>
          </cell>
          <cell r="G3840">
            <v>1057.8499999999999</v>
          </cell>
        </row>
        <row r="3841">
          <cell r="A3841" t="str">
            <v>61.15.150</v>
          </cell>
          <cell r="B3841">
            <v>0</v>
          </cell>
          <cell r="C3841" t="str">
            <v>Relé de corrente ajustável de 0 a 200 A</v>
          </cell>
          <cell r="D3841" t="str">
            <v>un</v>
          </cell>
          <cell r="E3841">
            <v>292.22000000000003</v>
          </cell>
          <cell r="F3841">
            <v>24.89</v>
          </cell>
          <cell r="G3841">
            <v>317.11</v>
          </cell>
        </row>
        <row r="3842">
          <cell r="A3842" t="str">
            <v>61.15.160</v>
          </cell>
          <cell r="B3842">
            <v>0</v>
          </cell>
          <cell r="C3842" t="str">
            <v>Sensor de temperatura ambiente PT100 - 2 fios</v>
          </cell>
          <cell r="D3842" t="str">
            <v>un</v>
          </cell>
          <cell r="E3842">
            <v>141.86000000000001</v>
          </cell>
          <cell r="F3842">
            <v>50.35</v>
          </cell>
          <cell r="G3842">
            <v>192.21</v>
          </cell>
        </row>
        <row r="3843">
          <cell r="A3843" t="str">
            <v>61.15.163</v>
          </cell>
          <cell r="B3843">
            <v>0</v>
          </cell>
          <cell r="C3843" t="str">
            <v>Pressostato diferencial para utilização em sistema central de ar condicionado, controle de pressão diferencial 55 de 414 kPa</v>
          </cell>
          <cell r="D3843" t="str">
            <v>un</v>
          </cell>
          <cell r="E3843">
            <v>701.67</v>
          </cell>
          <cell r="F3843">
            <v>69.459999999999994</v>
          </cell>
          <cell r="G3843">
            <v>771.13</v>
          </cell>
        </row>
        <row r="3844">
          <cell r="A3844" t="str">
            <v>61.15.164</v>
          </cell>
          <cell r="B3844">
            <v>0</v>
          </cell>
          <cell r="C3844" t="str">
            <v>Termostato de segurança com temperatura ajustável de 90°C - 110°C</v>
          </cell>
          <cell r="D3844" t="str">
            <v>un</v>
          </cell>
          <cell r="E3844">
            <v>60.58</v>
          </cell>
          <cell r="F3844">
            <v>54.8</v>
          </cell>
          <cell r="G3844">
            <v>115.38</v>
          </cell>
        </row>
        <row r="3845">
          <cell r="A3845" t="str">
            <v>61.15.170</v>
          </cell>
          <cell r="B3845">
            <v>0</v>
          </cell>
          <cell r="C3845" t="str">
            <v>Transmissor de pressão diferencial, operação de 0 a 750 Pa</v>
          </cell>
          <cell r="D3845" t="str">
            <v>un</v>
          </cell>
          <cell r="E3845">
            <v>815.46</v>
          </cell>
          <cell r="F3845">
            <v>50.35</v>
          </cell>
          <cell r="G3845">
            <v>865.81</v>
          </cell>
        </row>
        <row r="3846">
          <cell r="A3846" t="str">
            <v>61.15.172</v>
          </cell>
          <cell r="B3846">
            <v>0</v>
          </cell>
          <cell r="C3846" t="str">
            <v>Transmissor de pressão compacto, escala de pressão 0 a 10 Bar, sinal de saída 4 - 20 mA</v>
          </cell>
          <cell r="D3846" t="str">
            <v>un</v>
          </cell>
          <cell r="E3846">
            <v>604.34</v>
          </cell>
          <cell r="F3846">
            <v>50.35</v>
          </cell>
          <cell r="G3846">
            <v>654.69000000000005</v>
          </cell>
        </row>
        <row r="3847">
          <cell r="A3847" t="str">
            <v>61.15.174</v>
          </cell>
          <cell r="B3847">
            <v>0</v>
          </cell>
          <cell r="C3847" t="str">
            <v>Transmissor de temperatura e umidade para dutos, alta precisão, corrente de 0 a 20 mA, alimentação 12Vcc a 30Vcc</v>
          </cell>
          <cell r="D3847" t="str">
            <v>un</v>
          </cell>
          <cell r="E3847">
            <v>1036.83</v>
          </cell>
          <cell r="F3847">
            <v>50.35</v>
          </cell>
          <cell r="G3847">
            <v>1087.18</v>
          </cell>
        </row>
        <row r="3848">
          <cell r="A3848" t="str">
            <v>61.15.181</v>
          </cell>
          <cell r="B3848">
            <v>0</v>
          </cell>
          <cell r="C3848" t="str">
            <v>Controlador lógico programável para 16 entradas/16 saídas</v>
          </cell>
          <cell r="D3848" t="str">
            <v>un</v>
          </cell>
          <cell r="E3848">
            <v>3238.43</v>
          </cell>
          <cell r="F3848">
            <v>232.21</v>
          </cell>
          <cell r="G3848">
            <v>3470.64</v>
          </cell>
        </row>
        <row r="3849">
          <cell r="A3849" t="str">
            <v>61.15.191</v>
          </cell>
          <cell r="B3849">
            <v>0</v>
          </cell>
          <cell r="C3849" t="str">
            <v>Módulo de expansão para 4 canais de saída analógica</v>
          </cell>
          <cell r="D3849" t="str">
            <v>un</v>
          </cell>
          <cell r="E3849">
            <v>2603.15</v>
          </cell>
          <cell r="F3849">
            <v>135.79</v>
          </cell>
          <cell r="G3849">
            <v>2738.94</v>
          </cell>
        </row>
        <row r="3850">
          <cell r="A3850" t="str">
            <v>61.15.196</v>
          </cell>
          <cell r="B3850">
            <v>0</v>
          </cell>
          <cell r="C3850" t="str">
            <v>Módulo de expansão para 8 canais de entrada analógica</v>
          </cell>
          <cell r="D3850" t="str">
            <v>un</v>
          </cell>
          <cell r="E3850">
            <v>3857.53</v>
          </cell>
          <cell r="F3850">
            <v>135.79</v>
          </cell>
          <cell r="G3850">
            <v>3993.32</v>
          </cell>
        </row>
        <row r="3851">
          <cell r="A3851" t="str">
            <v>61.15.201</v>
          </cell>
          <cell r="B3851">
            <v>0</v>
          </cell>
          <cell r="C3851" t="str">
            <v>Módulo de expansão para 8 canais de entrada e saída digitais</v>
          </cell>
          <cell r="D3851" t="str">
            <v>un</v>
          </cell>
          <cell r="E3851">
            <v>663.52</v>
          </cell>
          <cell r="F3851">
            <v>157.01</v>
          </cell>
          <cell r="G3851">
            <v>820.53</v>
          </cell>
        </row>
        <row r="3852">
          <cell r="A3852" t="str">
            <v>61.20</v>
          </cell>
          <cell r="B3852" t="str">
            <v>Reparos, conservações e complementos - GRUPO 61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</row>
        <row r="3853">
          <cell r="A3853" t="str">
            <v>61.20.040</v>
          </cell>
          <cell r="B3853">
            <v>0</v>
          </cell>
          <cell r="C3853" t="str">
            <v>Cortina de ar com duas velocidades, para vão de 1,20 m</v>
          </cell>
          <cell r="D3853" t="str">
            <v>cj</v>
          </cell>
          <cell r="E3853">
            <v>601.86</v>
          </cell>
          <cell r="F3853">
            <v>8.7200000000000006</v>
          </cell>
          <cell r="G3853">
            <v>610.58000000000004</v>
          </cell>
        </row>
        <row r="3854">
          <cell r="A3854" t="str">
            <v>61.20.092</v>
          </cell>
          <cell r="B3854">
            <v>0</v>
          </cell>
          <cell r="C3854" t="str">
            <v>Cortina de ar com duas velocidades, para vão de 1,50 m</v>
          </cell>
          <cell r="D3854" t="str">
            <v>cj</v>
          </cell>
          <cell r="E3854">
            <v>779.37</v>
          </cell>
          <cell r="F3854">
            <v>8.7200000000000006</v>
          </cell>
          <cell r="G3854">
            <v>788.09</v>
          </cell>
        </row>
        <row r="3855">
          <cell r="A3855" t="str">
            <v>61.20.100</v>
          </cell>
          <cell r="B3855">
            <v>0</v>
          </cell>
          <cell r="C3855" t="str">
            <v>Ligação típica, (cavalete), para ar condicionado ´fancoil´, diâmetro de 1/2´</v>
          </cell>
          <cell r="D3855" t="str">
            <v>cj</v>
          </cell>
          <cell r="E3855">
            <v>778.41</v>
          </cell>
          <cell r="F3855">
            <v>352.44</v>
          </cell>
          <cell r="G3855">
            <v>1130.8499999999999</v>
          </cell>
        </row>
        <row r="3856">
          <cell r="A3856" t="str">
            <v>61.20.110</v>
          </cell>
          <cell r="B3856">
            <v>0</v>
          </cell>
          <cell r="C3856" t="str">
            <v>Ligação típica, (cavalete), para ar condicionado ´fancoil´, diâmetro de 3/4´</v>
          </cell>
          <cell r="D3856" t="str">
            <v>cj</v>
          </cell>
          <cell r="E3856">
            <v>892.34</v>
          </cell>
          <cell r="F3856">
            <v>375.77</v>
          </cell>
          <cell r="G3856">
            <v>1268.1099999999999</v>
          </cell>
        </row>
        <row r="3857">
          <cell r="A3857" t="str">
            <v>61.20.120</v>
          </cell>
          <cell r="B3857">
            <v>0</v>
          </cell>
          <cell r="C3857" t="str">
            <v>Ligação típica, (cavalete), para ar condicionado ´fancoil´, diâmetro de 1´</v>
          </cell>
          <cell r="D3857" t="str">
            <v>cj</v>
          </cell>
          <cell r="E3857">
            <v>1072.71</v>
          </cell>
          <cell r="F3857">
            <v>422.45</v>
          </cell>
          <cell r="G3857">
            <v>1495.16</v>
          </cell>
        </row>
        <row r="3858">
          <cell r="A3858" t="str">
            <v>61.20.130</v>
          </cell>
          <cell r="B3858">
            <v>0</v>
          </cell>
          <cell r="C3858" t="str">
            <v>Ligação típica, (cavalete), para ar condicionado ´fancoil´, diâmetro de 1 1/4´</v>
          </cell>
          <cell r="D3858" t="str">
            <v>cj</v>
          </cell>
          <cell r="E3858">
            <v>1372.19</v>
          </cell>
          <cell r="F3858">
            <v>445.8</v>
          </cell>
          <cell r="G3858">
            <v>1817.99</v>
          </cell>
        </row>
        <row r="3859">
          <cell r="A3859" t="str">
            <v>61.20.450</v>
          </cell>
          <cell r="B3859">
            <v>0</v>
          </cell>
          <cell r="C3859" t="str">
            <v>Duto em chapa de aço galvanizado</v>
          </cell>
          <cell r="D3859" t="str">
            <v>kg</v>
          </cell>
          <cell r="E3859">
            <v>13.78</v>
          </cell>
          <cell r="F3859">
            <v>19.29</v>
          </cell>
          <cell r="G3859">
            <v>33.07</v>
          </cell>
        </row>
        <row r="3860">
          <cell r="A3860" t="str">
            <v>62</v>
          </cell>
          <cell r="B3860" t="str">
            <v>COZINHA, REFEITÓRIO, LAVANDERIA INDUSTRIAL E EQUIPAMENTOS</v>
          </cell>
          <cell r="C3860">
            <v>0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</row>
        <row r="3861">
          <cell r="A3861" t="str">
            <v>62.04</v>
          </cell>
          <cell r="B3861" t="str">
            <v>Mobiliário e acessórios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</row>
        <row r="3862">
          <cell r="A3862" t="str">
            <v>62.04.060</v>
          </cell>
          <cell r="B3862">
            <v>0</v>
          </cell>
          <cell r="C3862" t="str">
            <v>Tanque duplo com pés em aço inoxidável de 1600 x 700 x 850 mm</v>
          </cell>
          <cell r="D3862" t="str">
            <v>un</v>
          </cell>
          <cell r="E3862">
            <v>3355.1</v>
          </cell>
          <cell r="F3862">
            <v>16.600000000000001</v>
          </cell>
          <cell r="G3862">
            <v>3371.7</v>
          </cell>
        </row>
        <row r="3863">
          <cell r="A3863" t="str">
            <v>62.04.070</v>
          </cell>
          <cell r="B3863">
            <v>0</v>
          </cell>
          <cell r="C3863" t="str">
            <v>Mesa em aço inoxidável, largura até 700 mm</v>
          </cell>
          <cell r="D3863" t="str">
            <v>m</v>
          </cell>
          <cell r="E3863">
            <v>1295.22</v>
          </cell>
          <cell r="F3863">
            <v>0</v>
          </cell>
          <cell r="G3863">
            <v>1295.22</v>
          </cell>
        </row>
        <row r="3864">
          <cell r="A3864" t="str">
            <v>62.04.090</v>
          </cell>
          <cell r="B3864">
            <v>0</v>
          </cell>
          <cell r="C3864" t="str">
            <v>Mesa lateral em aço inoxidável com prateleira inferior, largura até 700 mm</v>
          </cell>
          <cell r="D3864" t="str">
            <v>m</v>
          </cell>
          <cell r="E3864">
            <v>1416.24</v>
          </cell>
          <cell r="F3864">
            <v>0</v>
          </cell>
          <cell r="G3864">
            <v>1416.24</v>
          </cell>
        </row>
        <row r="3865">
          <cell r="A3865" t="str">
            <v>62.20</v>
          </cell>
          <cell r="B3865" t="str">
            <v>Reparos, conservações e complementos - GRUPO 62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</row>
        <row r="3866">
          <cell r="A3866" t="str">
            <v>62.20.330</v>
          </cell>
          <cell r="B3866">
            <v>0</v>
          </cell>
          <cell r="C3866" t="str">
            <v>Coifa em aço inoxidável com filtro e exaustor axial - área até 3,00 m²</v>
          </cell>
          <cell r="D3866" t="str">
            <v>m²</v>
          </cell>
          <cell r="E3866">
            <v>6381.17</v>
          </cell>
          <cell r="F3866">
            <v>0</v>
          </cell>
          <cell r="G3866">
            <v>6381.17</v>
          </cell>
        </row>
        <row r="3867">
          <cell r="A3867" t="str">
            <v>62.20.340</v>
          </cell>
          <cell r="B3867">
            <v>0</v>
          </cell>
          <cell r="C3867" t="str">
            <v>Coifa em aço inoxidável com filtro e exaustor axial - área de 3,01 até 7,50 m²</v>
          </cell>
          <cell r="D3867" t="str">
            <v>m²</v>
          </cell>
          <cell r="E3867">
            <v>6396.53</v>
          </cell>
          <cell r="F3867">
            <v>0</v>
          </cell>
          <cell r="G3867">
            <v>6396.53</v>
          </cell>
        </row>
        <row r="3868">
          <cell r="A3868" t="str">
            <v>62.20.350</v>
          </cell>
          <cell r="B3868">
            <v>0</v>
          </cell>
          <cell r="C3868" t="str">
            <v>Coifa em aço inoxidável com filtro e exaustor axial - área de 7,51 até 16,00 m²</v>
          </cell>
          <cell r="D3868" t="str">
            <v>m²</v>
          </cell>
          <cell r="E3868">
            <v>3436.97</v>
          </cell>
          <cell r="F3868">
            <v>0</v>
          </cell>
          <cell r="G3868">
            <v>3436.97</v>
          </cell>
        </row>
        <row r="3869">
          <cell r="A3869" t="str">
            <v>65</v>
          </cell>
          <cell r="B3869" t="str">
            <v>RESFRIAMENTO E CONSERVAÇÃO DE MATERIAL PERECÍVEL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</row>
        <row r="3870">
          <cell r="A3870" t="str">
            <v>65.01</v>
          </cell>
          <cell r="B3870" t="str">
            <v>Câmara frigorífica para resfriado</v>
          </cell>
          <cell r="C3870">
            <v>0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</row>
        <row r="3871">
          <cell r="A3871" t="str">
            <v>65.01.210</v>
          </cell>
          <cell r="B3871">
            <v>0</v>
          </cell>
          <cell r="C3871" t="str">
            <v>Câmara frigorífica para resfriados</v>
          </cell>
          <cell r="D3871" t="str">
            <v>m²</v>
          </cell>
          <cell r="E3871">
            <v>1737.17</v>
          </cell>
          <cell r="F3871">
            <v>0</v>
          </cell>
          <cell r="G3871">
            <v>1737.17</v>
          </cell>
        </row>
        <row r="3872">
          <cell r="A3872" t="str">
            <v>65.02</v>
          </cell>
          <cell r="B3872" t="str">
            <v>Câmara frigorífica para congelado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</row>
        <row r="3873">
          <cell r="A3873" t="str">
            <v>65.02.100</v>
          </cell>
          <cell r="B3873">
            <v>0</v>
          </cell>
          <cell r="C3873" t="str">
            <v>Câmara frigorífica para congelados</v>
          </cell>
          <cell r="D3873" t="str">
            <v>m²</v>
          </cell>
          <cell r="E3873">
            <v>2365.19</v>
          </cell>
          <cell r="F3873">
            <v>0</v>
          </cell>
          <cell r="G3873">
            <v>2365.19</v>
          </cell>
        </row>
        <row r="3874">
          <cell r="A3874" t="str">
            <v>66</v>
          </cell>
          <cell r="B3874" t="str">
            <v>SEGURANÇA, VIGILÂNCIA E CONTROLE, EQUIPAMENTO E SISTEMA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</row>
        <row r="3875">
          <cell r="A3875" t="str">
            <v>66.02</v>
          </cell>
          <cell r="B3875" t="str">
            <v>Controle de acessos e alarme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</row>
        <row r="3876">
          <cell r="A3876" t="str">
            <v>66.02.060</v>
          </cell>
          <cell r="B3876">
            <v>0</v>
          </cell>
          <cell r="C3876" t="str">
            <v>Repetidora de sinais de ocorrências, do painel sinóptico da central de alarme</v>
          </cell>
          <cell r="D3876" t="str">
            <v>un</v>
          </cell>
          <cell r="E3876">
            <v>872.1</v>
          </cell>
          <cell r="F3876">
            <v>9.9600000000000009</v>
          </cell>
          <cell r="G3876">
            <v>882.06</v>
          </cell>
        </row>
        <row r="3877">
          <cell r="A3877" t="str">
            <v>66.02.090</v>
          </cell>
          <cell r="B3877">
            <v>0</v>
          </cell>
          <cell r="C3877" t="str">
            <v>Detector de metais, tipo portal, microprocessado</v>
          </cell>
          <cell r="D3877" t="str">
            <v>un</v>
          </cell>
          <cell r="E3877">
            <v>7142.32</v>
          </cell>
          <cell r="F3877">
            <v>0</v>
          </cell>
          <cell r="G3877">
            <v>7142.32</v>
          </cell>
        </row>
        <row r="3878">
          <cell r="A3878" t="str">
            <v>66.02.130</v>
          </cell>
          <cell r="B3878">
            <v>0</v>
          </cell>
          <cell r="C3878" t="str">
            <v>Porteiro eletrônico com um interfone</v>
          </cell>
          <cell r="D3878" t="str">
            <v>cj</v>
          </cell>
          <cell r="E3878">
            <v>129.30000000000001</v>
          </cell>
          <cell r="F3878">
            <v>33.18</v>
          </cell>
          <cell r="G3878">
            <v>162.47999999999999</v>
          </cell>
        </row>
        <row r="3879">
          <cell r="A3879" t="str">
            <v>66.02.239</v>
          </cell>
          <cell r="B3879">
            <v>0</v>
          </cell>
          <cell r="C3879" t="str">
            <v>Sistema eletrônico de automatização de portão deslizante, para esforços até 800 kg</v>
          </cell>
          <cell r="D3879" t="str">
            <v>cj</v>
          </cell>
          <cell r="E3879">
            <v>2616.67</v>
          </cell>
          <cell r="F3879">
            <v>0</v>
          </cell>
          <cell r="G3879">
            <v>2616.67</v>
          </cell>
        </row>
        <row r="3880">
          <cell r="A3880" t="str">
            <v>66.02.240</v>
          </cell>
          <cell r="B3880">
            <v>0</v>
          </cell>
          <cell r="C3880" t="str">
            <v>Sistema eletrônico de automatização de portão deslizante, para esforços maior de 800 kg e até 1400 kg</v>
          </cell>
          <cell r="D3880" t="str">
            <v>cj</v>
          </cell>
          <cell r="E3880">
            <v>3609.25</v>
          </cell>
          <cell r="F3880">
            <v>0</v>
          </cell>
          <cell r="G3880">
            <v>3609.25</v>
          </cell>
        </row>
        <row r="3881">
          <cell r="A3881" t="str">
            <v>66.02.460</v>
          </cell>
          <cell r="B3881">
            <v>0</v>
          </cell>
          <cell r="C3881" t="str">
            <v>Vídeo porteiro eletrônico colorido, com um interfone</v>
          </cell>
          <cell r="D3881" t="str">
            <v>cj</v>
          </cell>
          <cell r="E3881">
            <v>917.35</v>
          </cell>
          <cell r="F3881">
            <v>82.96</v>
          </cell>
          <cell r="G3881">
            <v>1000.31</v>
          </cell>
        </row>
        <row r="3882">
          <cell r="A3882" t="str">
            <v>66.02.500</v>
          </cell>
          <cell r="B3882">
            <v>0</v>
          </cell>
          <cell r="C3882" t="str">
            <v>Central de alarme microprocessada, para até 125 zonas</v>
          </cell>
          <cell r="D3882" t="str">
            <v>un</v>
          </cell>
          <cell r="E3882">
            <v>1995.02</v>
          </cell>
          <cell r="F3882">
            <v>9.9600000000000009</v>
          </cell>
          <cell r="G3882">
            <v>2004.98</v>
          </cell>
        </row>
        <row r="3883">
          <cell r="A3883" t="str">
            <v>66.02.560</v>
          </cell>
          <cell r="B3883">
            <v>0</v>
          </cell>
          <cell r="C3883" t="str">
            <v>Controlador de acesso com identificação por impressão digital (biometria) e software de gerenciamento</v>
          </cell>
          <cell r="D3883" t="str">
            <v>cj</v>
          </cell>
          <cell r="E3883">
            <v>2379.83</v>
          </cell>
          <cell r="F3883">
            <v>453.04</v>
          </cell>
          <cell r="G3883">
            <v>2832.87</v>
          </cell>
        </row>
        <row r="3884">
          <cell r="A3884" t="str">
            <v>66.08</v>
          </cell>
          <cell r="B3884" t="str">
            <v>Equipamentos para sistema de segurança, vigilância e controle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</row>
        <row r="3885">
          <cell r="A3885" t="str">
            <v>66.08.061</v>
          </cell>
          <cell r="B3885">
            <v>0</v>
          </cell>
          <cell r="C3885" t="str">
            <v>Mesa controladora híbrida para até 32 câmeras IPs, com teclado e joystick, compatível com sistema de CFTV, IP ou analógico</v>
          </cell>
          <cell r="D3885" t="str">
            <v>un</v>
          </cell>
          <cell r="E3885">
            <v>2928.66</v>
          </cell>
          <cell r="F3885">
            <v>738.72</v>
          </cell>
          <cell r="G3885">
            <v>3667.38</v>
          </cell>
        </row>
        <row r="3886">
          <cell r="A3886" t="str">
            <v>66.08.081</v>
          </cell>
          <cell r="B3886">
            <v>0</v>
          </cell>
          <cell r="C3886" t="str">
            <v>Mesa de apoio para até 6 monitores de 21,5"</v>
          </cell>
          <cell r="D3886" t="str">
            <v>un</v>
          </cell>
          <cell r="E3886">
            <v>6080.04</v>
          </cell>
          <cell r="F3886">
            <v>29.92</v>
          </cell>
          <cell r="G3886">
            <v>6109.96</v>
          </cell>
        </row>
        <row r="3887">
          <cell r="A3887" t="str">
            <v>66.08.100</v>
          </cell>
          <cell r="B3887">
            <v>0</v>
          </cell>
          <cell r="C3887" t="str">
            <v>Rack fechado padrão metálico, 19 x 12 Us x 470 mm</v>
          </cell>
          <cell r="D3887" t="str">
            <v>un</v>
          </cell>
          <cell r="E3887">
            <v>609.84</v>
          </cell>
          <cell r="F3887">
            <v>230.85</v>
          </cell>
          <cell r="G3887">
            <v>840.69</v>
          </cell>
        </row>
        <row r="3888">
          <cell r="A3888" t="str">
            <v>66.08.110</v>
          </cell>
          <cell r="B3888">
            <v>0</v>
          </cell>
          <cell r="C3888" t="str">
            <v>Rack fechado padrão metálico, 19 x 20 Us x 470 mm</v>
          </cell>
          <cell r="D3888" t="str">
            <v>un</v>
          </cell>
          <cell r="E3888">
            <v>1075.3699999999999</v>
          </cell>
          <cell r="F3888">
            <v>230.85</v>
          </cell>
          <cell r="G3888">
            <v>1306.22</v>
          </cell>
        </row>
        <row r="3889">
          <cell r="A3889" t="str">
            <v>66.08.111</v>
          </cell>
          <cell r="B3889">
            <v>0</v>
          </cell>
          <cell r="C3889" t="str">
            <v>Rack fechado de piso padrão metálico, 19 x 24 Us x 570 mm</v>
          </cell>
          <cell r="D3889" t="str">
            <v>un</v>
          </cell>
          <cell r="E3889">
            <v>807.59</v>
          </cell>
          <cell r="F3889">
            <v>230.85</v>
          </cell>
          <cell r="G3889">
            <v>1038.44</v>
          </cell>
        </row>
        <row r="3890">
          <cell r="A3890" t="str">
            <v>66.08.115</v>
          </cell>
          <cell r="B3890">
            <v>0</v>
          </cell>
          <cell r="C3890" t="str">
            <v>Rack fechado de piso padrão metálico, 19 x 44 Us x 770 mm</v>
          </cell>
          <cell r="D3890" t="str">
            <v>un</v>
          </cell>
          <cell r="E3890">
            <v>1977.34</v>
          </cell>
          <cell r="F3890">
            <v>461.7</v>
          </cell>
          <cell r="G3890">
            <v>2439.04</v>
          </cell>
        </row>
        <row r="3891">
          <cell r="A3891" t="str">
            <v>66.08.131</v>
          </cell>
          <cell r="B3891">
            <v>0</v>
          </cell>
          <cell r="C3891" t="str">
            <v>Monitor LCD ou LED colorido, tela plana de 21,5"</v>
          </cell>
          <cell r="D3891" t="str">
            <v>un</v>
          </cell>
          <cell r="E3891">
            <v>679.31</v>
          </cell>
          <cell r="F3891">
            <v>7.36</v>
          </cell>
          <cell r="G3891">
            <v>686.67</v>
          </cell>
        </row>
        <row r="3892">
          <cell r="A3892" t="str">
            <v>66.08.240</v>
          </cell>
          <cell r="B3892">
            <v>0</v>
          </cell>
          <cell r="C3892" t="str">
            <v>Filtro passivo e misturador de sinais VHF / UHF / CATV</v>
          </cell>
          <cell r="D3892" t="str">
            <v>un</v>
          </cell>
          <cell r="E3892">
            <v>7.83</v>
          </cell>
          <cell r="F3892">
            <v>16.600000000000001</v>
          </cell>
          <cell r="G3892">
            <v>24.43</v>
          </cell>
        </row>
        <row r="3893">
          <cell r="A3893" t="str">
            <v>66.08.256</v>
          </cell>
          <cell r="B3893">
            <v>0</v>
          </cell>
          <cell r="C3893" t="str">
            <v>Receptor de sinais via internet para acesso em rede local - sem fio</v>
          </cell>
          <cell r="D3893" t="str">
            <v>un</v>
          </cell>
          <cell r="E3893">
            <v>242.68</v>
          </cell>
          <cell r="F3893">
            <v>132.72</v>
          </cell>
          <cell r="G3893">
            <v>375.4</v>
          </cell>
        </row>
        <row r="3894">
          <cell r="A3894" t="str">
            <v>66.08.260</v>
          </cell>
          <cell r="B3894">
            <v>0</v>
          </cell>
          <cell r="C3894" t="str">
            <v>Modulador de canais VHF / UHF / CATV / CFTV</v>
          </cell>
          <cell r="D3894" t="str">
            <v>un</v>
          </cell>
          <cell r="E3894">
            <v>202.45</v>
          </cell>
          <cell r="F3894">
            <v>33.18</v>
          </cell>
          <cell r="G3894">
            <v>235.63</v>
          </cell>
        </row>
        <row r="3895">
          <cell r="A3895" t="str">
            <v>66.08.270</v>
          </cell>
          <cell r="B3895">
            <v>0</v>
          </cell>
          <cell r="C3895" t="str">
            <v>Amplificador de linha VHF / UHF com conector de F-50 dB</v>
          </cell>
          <cell r="D3895" t="str">
            <v>un</v>
          </cell>
          <cell r="E3895">
            <v>410</v>
          </cell>
          <cell r="F3895">
            <v>9.9600000000000009</v>
          </cell>
          <cell r="G3895">
            <v>419.96</v>
          </cell>
        </row>
        <row r="3896">
          <cell r="A3896" t="str">
            <v>66.08.324</v>
          </cell>
          <cell r="B3896">
            <v>0</v>
          </cell>
          <cell r="C3896" t="str">
            <v>Câmera fixa colorida compacta com domo, para áreas internas e externas - 1,3 MP</v>
          </cell>
          <cell r="D3896" t="str">
            <v>un</v>
          </cell>
          <cell r="E3896">
            <v>719.92</v>
          </cell>
          <cell r="F3896">
            <v>135.58000000000001</v>
          </cell>
          <cell r="G3896">
            <v>855.5</v>
          </cell>
        </row>
        <row r="3897">
          <cell r="A3897" t="str">
            <v>66.08.326</v>
          </cell>
          <cell r="B3897">
            <v>0</v>
          </cell>
          <cell r="C3897" t="str">
            <v>Câmera fixa colorida tipo bullet, para áreas internas e externas - 1,3 MP</v>
          </cell>
          <cell r="D3897" t="str">
            <v>un</v>
          </cell>
          <cell r="E3897">
            <v>3449.38</v>
          </cell>
          <cell r="F3897">
            <v>135.58000000000001</v>
          </cell>
          <cell r="G3897">
            <v>3584.96</v>
          </cell>
        </row>
        <row r="3898">
          <cell r="A3898" t="str">
            <v>66.08.328</v>
          </cell>
          <cell r="B3898">
            <v>0</v>
          </cell>
          <cell r="C3898" t="str">
            <v>Câmera fixa colorida com domo, para áreas internas e externas - 5 MP</v>
          </cell>
          <cell r="D3898" t="str">
            <v>un</v>
          </cell>
          <cell r="E3898">
            <v>10506.76</v>
          </cell>
          <cell r="F3898">
            <v>135.58000000000001</v>
          </cell>
          <cell r="G3898">
            <v>10642.34</v>
          </cell>
        </row>
        <row r="3899">
          <cell r="A3899" t="str">
            <v>66.08.340</v>
          </cell>
          <cell r="B3899">
            <v>0</v>
          </cell>
          <cell r="C3899" t="str">
            <v>Unidade de disco rígido (HD) externo de 5 TB</v>
          </cell>
          <cell r="D3899" t="str">
            <v>un</v>
          </cell>
          <cell r="E3899">
            <v>962.3</v>
          </cell>
          <cell r="F3899">
            <v>2.4500000000000002</v>
          </cell>
          <cell r="G3899">
            <v>964.75</v>
          </cell>
        </row>
        <row r="3900">
          <cell r="A3900" t="str">
            <v>66.08.400</v>
          </cell>
          <cell r="B3900">
            <v>0</v>
          </cell>
          <cell r="C3900" t="str">
            <v>Estação de monitoramento "WorkStation" para até 3 monitores - memória ram de 8 GB</v>
          </cell>
          <cell r="D3900" t="str">
            <v>cj</v>
          </cell>
          <cell r="E3900">
            <v>7840.29</v>
          </cell>
          <cell r="F3900">
            <v>175.34</v>
          </cell>
          <cell r="G3900">
            <v>8015.63</v>
          </cell>
        </row>
        <row r="3901">
          <cell r="A3901" t="str">
            <v>66.08.401</v>
          </cell>
          <cell r="B3901">
            <v>0</v>
          </cell>
          <cell r="C3901" t="str">
            <v>Estação de monitoramento "WorkStation" para até 3 monitores - memória ram de 16 GB</v>
          </cell>
          <cell r="D3901" t="str">
            <v>cj</v>
          </cell>
          <cell r="E3901">
            <v>11239.96</v>
          </cell>
          <cell r="F3901">
            <v>175.34</v>
          </cell>
          <cell r="G3901">
            <v>11415.3</v>
          </cell>
        </row>
        <row r="3902">
          <cell r="A3902" t="str">
            <v>66.08.600</v>
          </cell>
          <cell r="B3902">
            <v>0</v>
          </cell>
          <cell r="C3902" t="str">
            <v>Unidade gerenciadora digital de vídeo em rede (NVR) de até 8 câmeras IP, armazenamento de 6 TB, 1 interface de rede Fast Ethernet</v>
          </cell>
          <cell r="D3902" t="str">
            <v>un</v>
          </cell>
          <cell r="E3902">
            <v>1105.7</v>
          </cell>
          <cell r="F3902">
            <v>116.89</v>
          </cell>
          <cell r="G3902">
            <v>1222.5899999999999</v>
          </cell>
        </row>
        <row r="3903">
          <cell r="A3903" t="str">
            <v>66.08.610</v>
          </cell>
          <cell r="B3903">
            <v>0</v>
          </cell>
          <cell r="C3903" t="str">
            <v>Unidade gerenciadora digital de vídeo em rede (NVR) de até 16 câmeras IP, armazenamento de 12 TB, 1 interface de rede Gigabit Ethernet e 4 entradas de alarme</v>
          </cell>
          <cell r="D3903" t="str">
            <v>un</v>
          </cell>
          <cell r="E3903">
            <v>1397.03</v>
          </cell>
          <cell r="F3903">
            <v>175.34</v>
          </cell>
          <cell r="G3903">
            <v>1572.37</v>
          </cell>
        </row>
        <row r="3904">
          <cell r="A3904" t="str">
            <v>66.08.620</v>
          </cell>
          <cell r="B3904">
            <v>0</v>
          </cell>
          <cell r="C3904" t="str">
            <v>Unidade gerenciadora digital vídeo em rede (NVR) de até 32 câmeras IP, armazenamento de 48 TB, 2 interface de rede Gigabit Ethernet e 16 entradas de alarme</v>
          </cell>
          <cell r="D3904" t="str">
            <v>un</v>
          </cell>
          <cell r="E3904">
            <v>3417.03</v>
          </cell>
          <cell r="F3904">
            <v>230.85</v>
          </cell>
          <cell r="G3904">
            <v>3647.88</v>
          </cell>
        </row>
        <row r="3905">
          <cell r="A3905" t="str">
            <v>66.20</v>
          </cell>
          <cell r="B3905" t="str">
            <v>Reparos, conservações e complementos - GRUPO 66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</row>
        <row r="3906">
          <cell r="A3906" t="str">
            <v>66.20.150</v>
          </cell>
          <cell r="B3906">
            <v>0</v>
          </cell>
          <cell r="C3906" t="str">
            <v>Guia organizadora de cabos para rack, 19´ 1 U</v>
          </cell>
          <cell r="D3906" t="str">
            <v>un</v>
          </cell>
          <cell r="E3906">
            <v>14.93</v>
          </cell>
          <cell r="F3906">
            <v>9.23</v>
          </cell>
          <cell r="G3906">
            <v>24.16</v>
          </cell>
        </row>
        <row r="3907">
          <cell r="A3907" t="str">
            <v>66.20.170</v>
          </cell>
          <cell r="B3907">
            <v>0</v>
          </cell>
          <cell r="C3907" t="str">
            <v>Guia organizadora de cabos para rack, 19´ 2 U</v>
          </cell>
          <cell r="D3907" t="str">
            <v>un</v>
          </cell>
          <cell r="E3907">
            <v>22.14</v>
          </cell>
          <cell r="F3907">
            <v>9.23</v>
          </cell>
          <cell r="G3907">
            <v>31.37</v>
          </cell>
        </row>
        <row r="3908">
          <cell r="A3908" t="str">
            <v>66.20.180</v>
          </cell>
          <cell r="B3908">
            <v>0</v>
          </cell>
          <cell r="C3908" t="str">
            <v>Caixa de proteção com suporte para câmera fixa interna ou externa</v>
          </cell>
          <cell r="D3908" t="str">
            <v>un</v>
          </cell>
          <cell r="E3908">
            <v>27.21</v>
          </cell>
          <cell r="F3908">
            <v>38.049999999999997</v>
          </cell>
          <cell r="G3908">
            <v>65.260000000000005</v>
          </cell>
        </row>
        <row r="3909">
          <cell r="A3909" t="str">
            <v>66.20.202</v>
          </cell>
          <cell r="B3909">
            <v>0</v>
          </cell>
          <cell r="C3909" t="str">
            <v>Instalação de câmera fixa para CFTV</v>
          </cell>
          <cell r="D3909" t="str">
            <v>un</v>
          </cell>
          <cell r="E3909">
            <v>0</v>
          </cell>
          <cell r="F3909">
            <v>135.58000000000001</v>
          </cell>
          <cell r="G3909">
            <v>135.58000000000001</v>
          </cell>
        </row>
        <row r="3910">
          <cell r="A3910" t="str">
            <v>66.20.212</v>
          </cell>
          <cell r="B3910">
            <v>0</v>
          </cell>
          <cell r="C3910" t="str">
            <v>Instalação de câmera móvel para CFTV</v>
          </cell>
          <cell r="D3910" t="str">
            <v>un</v>
          </cell>
          <cell r="E3910">
            <v>0</v>
          </cell>
          <cell r="F3910">
            <v>135.58000000000001</v>
          </cell>
          <cell r="G3910">
            <v>135.58000000000001</v>
          </cell>
        </row>
        <row r="3911">
          <cell r="A3911" t="str">
            <v>66.20.221</v>
          </cell>
          <cell r="B3911">
            <v>0</v>
          </cell>
          <cell r="C3911" t="str">
            <v>Switch Gigabit para servidor central com 24 portas frontais e 2 portas SFP, capacidade 10 / 100 / 1000 Mbps</v>
          </cell>
          <cell r="D3911" t="str">
            <v>un</v>
          </cell>
          <cell r="E3911">
            <v>8901.16</v>
          </cell>
          <cell r="F3911">
            <v>12.28</v>
          </cell>
          <cell r="G3911">
            <v>8913.44</v>
          </cell>
        </row>
        <row r="3912">
          <cell r="A3912" t="str">
            <v>66.20.225</v>
          </cell>
          <cell r="B3912">
            <v>0</v>
          </cell>
          <cell r="C3912" t="str">
            <v>Switch Gigabit 24 portas com capacidade de 10/100/1000/Mbps</v>
          </cell>
          <cell r="D3912" t="str">
            <v>un</v>
          </cell>
          <cell r="E3912">
            <v>2927.77</v>
          </cell>
          <cell r="F3912">
            <v>12.28</v>
          </cell>
          <cell r="G3912">
            <v>2940.05</v>
          </cell>
        </row>
        <row r="3913">
          <cell r="A3913" t="str">
            <v>67</v>
          </cell>
          <cell r="B3913" t="str">
            <v>CAPTAÇÃO, ADUÇÃO E TRATAMENTO DE ÁGUA E ESGOTO, EQUIPAMENTOS E SISTEMA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</row>
        <row r="3914">
          <cell r="A3914" t="str">
            <v>67.02</v>
          </cell>
          <cell r="B3914" t="str">
            <v>Tratamento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</row>
        <row r="3915">
          <cell r="A3915" t="str">
            <v>67.02.160</v>
          </cell>
          <cell r="B3915">
            <v>0</v>
          </cell>
          <cell r="C3915" t="str">
            <v>Medidor de vazão tipo calha Parshall com garganta W= 3´</v>
          </cell>
          <cell r="D3915" t="str">
            <v>un</v>
          </cell>
          <cell r="E3915">
            <v>1044.5</v>
          </cell>
          <cell r="F3915">
            <v>59.84</v>
          </cell>
          <cell r="G3915">
            <v>1104.3399999999999</v>
          </cell>
        </row>
        <row r="3916">
          <cell r="A3916" t="str">
            <v>67.02.210</v>
          </cell>
          <cell r="B3916">
            <v>0</v>
          </cell>
          <cell r="C3916" t="str">
            <v>Tela galvanizada revestida em poliamida, malha de 10 mm</v>
          </cell>
          <cell r="D3916" t="str">
            <v>m²</v>
          </cell>
          <cell r="E3916">
            <v>572.24</v>
          </cell>
          <cell r="F3916">
            <v>6.75</v>
          </cell>
          <cell r="G3916">
            <v>578.99</v>
          </cell>
        </row>
        <row r="3917">
          <cell r="A3917" t="str">
            <v>67.02.240</v>
          </cell>
          <cell r="B3917">
            <v>0</v>
          </cell>
          <cell r="C3917" t="str">
            <v>Grade média em aço carbono, espaçamento de 2 cm com barras chatas de 1´ x 3/8´</v>
          </cell>
          <cell r="D3917" t="str">
            <v>m²</v>
          </cell>
          <cell r="E3917">
            <v>1336.54</v>
          </cell>
          <cell r="F3917">
            <v>6.75</v>
          </cell>
          <cell r="G3917">
            <v>1343.29</v>
          </cell>
        </row>
        <row r="3918">
          <cell r="A3918" t="str">
            <v>67.02.280</v>
          </cell>
          <cell r="B3918">
            <v>0</v>
          </cell>
          <cell r="C3918" t="str">
            <v>Cesto em chapa de aço inoxidável com espessura de 1,5 mm e furos de 1/2´</v>
          </cell>
          <cell r="D3918" t="str">
            <v>un</v>
          </cell>
          <cell r="E3918">
            <v>652.44000000000005</v>
          </cell>
          <cell r="F3918">
            <v>3.38</v>
          </cell>
          <cell r="G3918">
            <v>655.82</v>
          </cell>
        </row>
        <row r="3919">
          <cell r="A3919" t="str">
            <v>67.02.301</v>
          </cell>
          <cell r="B3919">
            <v>0</v>
          </cell>
          <cell r="C3919" t="str">
            <v>Peneira estática em poliéster reforçado de fibra de vidro (PRFV) com tela de aço inoxidável AISI 304, malha de 1,5 mm, vazão de 50 l/s</v>
          </cell>
          <cell r="D3919" t="str">
            <v>un</v>
          </cell>
          <cell r="E3919">
            <v>17517</v>
          </cell>
          <cell r="F3919">
            <v>120.02</v>
          </cell>
          <cell r="G3919">
            <v>17637.02</v>
          </cell>
        </row>
        <row r="3920">
          <cell r="A3920" t="str">
            <v>67.02.320</v>
          </cell>
          <cell r="B3920">
            <v>0</v>
          </cell>
          <cell r="C3920" t="str">
            <v>Comporta em fibra de vidro (stop log) - espessura de 10 mm</v>
          </cell>
          <cell r="D3920" t="str">
            <v>m²</v>
          </cell>
          <cell r="E3920">
            <v>1678.55</v>
          </cell>
          <cell r="F3920">
            <v>21.72</v>
          </cell>
          <cell r="G3920">
            <v>1700.27</v>
          </cell>
        </row>
        <row r="3921">
          <cell r="A3921" t="str">
            <v>67.02.330</v>
          </cell>
          <cell r="B3921">
            <v>0</v>
          </cell>
          <cell r="C3921" t="str">
            <v>Sistema de tratamento de águas cinzas e aproveitamento de águas pluviais, para reuso em fins não potáveis, vazão de 2 m³/h</v>
          </cell>
          <cell r="D3921" t="str">
            <v>un</v>
          </cell>
          <cell r="E3921">
            <v>76510</v>
          </cell>
          <cell r="F3921">
            <v>0</v>
          </cell>
          <cell r="G3921">
            <v>76510</v>
          </cell>
        </row>
        <row r="3922">
          <cell r="A3922" t="str">
            <v>67.02.400</v>
          </cell>
          <cell r="B3922">
            <v>0</v>
          </cell>
          <cell r="C3922" t="str">
            <v>Tanque em fibra de vidro (PRFV) com quebra ondas, capacidade de 25.000 l e misturador interno vertical em aço inoxidável</v>
          </cell>
          <cell r="D3922" t="str">
            <v>un</v>
          </cell>
          <cell r="E3922">
            <v>52216.62</v>
          </cell>
          <cell r="F3922">
            <v>194.04</v>
          </cell>
          <cell r="G3922">
            <v>52410.66</v>
          </cell>
        </row>
        <row r="3923">
          <cell r="A3923" t="str">
            <v>67.02.410</v>
          </cell>
          <cell r="B3923">
            <v>0</v>
          </cell>
          <cell r="C3923" t="str">
            <v>Sistema de tratamento de efluente por reator anaeróbio (UASB) e filtro aeróbio (FAS), para obras de segurança com vazão máxima horária 12 l/s</v>
          </cell>
          <cell r="D3923" t="str">
            <v>cj</v>
          </cell>
          <cell r="E3923">
            <v>308075.92</v>
          </cell>
          <cell r="F3923">
            <v>0</v>
          </cell>
          <cell r="G3923">
            <v>308075.92</v>
          </cell>
        </row>
        <row r="3924">
          <cell r="A3924" t="str">
            <v>67.02.502</v>
          </cell>
          <cell r="B3924">
            <v>0</v>
          </cell>
          <cell r="C3924" t="str">
            <v>Elaboração de projeto de sistema de estação compacta de tratamento de esgoto para vazão máxima horária 12 l/s e atendimento classe II, assessoria, documentação e aprovação na CETESB</v>
          </cell>
          <cell r="D3924" t="str">
            <v>cj</v>
          </cell>
          <cell r="E3924">
            <v>4770.84</v>
          </cell>
          <cell r="F3924">
            <v>42564.160000000003</v>
          </cell>
          <cell r="G3924">
            <v>47335</v>
          </cell>
        </row>
        <row r="3925">
          <cell r="A3925" t="str">
            <v>67.02.503</v>
          </cell>
          <cell r="B3925">
            <v>0</v>
          </cell>
          <cell r="C3925" t="str">
            <v>Elaboração de projeto de sistema de estação compacta de tratamento de esgoto para vazão máxima horária 12 l/s, atendimento classe II, tratamento de nitrogênio e fósforo, assessoria, documentação e aprovação na CETESB</v>
          </cell>
          <cell r="D3925" t="str">
            <v>cj</v>
          </cell>
          <cell r="E3925">
            <v>6603.49</v>
          </cell>
          <cell r="F3925">
            <v>51074.09</v>
          </cell>
          <cell r="G3925">
            <v>57677.58</v>
          </cell>
        </row>
        <row r="3926">
          <cell r="A3926" t="str">
            <v>68</v>
          </cell>
          <cell r="B3926" t="str">
            <v>ELETRIFICAÇÃO, EQUIPAMENTOS E SISTEMA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</row>
        <row r="3927">
          <cell r="A3927" t="str">
            <v>68.01</v>
          </cell>
          <cell r="B3927" t="str">
            <v>Posteamento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</row>
        <row r="3928">
          <cell r="A3928" t="str">
            <v>68.01.600</v>
          </cell>
          <cell r="B3928">
            <v>0</v>
          </cell>
          <cell r="C3928" t="str">
            <v>Poste de concreto circular, 200 kg, H = 7,00 m</v>
          </cell>
          <cell r="D3928" t="str">
            <v>un</v>
          </cell>
          <cell r="E3928">
            <v>755.16</v>
          </cell>
          <cell r="F3928">
            <v>202.65</v>
          </cell>
          <cell r="G3928">
            <v>957.81</v>
          </cell>
        </row>
        <row r="3929">
          <cell r="A3929" t="str">
            <v>68.01.620</v>
          </cell>
          <cell r="B3929">
            <v>0</v>
          </cell>
          <cell r="C3929" t="str">
            <v>Poste de concreto circular, 200 kg, H = 9,00 m</v>
          </cell>
          <cell r="D3929" t="str">
            <v>un</v>
          </cell>
          <cell r="E3929">
            <v>842.82</v>
          </cell>
          <cell r="F3929">
            <v>202.65</v>
          </cell>
          <cell r="G3929">
            <v>1045.47</v>
          </cell>
        </row>
        <row r="3930">
          <cell r="A3930" t="str">
            <v>68.01.630</v>
          </cell>
          <cell r="B3930">
            <v>0</v>
          </cell>
          <cell r="C3930" t="str">
            <v>Poste de concreto circular, 200 kg, H = 10,00 m</v>
          </cell>
          <cell r="D3930" t="str">
            <v>un</v>
          </cell>
          <cell r="E3930">
            <v>1177.8499999999999</v>
          </cell>
          <cell r="F3930">
            <v>202.65</v>
          </cell>
          <cell r="G3930">
            <v>1380.5</v>
          </cell>
        </row>
        <row r="3931">
          <cell r="A3931" t="str">
            <v>68.01.640</v>
          </cell>
          <cell r="B3931">
            <v>0</v>
          </cell>
          <cell r="C3931" t="str">
            <v>Poste de concreto circular, 200 kg, H = 11,00 m</v>
          </cell>
          <cell r="D3931" t="str">
            <v>un</v>
          </cell>
          <cell r="E3931">
            <v>1037.1400000000001</v>
          </cell>
          <cell r="F3931">
            <v>202.65</v>
          </cell>
          <cell r="G3931">
            <v>1239.79</v>
          </cell>
        </row>
        <row r="3932">
          <cell r="A3932" t="str">
            <v>68.01.650</v>
          </cell>
          <cell r="B3932">
            <v>0</v>
          </cell>
          <cell r="C3932" t="str">
            <v>Poste de concreto circular, 200 kg, H = 12,00 m</v>
          </cell>
          <cell r="D3932" t="str">
            <v>un</v>
          </cell>
          <cell r="E3932">
            <v>1413.39</v>
          </cell>
          <cell r="F3932">
            <v>202.65</v>
          </cell>
          <cell r="G3932">
            <v>1616.04</v>
          </cell>
        </row>
        <row r="3933">
          <cell r="A3933" t="str">
            <v>68.01.670</v>
          </cell>
          <cell r="B3933">
            <v>0</v>
          </cell>
          <cell r="C3933" t="str">
            <v>Poste de concreto circular, 300 kg, H = 9,00 m</v>
          </cell>
          <cell r="D3933" t="str">
            <v>un</v>
          </cell>
          <cell r="E3933">
            <v>933.1</v>
          </cell>
          <cell r="F3933">
            <v>202.65</v>
          </cell>
          <cell r="G3933">
            <v>1135.75</v>
          </cell>
        </row>
        <row r="3934">
          <cell r="A3934" t="str">
            <v>68.01.730</v>
          </cell>
          <cell r="B3934">
            <v>0</v>
          </cell>
          <cell r="C3934" t="str">
            <v>Poste de concreto circular, 400 kg, H = 9,00 m</v>
          </cell>
          <cell r="D3934" t="str">
            <v>un</v>
          </cell>
          <cell r="E3934">
            <v>1096.76</v>
          </cell>
          <cell r="F3934">
            <v>202.65</v>
          </cell>
          <cell r="G3934">
            <v>1299.4100000000001</v>
          </cell>
        </row>
        <row r="3935">
          <cell r="A3935" t="str">
            <v>68.01.740</v>
          </cell>
          <cell r="B3935">
            <v>0</v>
          </cell>
          <cell r="C3935" t="str">
            <v>Poste de concreto circular, 400 kg, H = 10,00 m</v>
          </cell>
          <cell r="D3935" t="str">
            <v>un</v>
          </cell>
          <cell r="E3935">
            <v>1309.04</v>
          </cell>
          <cell r="F3935">
            <v>202.65</v>
          </cell>
          <cell r="G3935">
            <v>1511.69</v>
          </cell>
        </row>
        <row r="3936">
          <cell r="A3936" t="str">
            <v>68.01.750</v>
          </cell>
          <cell r="B3936">
            <v>0</v>
          </cell>
          <cell r="C3936" t="str">
            <v>Poste de concreto circular, 400 kg, H = 11,00 m</v>
          </cell>
          <cell r="D3936" t="str">
            <v>un</v>
          </cell>
          <cell r="E3936">
            <v>1437.31</v>
          </cell>
          <cell r="F3936">
            <v>202.65</v>
          </cell>
          <cell r="G3936">
            <v>1639.96</v>
          </cell>
        </row>
        <row r="3937">
          <cell r="A3937" t="str">
            <v>68.01.760</v>
          </cell>
          <cell r="B3937">
            <v>0</v>
          </cell>
          <cell r="C3937" t="str">
            <v>Poste de concreto circular, 400 kg, H = 12,00 m</v>
          </cell>
          <cell r="D3937" t="str">
            <v>un</v>
          </cell>
          <cell r="E3937">
            <v>1736.71</v>
          </cell>
          <cell r="F3937">
            <v>202.65</v>
          </cell>
          <cell r="G3937">
            <v>1939.36</v>
          </cell>
        </row>
        <row r="3938">
          <cell r="A3938" t="str">
            <v>68.01.790</v>
          </cell>
          <cell r="B3938">
            <v>0</v>
          </cell>
          <cell r="C3938" t="str">
            <v>Poste de concreto circular, 600 kg, H = 10,00 m</v>
          </cell>
          <cell r="D3938" t="str">
            <v>un</v>
          </cell>
          <cell r="E3938">
            <v>1382.01</v>
          </cell>
          <cell r="F3938">
            <v>202.65</v>
          </cell>
          <cell r="G3938">
            <v>1584.66</v>
          </cell>
        </row>
        <row r="3939">
          <cell r="A3939" t="str">
            <v>68.01.800</v>
          </cell>
          <cell r="B3939">
            <v>0</v>
          </cell>
          <cell r="C3939" t="str">
            <v>Poste de concreto circular, 600 kg, H = 11,00 m</v>
          </cell>
          <cell r="D3939" t="str">
            <v>un</v>
          </cell>
          <cell r="E3939">
            <v>1794.55</v>
          </cell>
          <cell r="F3939">
            <v>202.65</v>
          </cell>
          <cell r="G3939">
            <v>1997.2</v>
          </cell>
        </row>
        <row r="3940">
          <cell r="A3940" t="str">
            <v>68.01.810</v>
          </cell>
          <cell r="B3940">
            <v>0</v>
          </cell>
          <cell r="C3940" t="str">
            <v>Poste de concreto circular, 600 kg, H = 12,00 m</v>
          </cell>
          <cell r="D3940" t="str">
            <v>un</v>
          </cell>
          <cell r="E3940">
            <v>2132.3000000000002</v>
          </cell>
          <cell r="F3940">
            <v>202.65</v>
          </cell>
          <cell r="G3940">
            <v>2334.9499999999998</v>
          </cell>
        </row>
        <row r="3941">
          <cell r="A3941" t="str">
            <v>68.01.850</v>
          </cell>
          <cell r="B3941">
            <v>0</v>
          </cell>
          <cell r="C3941" t="str">
            <v>Poste de concreto circular, 1000 kg, H = 12,00 m</v>
          </cell>
          <cell r="D3941" t="str">
            <v>un</v>
          </cell>
          <cell r="E3941">
            <v>2947.51</v>
          </cell>
          <cell r="F3941">
            <v>202.65</v>
          </cell>
          <cell r="G3941">
            <v>3150.16</v>
          </cell>
        </row>
        <row r="3942">
          <cell r="A3942" t="str">
            <v>68.02</v>
          </cell>
          <cell r="B3942" t="str">
            <v>Estrutura específica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</row>
        <row r="3943">
          <cell r="A3943" t="str">
            <v>68.02.010</v>
          </cell>
          <cell r="B3943">
            <v>0</v>
          </cell>
          <cell r="C3943" t="str">
            <v>Estai</v>
          </cell>
          <cell r="D3943" t="str">
            <v>un</v>
          </cell>
          <cell r="E3943">
            <v>328.83</v>
          </cell>
          <cell r="F3943">
            <v>118.86</v>
          </cell>
          <cell r="G3943">
            <v>447.69</v>
          </cell>
        </row>
        <row r="3944">
          <cell r="A3944" t="str">
            <v>68.02.020</v>
          </cell>
          <cell r="B3944">
            <v>0</v>
          </cell>
          <cell r="C3944" t="str">
            <v>Estrutura tipo M1</v>
          </cell>
          <cell r="D3944" t="str">
            <v>un</v>
          </cell>
          <cell r="E3944">
            <v>307.04000000000002</v>
          </cell>
          <cell r="F3944">
            <v>142.62</v>
          </cell>
          <cell r="G3944">
            <v>449.66</v>
          </cell>
        </row>
        <row r="3945">
          <cell r="A3945" t="str">
            <v>68.02.030</v>
          </cell>
          <cell r="B3945">
            <v>0</v>
          </cell>
          <cell r="C3945" t="str">
            <v>Estrutura tipo M2</v>
          </cell>
          <cell r="D3945" t="str">
            <v>un</v>
          </cell>
          <cell r="E3945">
            <v>637.46</v>
          </cell>
          <cell r="F3945">
            <v>142.62</v>
          </cell>
          <cell r="G3945">
            <v>780.08</v>
          </cell>
        </row>
        <row r="3946">
          <cell r="A3946" t="str">
            <v>68.02.040</v>
          </cell>
          <cell r="B3946">
            <v>0</v>
          </cell>
          <cell r="C3946" t="str">
            <v>Estrutura tipo N3</v>
          </cell>
          <cell r="D3946" t="str">
            <v>un</v>
          </cell>
          <cell r="E3946">
            <v>823.8</v>
          </cell>
          <cell r="F3946">
            <v>213.94</v>
          </cell>
          <cell r="G3946">
            <v>1037.74</v>
          </cell>
        </row>
        <row r="3947">
          <cell r="A3947" t="str">
            <v>68.02.050</v>
          </cell>
          <cell r="B3947">
            <v>0</v>
          </cell>
          <cell r="C3947" t="str">
            <v>Estrutura tipo M1 - N3</v>
          </cell>
          <cell r="D3947" t="str">
            <v>un</v>
          </cell>
          <cell r="E3947">
            <v>936.15</v>
          </cell>
          <cell r="F3947">
            <v>285.24</v>
          </cell>
          <cell r="G3947">
            <v>1221.3900000000001</v>
          </cell>
        </row>
        <row r="3948">
          <cell r="A3948" t="str">
            <v>68.02.060</v>
          </cell>
          <cell r="B3948">
            <v>0</v>
          </cell>
          <cell r="C3948" t="str">
            <v>Estrutura tipo M4</v>
          </cell>
          <cell r="D3948" t="str">
            <v>un</v>
          </cell>
          <cell r="E3948">
            <v>1447.53</v>
          </cell>
          <cell r="F3948">
            <v>213.94</v>
          </cell>
          <cell r="G3948">
            <v>1661.47</v>
          </cell>
        </row>
        <row r="3949">
          <cell r="A3949" t="str">
            <v>68.02.070</v>
          </cell>
          <cell r="B3949">
            <v>0</v>
          </cell>
          <cell r="C3949" t="str">
            <v>Estrutura tipo N2</v>
          </cell>
          <cell r="D3949" t="str">
            <v>un</v>
          </cell>
          <cell r="E3949">
            <v>718.62</v>
          </cell>
          <cell r="F3949">
            <v>213.94</v>
          </cell>
          <cell r="G3949">
            <v>932.56</v>
          </cell>
        </row>
        <row r="3950">
          <cell r="A3950" t="str">
            <v>68.02.090</v>
          </cell>
          <cell r="B3950">
            <v>0</v>
          </cell>
          <cell r="C3950" t="str">
            <v>Estrutura tipo N4</v>
          </cell>
          <cell r="D3950" t="str">
            <v>un</v>
          </cell>
          <cell r="E3950">
            <v>1432.29</v>
          </cell>
          <cell r="F3950">
            <v>285.24</v>
          </cell>
          <cell r="G3950">
            <v>1717.53</v>
          </cell>
        </row>
        <row r="3951">
          <cell r="A3951" t="str">
            <v>68.02.100</v>
          </cell>
          <cell r="B3951">
            <v>0</v>
          </cell>
          <cell r="C3951" t="str">
            <v>Armação secundária tipo 1C - 2R</v>
          </cell>
          <cell r="D3951" t="str">
            <v>un</v>
          </cell>
          <cell r="E3951">
            <v>67.209999999999994</v>
          </cell>
          <cell r="F3951">
            <v>95.08</v>
          </cell>
          <cell r="G3951">
            <v>162.29</v>
          </cell>
        </row>
        <row r="3952">
          <cell r="A3952" t="str">
            <v>68.02.110</v>
          </cell>
          <cell r="B3952">
            <v>0</v>
          </cell>
          <cell r="C3952" t="str">
            <v>Armação secundária tipo 1C - 3R</v>
          </cell>
          <cell r="D3952" t="str">
            <v>un</v>
          </cell>
          <cell r="E3952">
            <v>72.53</v>
          </cell>
          <cell r="F3952">
            <v>95.08</v>
          </cell>
          <cell r="G3952">
            <v>167.61</v>
          </cell>
        </row>
        <row r="3953">
          <cell r="A3953" t="str">
            <v>68.02.120</v>
          </cell>
          <cell r="B3953">
            <v>0</v>
          </cell>
          <cell r="C3953" t="str">
            <v>Armação secundária tipo 2C - 3R</v>
          </cell>
          <cell r="D3953" t="str">
            <v>un</v>
          </cell>
          <cell r="E3953">
            <v>117.52</v>
          </cell>
          <cell r="F3953">
            <v>118.86</v>
          </cell>
          <cell r="G3953">
            <v>236.38</v>
          </cell>
        </row>
        <row r="3954">
          <cell r="A3954" t="str">
            <v>68.02.140</v>
          </cell>
          <cell r="B3954">
            <v>0</v>
          </cell>
          <cell r="C3954" t="str">
            <v>Armação secundária tipo 4C - 6R</v>
          </cell>
          <cell r="D3954" t="str">
            <v>un</v>
          </cell>
          <cell r="E3954">
            <v>235.04</v>
          </cell>
          <cell r="F3954">
            <v>142.62</v>
          </cell>
          <cell r="G3954">
            <v>377.66</v>
          </cell>
        </row>
        <row r="3955">
          <cell r="A3955" t="str">
            <v>68.20</v>
          </cell>
          <cell r="B3955" t="str">
            <v>Reparos, conservações e complementos - GRUPO 68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</row>
        <row r="3956">
          <cell r="A3956" t="str">
            <v>68.20.010</v>
          </cell>
          <cell r="B3956">
            <v>0</v>
          </cell>
          <cell r="C3956" t="str">
            <v>Recolocação de poste de madeira</v>
          </cell>
          <cell r="D3956" t="str">
            <v>un</v>
          </cell>
          <cell r="E3956">
            <v>147.88999999999999</v>
          </cell>
          <cell r="F3956">
            <v>159.96</v>
          </cell>
          <cell r="G3956">
            <v>307.85000000000002</v>
          </cell>
        </row>
        <row r="3957">
          <cell r="A3957" t="str">
            <v>68.20.040</v>
          </cell>
          <cell r="B3957">
            <v>0</v>
          </cell>
          <cell r="C3957" t="str">
            <v>Braçadeira circular em aço carbono galvanizado, diâmetro nominal de 140 até 300 mm</v>
          </cell>
          <cell r="D3957" t="str">
            <v>un</v>
          </cell>
          <cell r="E3957">
            <v>32.39</v>
          </cell>
          <cell r="F3957">
            <v>11.67</v>
          </cell>
          <cell r="G3957">
            <v>44.06</v>
          </cell>
        </row>
        <row r="3958">
          <cell r="A3958" t="str">
            <v>68.20.050</v>
          </cell>
          <cell r="B3958">
            <v>0</v>
          </cell>
          <cell r="C3958" t="str">
            <v>Cruzeta em aço carbono galvanizado perfil ´L´ 75 x 75 x 8 mm, comprimento 2500 mm</v>
          </cell>
          <cell r="D3958" t="str">
            <v>un</v>
          </cell>
          <cell r="E3958">
            <v>376.74</v>
          </cell>
          <cell r="F3958">
            <v>23.35</v>
          </cell>
          <cell r="G3958">
            <v>400.09</v>
          </cell>
        </row>
        <row r="3959">
          <cell r="A3959" t="str">
            <v>68.20.120</v>
          </cell>
          <cell r="B3959">
            <v>0</v>
          </cell>
          <cell r="C3959" t="str">
            <v>Bengala em PVC para ramal de entrada, diâmetro de 32 mm</v>
          </cell>
          <cell r="D3959" t="str">
            <v>un</v>
          </cell>
          <cell r="E3959">
            <v>17.73</v>
          </cell>
          <cell r="F3959">
            <v>23.23</v>
          </cell>
          <cell r="G3959">
            <v>40.96</v>
          </cell>
        </row>
        <row r="3960">
          <cell r="A3960" t="str">
            <v>69</v>
          </cell>
          <cell r="B3960" t="str">
            <v>TELEFONIA, LÓGICA E TRANSMISSÃO DE DADOS, EQUIPAMENTOS E SISTEMA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</row>
        <row r="3961">
          <cell r="A3961" t="str">
            <v>69.03</v>
          </cell>
          <cell r="B3961" t="str">
            <v>Distribuição e comando, caixas e equipamentos específicos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</row>
        <row r="3962">
          <cell r="A3962" t="str">
            <v>69.03.090</v>
          </cell>
          <cell r="B3962">
            <v>0</v>
          </cell>
          <cell r="C3962" t="str">
            <v>Aparelho telefônico multifrequencial, com teclas ´FLASH´, ´HOOK´, ´PAUSE´, ´LND´, ´MODE´</v>
          </cell>
          <cell r="D3962" t="str">
            <v>un</v>
          </cell>
          <cell r="E3962">
            <v>41.42</v>
          </cell>
          <cell r="F3962">
            <v>0</v>
          </cell>
          <cell r="G3962">
            <v>41.42</v>
          </cell>
        </row>
        <row r="3963">
          <cell r="A3963" t="str">
            <v>69.03.130</v>
          </cell>
          <cell r="B3963">
            <v>0</v>
          </cell>
          <cell r="C3963" t="str">
            <v>Caixa subterrânea de entrada de telefonia, tipo R1 (600 x 350 x 500) mm, padrão TELEBRÁS, com tampa</v>
          </cell>
          <cell r="D3963" t="str">
            <v>un</v>
          </cell>
          <cell r="E3963">
            <v>216.44</v>
          </cell>
          <cell r="F3963">
            <v>41.82</v>
          </cell>
          <cell r="G3963">
            <v>258.26</v>
          </cell>
        </row>
        <row r="3964">
          <cell r="A3964" t="str">
            <v>69.03.140</v>
          </cell>
          <cell r="B3964">
            <v>0</v>
          </cell>
          <cell r="C3964" t="str">
            <v>Caixa subterrânea de entrada de telefonia, tipo R2 (1070 x 520 x 500) mm, padrão TELEBRÁS, com tampa</v>
          </cell>
          <cell r="D3964" t="str">
            <v>un</v>
          </cell>
          <cell r="E3964">
            <v>469.19</v>
          </cell>
          <cell r="F3964">
            <v>88.93</v>
          </cell>
          <cell r="G3964">
            <v>558.12</v>
          </cell>
        </row>
        <row r="3965">
          <cell r="A3965" t="str">
            <v>69.03.310</v>
          </cell>
          <cell r="B3965">
            <v>0</v>
          </cell>
          <cell r="C3965" t="str">
            <v>Caixa de tomada em poliamida e tampa para piso elevado, com 4 alojamentos para elétrica e até 8 alojamentos para telefonia e dados</v>
          </cell>
          <cell r="D3965" t="str">
            <v>un</v>
          </cell>
          <cell r="E3965">
            <v>115.52</v>
          </cell>
          <cell r="F3965">
            <v>13.27</v>
          </cell>
          <cell r="G3965">
            <v>128.79</v>
          </cell>
        </row>
        <row r="3966">
          <cell r="A3966" t="str">
            <v>69.03.340</v>
          </cell>
          <cell r="B3966">
            <v>0</v>
          </cell>
          <cell r="C3966" t="str">
            <v>Conector RJ-45 fêmea - categoria 6</v>
          </cell>
          <cell r="D3966" t="str">
            <v>un</v>
          </cell>
          <cell r="E3966">
            <v>22.24</v>
          </cell>
          <cell r="F3966">
            <v>4.97</v>
          </cell>
          <cell r="G3966">
            <v>27.21</v>
          </cell>
        </row>
        <row r="3967">
          <cell r="A3967" t="str">
            <v>69.03.360</v>
          </cell>
          <cell r="B3967">
            <v>0</v>
          </cell>
          <cell r="C3967" t="str">
            <v>Conector RJ-45 fêmea - categoria 6A</v>
          </cell>
          <cell r="D3967" t="str">
            <v>un</v>
          </cell>
          <cell r="E3967">
            <v>96.04</v>
          </cell>
          <cell r="F3967">
            <v>4.97</v>
          </cell>
          <cell r="G3967">
            <v>101.01</v>
          </cell>
        </row>
        <row r="3968">
          <cell r="A3968" t="str">
            <v>69.03.400</v>
          </cell>
          <cell r="B3968">
            <v>0</v>
          </cell>
          <cell r="C3968" t="str">
            <v>Central PABX híbrida de telefonia para 8 linhas tronco e 24 ramais digital e analógico</v>
          </cell>
          <cell r="D3968" t="str">
            <v>cj</v>
          </cell>
          <cell r="E3968">
            <v>4982.7</v>
          </cell>
          <cell r="F3968">
            <v>0</v>
          </cell>
          <cell r="G3968">
            <v>4982.7</v>
          </cell>
        </row>
        <row r="3969">
          <cell r="A3969" t="str">
            <v>69.03.410</v>
          </cell>
          <cell r="B3969">
            <v>0</v>
          </cell>
          <cell r="C3969" t="str">
            <v>Central PABX híbrida de telefonia para 8 linhas tronco e 128 ramais digital e analógico</v>
          </cell>
          <cell r="D3969" t="str">
            <v>cj</v>
          </cell>
          <cell r="E3969">
            <v>23296.27</v>
          </cell>
          <cell r="F3969">
            <v>0</v>
          </cell>
          <cell r="G3969">
            <v>23296.27</v>
          </cell>
        </row>
        <row r="3970">
          <cell r="A3970" t="str">
            <v>69.03.420</v>
          </cell>
          <cell r="B3970">
            <v>0</v>
          </cell>
          <cell r="C3970" t="str">
            <v>Central PABX híbrida de telefonia para 8 linhas tronco e 128 ramais digital e analógico, com recursos PBX Networking</v>
          </cell>
          <cell r="D3970" t="str">
            <v>cj</v>
          </cell>
          <cell r="E3970">
            <v>53160.03</v>
          </cell>
          <cell r="F3970">
            <v>0</v>
          </cell>
          <cell r="G3970">
            <v>53160.03</v>
          </cell>
        </row>
        <row r="3971">
          <cell r="A3971" t="str">
            <v>69.05</v>
          </cell>
          <cell r="B3971" t="str">
            <v>Estabilização de tensão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</row>
        <row r="3972">
          <cell r="A3972" t="str">
            <v>69.05.010</v>
          </cell>
          <cell r="B3972">
            <v>0</v>
          </cell>
          <cell r="C3972" t="str">
            <v>Estabilizador eletrônico de tensão, monofásico, com potência de 5 kVA</v>
          </cell>
          <cell r="D3972" t="str">
            <v>un</v>
          </cell>
          <cell r="E3972">
            <v>6513.93</v>
          </cell>
          <cell r="F3972">
            <v>49.78</v>
          </cell>
          <cell r="G3972">
            <v>6563.71</v>
          </cell>
        </row>
        <row r="3973">
          <cell r="A3973" t="str">
            <v>69.05.040</v>
          </cell>
          <cell r="B3973">
            <v>0</v>
          </cell>
          <cell r="C3973" t="str">
            <v>Estabilizador eletrônico de tensão, monofásico, com potência de 10 kVA</v>
          </cell>
          <cell r="D3973" t="str">
            <v>un</v>
          </cell>
          <cell r="E3973">
            <v>9193.67</v>
          </cell>
          <cell r="F3973">
            <v>49.78</v>
          </cell>
          <cell r="G3973">
            <v>9243.4500000000007</v>
          </cell>
        </row>
        <row r="3974">
          <cell r="A3974" t="str">
            <v>69.05.230</v>
          </cell>
          <cell r="B3974">
            <v>0</v>
          </cell>
          <cell r="C3974" t="str">
            <v>Estabilizador eletrônico de tensão, trifásico, com potência de 40 kVA</v>
          </cell>
          <cell r="D3974" t="str">
            <v>un</v>
          </cell>
          <cell r="E3974">
            <v>21858.63</v>
          </cell>
          <cell r="F3974">
            <v>49.78</v>
          </cell>
          <cell r="G3974">
            <v>21908.41</v>
          </cell>
        </row>
        <row r="3975">
          <cell r="A3975" t="str">
            <v>69.06</v>
          </cell>
          <cell r="B3975" t="str">
            <v>Sistemas ininterruptos de energia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</row>
        <row r="3976">
          <cell r="A3976" t="str">
            <v>69.06.020</v>
          </cell>
          <cell r="B3976">
            <v>0</v>
          </cell>
          <cell r="C3976" t="str">
            <v>Sistema ininterrupto de energia, trifásico on line de 10 kVA (220 V/220 V), com autonomia de 15 minutos</v>
          </cell>
          <cell r="D3976" t="str">
            <v>un</v>
          </cell>
          <cell r="E3976">
            <v>26946.89</v>
          </cell>
          <cell r="F3976">
            <v>93.36</v>
          </cell>
          <cell r="G3976">
            <v>27040.25</v>
          </cell>
        </row>
        <row r="3977">
          <cell r="A3977" t="str">
            <v>69.06.030</v>
          </cell>
          <cell r="B3977">
            <v>0</v>
          </cell>
          <cell r="C3977" t="str">
            <v>Sistema ininterrupto de energia, trifásico on line de 20 kVA (220 V/208 V-108 V), com autonomia 15 minutos</v>
          </cell>
          <cell r="D3977" t="str">
            <v>un</v>
          </cell>
          <cell r="E3977">
            <v>36695.18</v>
          </cell>
          <cell r="F3977">
            <v>93.36</v>
          </cell>
          <cell r="G3977">
            <v>36788.54</v>
          </cell>
        </row>
        <row r="3978">
          <cell r="A3978" t="str">
            <v>69.06.040</v>
          </cell>
          <cell r="B3978">
            <v>0</v>
          </cell>
          <cell r="C3978" t="str">
            <v>Sistema ininterrupto de energia, trifásico on line senoidal de 15 kVA (208 V/110 V), com autonomia de 15 minutos</v>
          </cell>
          <cell r="D3978" t="str">
            <v>un</v>
          </cell>
          <cell r="E3978">
            <v>37410.230000000003</v>
          </cell>
          <cell r="F3978">
            <v>93.36</v>
          </cell>
          <cell r="G3978">
            <v>37503.589999999997</v>
          </cell>
        </row>
        <row r="3979">
          <cell r="A3979" t="str">
            <v>69.06.050</v>
          </cell>
          <cell r="B3979">
            <v>0</v>
          </cell>
          <cell r="C3979" t="str">
            <v>Sistema ininterrupto de energia, monofásico, com potência de 2 kVA</v>
          </cell>
          <cell r="D3979" t="str">
            <v>un</v>
          </cell>
          <cell r="E3979">
            <v>4146.41</v>
          </cell>
          <cell r="F3979">
            <v>66.36</v>
          </cell>
          <cell r="G3979">
            <v>4212.7700000000004</v>
          </cell>
        </row>
        <row r="3980">
          <cell r="A3980" t="str">
            <v>69.06.080</v>
          </cell>
          <cell r="B3980">
            <v>0</v>
          </cell>
          <cell r="C3980" t="str">
            <v>Sistema ininterrupto de energia, monofásico on line senoidal de 5 kVA (220 V/110 V), com autonomia de 15 minutos</v>
          </cell>
          <cell r="D3980" t="str">
            <v>un</v>
          </cell>
          <cell r="E3980">
            <v>11877.78</v>
          </cell>
          <cell r="F3980">
            <v>93.36</v>
          </cell>
          <cell r="G3980">
            <v>11971.14</v>
          </cell>
        </row>
        <row r="3981">
          <cell r="A3981" t="str">
            <v>69.06.100</v>
          </cell>
          <cell r="B3981">
            <v>0</v>
          </cell>
          <cell r="C3981" t="str">
            <v>Sistema ininterrupto de energia, monofásico, com potência entre 5 a 7,5 kVA</v>
          </cell>
          <cell r="D3981" t="str">
            <v>un</v>
          </cell>
          <cell r="E3981">
            <v>16276.01</v>
          </cell>
          <cell r="F3981">
            <v>66.36</v>
          </cell>
          <cell r="G3981">
            <v>16342.37</v>
          </cell>
        </row>
        <row r="3982">
          <cell r="A3982" t="str">
            <v>69.06.110</v>
          </cell>
          <cell r="B3982">
            <v>0</v>
          </cell>
          <cell r="C3982" t="str">
            <v>Sistema ininterrupto de energia, monofásico de 600 VA (127 V/127 V), com autonomia de 10 a 15 minutos</v>
          </cell>
          <cell r="D3982" t="str">
            <v>un</v>
          </cell>
          <cell r="E3982">
            <v>565.16</v>
          </cell>
          <cell r="F3982">
            <v>33.18</v>
          </cell>
          <cell r="G3982">
            <v>598.34</v>
          </cell>
        </row>
        <row r="3983">
          <cell r="A3983" t="str">
            <v>69.06.120</v>
          </cell>
          <cell r="B3983">
            <v>0</v>
          </cell>
          <cell r="C3983" t="str">
            <v>Sistema ininterrupto de energia, trifásico on line senoidal de 10 kVA (220 V/110 V), com autonomia de 2 horas</v>
          </cell>
          <cell r="D3983" t="str">
            <v>un</v>
          </cell>
          <cell r="E3983">
            <v>38207.94</v>
          </cell>
          <cell r="F3983">
            <v>93.36</v>
          </cell>
          <cell r="G3983">
            <v>38301.300000000003</v>
          </cell>
        </row>
        <row r="3984">
          <cell r="A3984" t="str">
            <v>69.06.200</v>
          </cell>
          <cell r="B3984">
            <v>0</v>
          </cell>
          <cell r="C3984" t="str">
            <v>Sistema ininterrupto de energia, trifásico on line de 20 kVA (220/127 V), com autonomia de 15 minutos</v>
          </cell>
          <cell r="D3984" t="str">
            <v>un</v>
          </cell>
          <cell r="E3984">
            <v>40914.99</v>
          </cell>
          <cell r="F3984">
            <v>93.36</v>
          </cell>
          <cell r="G3984">
            <v>41008.35</v>
          </cell>
        </row>
        <row r="3985">
          <cell r="A3985" t="str">
            <v>69.06.210</v>
          </cell>
          <cell r="B3985">
            <v>0</v>
          </cell>
          <cell r="C3985" t="str">
            <v>Sistema ininterrupto de energia, trifásico on line de 60 kVA (220/127 V), com autonomia de 15 minutos</v>
          </cell>
          <cell r="D3985" t="str">
            <v>un</v>
          </cell>
          <cell r="E3985">
            <v>95553.83</v>
          </cell>
          <cell r="F3985">
            <v>93.36</v>
          </cell>
          <cell r="G3985">
            <v>95647.19</v>
          </cell>
        </row>
        <row r="3986">
          <cell r="A3986" t="str">
            <v>69.06.220</v>
          </cell>
          <cell r="B3986">
            <v>0</v>
          </cell>
          <cell r="C3986" t="str">
            <v>Sistema ininterrupto de energia, trifásico on line de 80 kVA (220/127 V), com autonomia de 15 minutos</v>
          </cell>
          <cell r="D3986" t="str">
            <v>un</v>
          </cell>
          <cell r="E3986">
            <v>112829.91</v>
          </cell>
          <cell r="F3986">
            <v>93.36</v>
          </cell>
          <cell r="G3986">
            <v>112923.27</v>
          </cell>
        </row>
        <row r="3987">
          <cell r="A3987" t="str">
            <v>69.06.240</v>
          </cell>
          <cell r="B3987">
            <v>0</v>
          </cell>
          <cell r="C3987" t="str">
            <v>Sistema ininterrupto de energia, trifásico on line de 20 kVA (380/220 V), com autonomia de 15 minutos</v>
          </cell>
          <cell r="D3987" t="str">
            <v>un</v>
          </cell>
          <cell r="E3987">
            <v>38280.400000000001</v>
          </cell>
          <cell r="F3987">
            <v>93.36</v>
          </cell>
          <cell r="G3987">
            <v>38373.760000000002</v>
          </cell>
        </row>
        <row r="3988">
          <cell r="A3988" t="str">
            <v>69.06.280</v>
          </cell>
          <cell r="B3988">
            <v>0</v>
          </cell>
          <cell r="C3988" t="str">
            <v>Sistema ininterrupto de energia, trifásico on line senoidal de 5 kVA (220/110 V), com autonomia de 15 minutos</v>
          </cell>
          <cell r="D3988" t="str">
            <v>un</v>
          </cell>
          <cell r="E3988">
            <v>17681.91</v>
          </cell>
          <cell r="F3988">
            <v>93.36</v>
          </cell>
          <cell r="G3988">
            <v>17775.27</v>
          </cell>
        </row>
        <row r="3989">
          <cell r="A3989" t="str">
            <v>69.06.290</v>
          </cell>
          <cell r="B3989">
            <v>0</v>
          </cell>
          <cell r="C3989" t="str">
            <v>Sistema ininterrupto de energia, trifásico on line senoidal de 10 kVA (220/110 V), com autonomia de 10 a 15 minutos</v>
          </cell>
          <cell r="D3989" t="str">
            <v>un</v>
          </cell>
          <cell r="E3989">
            <v>24626.28</v>
          </cell>
          <cell r="F3989">
            <v>93.36</v>
          </cell>
          <cell r="G3989">
            <v>24719.64</v>
          </cell>
        </row>
        <row r="3990">
          <cell r="A3990" t="str">
            <v>69.06.300</v>
          </cell>
          <cell r="B3990">
            <v>0</v>
          </cell>
          <cell r="C3990" t="str">
            <v>Sistema ininterrupto de energia, trifásico on line senoidal de 50 kVA (220/110 V), com autonomia de 15 minutos</v>
          </cell>
          <cell r="D3990" t="str">
            <v>un</v>
          </cell>
          <cell r="E3990">
            <v>64756.49</v>
          </cell>
          <cell r="F3990">
            <v>93.36</v>
          </cell>
          <cell r="G3990">
            <v>64849.85</v>
          </cell>
        </row>
        <row r="3991">
          <cell r="A3991" t="str">
            <v>69.06.320</v>
          </cell>
          <cell r="B3991">
            <v>0</v>
          </cell>
          <cell r="C3991" t="str">
            <v>Sistema ininterrupto de energia, trifásico on line senoidal de 7,5 kVA (220/110 V), com autonomia de 15 minutos</v>
          </cell>
          <cell r="D3991" t="str">
            <v>un</v>
          </cell>
          <cell r="E3991">
            <v>20918.490000000002</v>
          </cell>
          <cell r="F3991">
            <v>93.36</v>
          </cell>
          <cell r="G3991">
            <v>21011.85</v>
          </cell>
        </row>
        <row r="3992">
          <cell r="A3992" t="str">
            <v>69.06.390</v>
          </cell>
          <cell r="B3992">
            <v>0</v>
          </cell>
          <cell r="C3992" t="str">
            <v>Sistema ininterrupto de energia, trifásico on line senoidal de 40 kVA (380/220 V), com autonomia de 15 minutos</v>
          </cell>
          <cell r="D3992" t="str">
            <v>un</v>
          </cell>
          <cell r="E3992">
            <v>72154.16</v>
          </cell>
          <cell r="F3992">
            <v>93.36</v>
          </cell>
          <cell r="G3992">
            <v>72247.520000000004</v>
          </cell>
        </row>
        <row r="3993">
          <cell r="A3993" t="str">
            <v>69.08</v>
          </cell>
          <cell r="B3993" t="str">
            <v>Equipamentos para informática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</row>
        <row r="3994">
          <cell r="A3994" t="str">
            <v>69.08.010</v>
          </cell>
          <cell r="B3994">
            <v>0</v>
          </cell>
          <cell r="C3994" t="str">
            <v>Distribuidor interno óptico - 1 U para até 24 fibras</v>
          </cell>
          <cell r="D3994" t="str">
            <v>un</v>
          </cell>
          <cell r="E3994">
            <v>446.46</v>
          </cell>
          <cell r="F3994">
            <v>38.049999999999997</v>
          </cell>
          <cell r="G3994">
            <v>484.51</v>
          </cell>
        </row>
        <row r="3995">
          <cell r="A3995" t="str">
            <v>69.09</v>
          </cell>
          <cell r="B3995" t="str">
            <v>Sistema de rede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</row>
        <row r="3996">
          <cell r="A3996" t="str">
            <v>69.09.250</v>
          </cell>
          <cell r="B3996">
            <v>0</v>
          </cell>
          <cell r="C3996" t="str">
            <v>Patch cords de 1,50 ou 3,00 m - RJ-45 / RJ-45 - categoria 6A</v>
          </cell>
          <cell r="D3996" t="str">
            <v>un</v>
          </cell>
          <cell r="E3996">
            <v>30.18</v>
          </cell>
          <cell r="F3996">
            <v>6.64</v>
          </cell>
          <cell r="G3996">
            <v>36.82</v>
          </cell>
        </row>
        <row r="3997">
          <cell r="A3997" t="str">
            <v>69.09.260</v>
          </cell>
          <cell r="B3997">
            <v>0</v>
          </cell>
          <cell r="C3997" t="str">
            <v>Patch panel de 24 portas - categoria 6</v>
          </cell>
          <cell r="D3997" t="str">
            <v>un</v>
          </cell>
          <cell r="E3997">
            <v>645.48</v>
          </cell>
          <cell r="F3997">
            <v>26.54</v>
          </cell>
          <cell r="G3997">
            <v>672.02</v>
          </cell>
        </row>
        <row r="3998">
          <cell r="A3998" t="str">
            <v>69.09.300</v>
          </cell>
          <cell r="B3998">
            <v>0</v>
          </cell>
          <cell r="C3998" t="str">
            <v>Voice panel de 50 portas - categoria 3</v>
          </cell>
          <cell r="D3998" t="str">
            <v>un</v>
          </cell>
          <cell r="E3998">
            <v>376.69</v>
          </cell>
          <cell r="F3998">
            <v>26.54</v>
          </cell>
          <cell r="G3998">
            <v>403.23</v>
          </cell>
        </row>
        <row r="3999">
          <cell r="A3999" t="str">
            <v>69.09.360</v>
          </cell>
          <cell r="B3999">
            <v>0</v>
          </cell>
          <cell r="C3999" t="str">
            <v>Patch cords de 2,00 ou 3,00 m - RJ-45 / RJ-45 - categoria 6A</v>
          </cell>
          <cell r="D3999" t="str">
            <v>un</v>
          </cell>
          <cell r="E3999">
            <v>115.16</v>
          </cell>
          <cell r="F3999">
            <v>6.64</v>
          </cell>
          <cell r="G3999">
            <v>121.8</v>
          </cell>
        </row>
        <row r="4000">
          <cell r="A4000" t="str">
            <v>69.09.370</v>
          </cell>
          <cell r="B4000">
            <v>0</v>
          </cell>
          <cell r="C4000" t="str">
            <v>Transceptor Gigabit SX - LC conectável de formato pequeno (SFP)</v>
          </cell>
          <cell r="D4000" t="str">
            <v>un</v>
          </cell>
          <cell r="E4000">
            <v>2394.25</v>
          </cell>
          <cell r="F4000">
            <v>2.4500000000000002</v>
          </cell>
          <cell r="G4000">
            <v>2396.6999999999998</v>
          </cell>
        </row>
        <row r="4001">
          <cell r="A4001" t="str">
            <v>69.10</v>
          </cell>
          <cell r="B4001" t="str">
            <v>Telecomunicações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</row>
        <row r="4002">
          <cell r="A4002" t="str">
            <v>69.10.130</v>
          </cell>
          <cell r="B4002">
            <v>0</v>
          </cell>
          <cell r="C4002" t="str">
            <v>Amplificador de potência para VHF e CATV-50 dB, frequência 40 a 550 MHz</v>
          </cell>
          <cell r="D4002" t="str">
            <v>un</v>
          </cell>
          <cell r="E4002">
            <v>465.75</v>
          </cell>
          <cell r="F4002">
            <v>15.22</v>
          </cell>
          <cell r="G4002">
            <v>480.97</v>
          </cell>
        </row>
        <row r="4003">
          <cell r="A4003" t="str">
            <v>69.10.140</v>
          </cell>
          <cell r="B4003">
            <v>0</v>
          </cell>
          <cell r="C4003" t="str">
            <v>Antena parabólica com captador de sinais e modulador de áudio e vídeo</v>
          </cell>
          <cell r="D4003" t="str">
            <v>cj</v>
          </cell>
          <cell r="E4003">
            <v>310.55</v>
          </cell>
          <cell r="F4003">
            <v>265.44</v>
          </cell>
          <cell r="G4003">
            <v>575.99</v>
          </cell>
        </row>
        <row r="4004">
          <cell r="A4004" t="str">
            <v>69.20</v>
          </cell>
          <cell r="B4004" t="str">
            <v>Reparos, conservações e complementos - GRUPO 69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</row>
        <row r="4005">
          <cell r="A4005" t="str">
            <v>69.20.010</v>
          </cell>
          <cell r="B4005">
            <v>0</v>
          </cell>
          <cell r="C4005" t="str">
            <v>Arame de espinar em aço inoxidável nu, para TV a cabo</v>
          </cell>
          <cell r="D4005" t="str">
            <v>m</v>
          </cell>
          <cell r="E4005">
            <v>0.3</v>
          </cell>
          <cell r="F4005">
            <v>3.32</v>
          </cell>
          <cell r="G4005">
            <v>3.62</v>
          </cell>
        </row>
        <row r="4006">
          <cell r="A4006" t="str">
            <v>69.20.040</v>
          </cell>
          <cell r="B4006">
            <v>0</v>
          </cell>
          <cell r="C4006" t="str">
            <v>Isolador roldana em porcelana de 72 x 72 mm</v>
          </cell>
          <cell r="D4006" t="str">
            <v>un</v>
          </cell>
          <cell r="E4006">
            <v>4.2300000000000004</v>
          </cell>
          <cell r="F4006">
            <v>6.64</v>
          </cell>
          <cell r="G4006">
            <v>10.87</v>
          </cell>
        </row>
        <row r="4007">
          <cell r="A4007" t="str">
            <v>69.20.050</v>
          </cell>
          <cell r="B4007">
            <v>0</v>
          </cell>
          <cell r="C4007" t="str">
            <v>Suporte para isolador roldana tipo DM, padrão TELEBRÁS</v>
          </cell>
          <cell r="D4007" t="str">
            <v>un</v>
          </cell>
          <cell r="E4007">
            <v>1.31</v>
          </cell>
          <cell r="F4007">
            <v>6.64</v>
          </cell>
          <cell r="G4007">
            <v>7.95</v>
          </cell>
        </row>
        <row r="4008">
          <cell r="A4008" t="str">
            <v>69.20.070</v>
          </cell>
          <cell r="B4008">
            <v>0</v>
          </cell>
          <cell r="C4008" t="str">
            <v>Fita em aço inoxidável para poste de 0,50 m x 19 mm, com fecho em aço inoxidável</v>
          </cell>
          <cell r="D4008" t="str">
            <v>un</v>
          </cell>
          <cell r="E4008">
            <v>1.44</v>
          </cell>
          <cell r="F4008">
            <v>6.64</v>
          </cell>
          <cell r="G4008">
            <v>8.08</v>
          </cell>
        </row>
        <row r="4009">
          <cell r="A4009" t="str">
            <v>69.20.100</v>
          </cell>
          <cell r="B4009">
            <v>0</v>
          </cell>
          <cell r="C4009" t="str">
            <v>Tampa para caixa R1, padrão TELEBRÁS</v>
          </cell>
          <cell r="D4009" t="str">
            <v>un</v>
          </cell>
          <cell r="E4009">
            <v>154.99</v>
          </cell>
          <cell r="F4009">
            <v>7.37</v>
          </cell>
          <cell r="G4009">
            <v>162.36000000000001</v>
          </cell>
        </row>
        <row r="4010">
          <cell r="A4010" t="str">
            <v>69.20.110</v>
          </cell>
          <cell r="B4010">
            <v>0</v>
          </cell>
          <cell r="C4010" t="str">
            <v>Tampa para caixa R2, padrão TELEBRÁS</v>
          </cell>
          <cell r="D4010" t="str">
            <v>un</v>
          </cell>
          <cell r="E4010">
            <v>357.05</v>
          </cell>
          <cell r="F4010">
            <v>7.37</v>
          </cell>
          <cell r="G4010">
            <v>364.42</v>
          </cell>
        </row>
        <row r="4011">
          <cell r="A4011" t="str">
            <v>69.20.130</v>
          </cell>
          <cell r="B4011">
            <v>0</v>
          </cell>
          <cell r="C4011" t="str">
            <v>Bloco de ligação interna para 10 pares, BLI-10</v>
          </cell>
          <cell r="D4011" t="str">
            <v>un</v>
          </cell>
          <cell r="E4011">
            <v>4.08</v>
          </cell>
          <cell r="F4011">
            <v>11.67</v>
          </cell>
          <cell r="G4011">
            <v>15.75</v>
          </cell>
        </row>
        <row r="4012">
          <cell r="A4012" t="str">
            <v>69.20.140</v>
          </cell>
          <cell r="B4012">
            <v>0</v>
          </cell>
          <cell r="C4012" t="str">
            <v>Bloco de ligação com engate rápido para 10 pares, BER-10</v>
          </cell>
          <cell r="D4012" t="str">
            <v>un</v>
          </cell>
          <cell r="E4012">
            <v>16.57</v>
          </cell>
          <cell r="F4012">
            <v>11.67</v>
          </cell>
          <cell r="G4012">
            <v>28.24</v>
          </cell>
        </row>
        <row r="4013">
          <cell r="A4013" t="str">
            <v>69.20.170</v>
          </cell>
          <cell r="B4013">
            <v>0</v>
          </cell>
          <cell r="C4013" t="str">
            <v>Calha de aço com 4 tomadas 2P+T - 250 V, com cabo</v>
          </cell>
          <cell r="D4013" t="str">
            <v>un</v>
          </cell>
          <cell r="E4013">
            <v>58.49</v>
          </cell>
          <cell r="F4013">
            <v>1.35</v>
          </cell>
          <cell r="G4013">
            <v>59.84</v>
          </cell>
        </row>
        <row r="4014">
          <cell r="A4014" t="str">
            <v>69.20.180</v>
          </cell>
          <cell r="B4014">
            <v>0</v>
          </cell>
          <cell r="C4014" t="str">
            <v>Cordão óptico duplex, multimodo com conector LC/LC - 2,5 m</v>
          </cell>
          <cell r="D4014" t="str">
            <v>un</v>
          </cell>
          <cell r="E4014">
            <v>103.75</v>
          </cell>
          <cell r="F4014">
            <v>7.61</v>
          </cell>
          <cell r="G4014">
            <v>111.36</v>
          </cell>
        </row>
        <row r="4015">
          <cell r="A4015" t="str">
            <v>69.20.200</v>
          </cell>
          <cell r="B4015">
            <v>0</v>
          </cell>
          <cell r="C4015" t="str">
            <v>Bandeja fixa para rack, 19" x 500 mm</v>
          </cell>
          <cell r="D4015" t="str">
            <v>un</v>
          </cell>
          <cell r="E4015">
            <v>63.63</v>
          </cell>
          <cell r="F4015">
            <v>4.91</v>
          </cell>
          <cell r="G4015">
            <v>68.540000000000006</v>
          </cell>
        </row>
        <row r="4016">
          <cell r="A4016" t="str">
            <v>69.20.210</v>
          </cell>
          <cell r="B4016">
            <v>0</v>
          </cell>
          <cell r="C4016" t="str">
            <v>Bandeja fixa para rack, 19" x 800 mm</v>
          </cell>
          <cell r="D4016" t="str">
            <v>un</v>
          </cell>
          <cell r="E4016">
            <v>86.41</v>
          </cell>
          <cell r="F4016">
            <v>4.91</v>
          </cell>
          <cell r="G4016">
            <v>91.32</v>
          </cell>
        </row>
        <row r="4017">
          <cell r="A4017" t="str">
            <v>69.20.220</v>
          </cell>
          <cell r="B4017">
            <v>0</v>
          </cell>
          <cell r="C4017" t="str">
            <v>Bandeja deslizante para rack, 19" x 800 mm</v>
          </cell>
          <cell r="D4017" t="str">
            <v>un</v>
          </cell>
          <cell r="E4017">
            <v>155.24</v>
          </cell>
          <cell r="F4017">
            <v>4.91</v>
          </cell>
          <cell r="G4017">
            <v>160.15</v>
          </cell>
        </row>
        <row r="4018">
          <cell r="A4018" t="str">
            <v>69.20.230</v>
          </cell>
          <cell r="B4018">
            <v>0</v>
          </cell>
          <cell r="C4018" t="str">
            <v>Calha de aço com 8 tomadas 2P+T - 250 V, com cabo</v>
          </cell>
          <cell r="D4018" t="str">
            <v>un</v>
          </cell>
          <cell r="E4018">
            <v>65.98</v>
          </cell>
          <cell r="F4018">
            <v>1.35</v>
          </cell>
          <cell r="G4018">
            <v>67.33</v>
          </cell>
        </row>
        <row r="4019">
          <cell r="A4019" t="str">
            <v>69.20.240</v>
          </cell>
          <cell r="B4019">
            <v>0</v>
          </cell>
          <cell r="C4019" t="str">
            <v>Calha de aço com 12 tomadas 2P+T - 250 V, com cabo</v>
          </cell>
          <cell r="D4019" t="str">
            <v>un</v>
          </cell>
          <cell r="E4019">
            <v>80.84</v>
          </cell>
          <cell r="F4019">
            <v>1.35</v>
          </cell>
          <cell r="G4019">
            <v>82.19</v>
          </cell>
        </row>
        <row r="4020">
          <cell r="A4020" t="str">
            <v>69.20.248</v>
          </cell>
          <cell r="B4020">
            <v>0</v>
          </cell>
          <cell r="C4020" t="str">
            <v>Painel frontal cego - 19" x 1 U</v>
          </cell>
          <cell r="D4020" t="str">
            <v>un</v>
          </cell>
          <cell r="E4020">
            <v>7.77</v>
          </cell>
          <cell r="F4020">
            <v>2.7</v>
          </cell>
          <cell r="G4020">
            <v>10.47</v>
          </cell>
        </row>
        <row r="4021">
          <cell r="A4021" t="str">
            <v>69.20.250</v>
          </cell>
          <cell r="B4021">
            <v>0</v>
          </cell>
          <cell r="C4021" t="str">
            <v>Painel frontal cego - 19" x 2 U</v>
          </cell>
          <cell r="D4021" t="str">
            <v>un</v>
          </cell>
          <cell r="E4021">
            <v>7.79</v>
          </cell>
          <cell r="F4021">
            <v>2.7</v>
          </cell>
          <cell r="G4021">
            <v>10.49</v>
          </cell>
        </row>
        <row r="4022">
          <cell r="A4022" t="str">
            <v>69.20.260</v>
          </cell>
          <cell r="B4022">
            <v>0</v>
          </cell>
          <cell r="C4022" t="str">
            <v>Protetor de surto híbrido para rede de telecomunicações</v>
          </cell>
          <cell r="D4022" t="str">
            <v>un</v>
          </cell>
          <cell r="E4022">
            <v>17.23</v>
          </cell>
          <cell r="F4022">
            <v>12.55</v>
          </cell>
          <cell r="G4022">
            <v>29.78</v>
          </cell>
        </row>
        <row r="4023">
          <cell r="A4023" t="str">
            <v>69.20.270</v>
          </cell>
          <cell r="B4023">
            <v>0</v>
          </cell>
          <cell r="C4023" t="str">
            <v>Divisor interno com 1 entrada e 2 saídas - 75 Ohms</v>
          </cell>
          <cell r="D4023" t="str">
            <v>un</v>
          </cell>
          <cell r="E4023">
            <v>6.33</v>
          </cell>
          <cell r="F4023">
            <v>7.61</v>
          </cell>
          <cell r="G4023">
            <v>13.94</v>
          </cell>
        </row>
        <row r="4024">
          <cell r="A4024" t="str">
            <v>69.20.280</v>
          </cell>
          <cell r="B4024">
            <v>0</v>
          </cell>
          <cell r="C4024" t="str">
            <v>Divisor interno com 1 entrada e 4 saídas - 75 Ohms</v>
          </cell>
          <cell r="D4024" t="str">
            <v>un</v>
          </cell>
          <cell r="E4024">
            <v>10.89</v>
          </cell>
          <cell r="F4024">
            <v>7.61</v>
          </cell>
          <cell r="G4024">
            <v>18.5</v>
          </cell>
        </row>
        <row r="4025">
          <cell r="A4025" t="str">
            <v>69.20.290</v>
          </cell>
          <cell r="B4025">
            <v>0</v>
          </cell>
          <cell r="C4025" t="str">
            <v>Tomada blindada para VHF/UHF, CATV e FM, frequência 5 MHz a 1 GHz</v>
          </cell>
          <cell r="D4025" t="str">
            <v>un</v>
          </cell>
          <cell r="E4025">
            <v>8.82</v>
          </cell>
          <cell r="F4025">
            <v>7.61</v>
          </cell>
          <cell r="G4025">
            <v>16.43</v>
          </cell>
        </row>
        <row r="4026">
          <cell r="A4026" t="str">
            <v>69.20.300</v>
          </cell>
          <cell r="B4026">
            <v>0</v>
          </cell>
          <cell r="C4026" t="str">
            <v>Bloco de distribuição com protetor de surtos, para 10 pares, BTDG-10</v>
          </cell>
          <cell r="D4026" t="str">
            <v>un</v>
          </cell>
          <cell r="E4026">
            <v>20.38</v>
          </cell>
          <cell r="F4026">
            <v>12.89</v>
          </cell>
          <cell r="G4026">
            <v>33.270000000000003</v>
          </cell>
        </row>
        <row r="4027">
          <cell r="A4027" t="str">
            <v>69.20.340</v>
          </cell>
          <cell r="B4027">
            <v>0</v>
          </cell>
          <cell r="C4027" t="str">
            <v>Tomada para TV, tipo pino Jack, com placa</v>
          </cell>
          <cell r="D4027" t="str">
            <v>un</v>
          </cell>
          <cell r="E4027">
            <v>8</v>
          </cell>
          <cell r="F4027">
            <v>6.64</v>
          </cell>
          <cell r="G4027">
            <v>14.64</v>
          </cell>
        </row>
        <row r="4028">
          <cell r="A4028" t="str">
            <v>69.20.350</v>
          </cell>
          <cell r="B4028">
            <v>0</v>
          </cell>
          <cell r="C4028" t="str">
            <v>Caixa de emenda ventilada, em polipropileno, para até 200 pares</v>
          </cell>
          <cell r="D4028" t="str">
            <v>un</v>
          </cell>
          <cell r="E4028">
            <v>95.43</v>
          </cell>
          <cell r="F4028">
            <v>23.35</v>
          </cell>
          <cell r="G4028">
            <v>118.78</v>
          </cell>
        </row>
        <row r="4029">
          <cell r="A4029" t="str">
            <v>97</v>
          </cell>
          <cell r="B4029" t="str">
            <v>SINALIZAÇÃO E COMUNICAÇÃO VISUAL</v>
          </cell>
          <cell r="C4029">
            <v>0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</row>
        <row r="4030">
          <cell r="A4030" t="str">
            <v>97.02</v>
          </cell>
          <cell r="B4030" t="str">
            <v>Placas, pórticos e obeliscos arquitetônicos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</row>
        <row r="4031">
          <cell r="A4031" t="str">
            <v>97.02.030</v>
          </cell>
          <cell r="B4031">
            <v>0</v>
          </cell>
          <cell r="C4031" t="str">
            <v>Placa comemorativa em aço inoxidável escovado</v>
          </cell>
          <cell r="D4031" t="str">
            <v>m²</v>
          </cell>
          <cell r="E4031">
            <v>5752.2</v>
          </cell>
          <cell r="F4031">
            <v>59.84</v>
          </cell>
          <cell r="G4031">
            <v>5812.04</v>
          </cell>
        </row>
        <row r="4032">
          <cell r="A4032" t="str">
            <v>97.02.036</v>
          </cell>
          <cell r="B4032">
            <v>0</v>
          </cell>
          <cell r="C4032" t="str">
            <v>Placa de identificação em PVC com texto em vinil</v>
          </cell>
          <cell r="D4032" t="str">
            <v>m²</v>
          </cell>
          <cell r="E4032">
            <v>384.36</v>
          </cell>
          <cell r="F4032">
            <v>59.84</v>
          </cell>
          <cell r="G4032">
            <v>444.2</v>
          </cell>
        </row>
        <row r="4033">
          <cell r="A4033" t="str">
            <v>97.02.190</v>
          </cell>
          <cell r="B4033">
            <v>0</v>
          </cell>
          <cell r="C4033" t="str">
            <v>Placa de identificação em acrílico com texto em vinil</v>
          </cell>
          <cell r="D4033" t="str">
            <v>m²</v>
          </cell>
          <cell r="E4033">
            <v>750.24</v>
          </cell>
          <cell r="F4033">
            <v>59.84</v>
          </cell>
          <cell r="G4033">
            <v>810.08</v>
          </cell>
        </row>
        <row r="4034">
          <cell r="A4034" t="str">
            <v>97.02.193</v>
          </cell>
          <cell r="B4034">
            <v>0</v>
          </cell>
          <cell r="C4034" t="str">
            <v>Placa de sinalização em PVC fotoluminescente (200x200mm), com indicação de equipamentos de alarme, detecção e extinção de incêndio</v>
          </cell>
          <cell r="D4034" t="str">
            <v>un</v>
          </cell>
          <cell r="E4034">
            <v>6.04</v>
          </cell>
          <cell r="F4034">
            <v>4.3499999999999996</v>
          </cell>
          <cell r="G4034">
            <v>10.39</v>
          </cell>
        </row>
        <row r="4035">
          <cell r="A4035" t="str">
            <v>97.02.194</v>
          </cell>
          <cell r="B4035">
            <v>0</v>
          </cell>
          <cell r="C4035" t="str">
            <v>Placa de sinalização em PVC fotoluminescente (150x150mm), com indicação de equipamentos de combate à incêndio e alarme</v>
          </cell>
          <cell r="D4035" t="str">
            <v>un</v>
          </cell>
          <cell r="E4035">
            <v>4.75</v>
          </cell>
          <cell r="F4035">
            <v>4.3499999999999996</v>
          </cell>
          <cell r="G4035">
            <v>9.1</v>
          </cell>
        </row>
        <row r="4036">
          <cell r="A4036" t="str">
            <v>97.02.195</v>
          </cell>
          <cell r="B4036">
            <v>0</v>
          </cell>
          <cell r="C4036" t="str">
            <v>Placa de sinalização em PVC fotoluminescente, com indicação de rota de evacuação e saída de emergência</v>
          </cell>
          <cell r="D4036" t="str">
            <v>un</v>
          </cell>
          <cell r="E4036">
            <v>6.81</v>
          </cell>
          <cell r="F4036">
            <v>4.3499999999999996</v>
          </cell>
          <cell r="G4036">
            <v>11.16</v>
          </cell>
        </row>
        <row r="4037">
          <cell r="A4037" t="str">
            <v>97.02.196</v>
          </cell>
          <cell r="B4037">
            <v>0</v>
          </cell>
          <cell r="C4037" t="str">
            <v>Placa de sinalização em PVC fotoluminescente, com identificação de pavimentos</v>
          </cell>
          <cell r="D4037" t="str">
            <v>un</v>
          </cell>
          <cell r="E4037">
            <v>8.23</v>
          </cell>
          <cell r="F4037">
            <v>4.3499999999999996</v>
          </cell>
          <cell r="G4037">
            <v>12.58</v>
          </cell>
        </row>
        <row r="4038">
          <cell r="A4038" t="str">
            <v>97.02.197</v>
          </cell>
          <cell r="B4038">
            <v>0</v>
          </cell>
          <cell r="C4038" t="str">
            <v>Placa de sinalização em PVC, com indicação de alerta</v>
          </cell>
          <cell r="D4038" t="str">
            <v>un</v>
          </cell>
          <cell r="E4038">
            <v>5.09</v>
          </cell>
          <cell r="F4038">
            <v>4.3499999999999996</v>
          </cell>
          <cell r="G4038">
            <v>9.44</v>
          </cell>
        </row>
        <row r="4039">
          <cell r="A4039" t="str">
            <v>97.02.198</v>
          </cell>
          <cell r="B4039">
            <v>0</v>
          </cell>
          <cell r="C4039" t="str">
            <v>Placa de sinalização em PVC, com indicação de proibição normativa</v>
          </cell>
          <cell r="D4039" t="str">
            <v>un</v>
          </cell>
          <cell r="E4039">
            <v>5.09</v>
          </cell>
          <cell r="F4039">
            <v>4.3499999999999996</v>
          </cell>
          <cell r="G4039">
            <v>9.44</v>
          </cell>
        </row>
        <row r="4040">
          <cell r="A4040" t="str">
            <v>97.02.210</v>
          </cell>
          <cell r="B4040">
            <v>0</v>
          </cell>
          <cell r="C4040" t="str">
            <v>Placa de sinalização em PVC para ambientes</v>
          </cell>
          <cell r="D4040" t="str">
            <v>un</v>
          </cell>
          <cell r="E4040">
            <v>159.99</v>
          </cell>
          <cell r="F4040">
            <v>2.4700000000000002</v>
          </cell>
          <cell r="G4040">
            <v>162.46</v>
          </cell>
        </row>
        <row r="4041">
          <cell r="A4041" t="str">
            <v>97.03</v>
          </cell>
          <cell r="B4041" t="str">
            <v>Pintura de letras e pictogramas</v>
          </cell>
          <cell r="C4041">
            <v>0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</row>
        <row r="4042">
          <cell r="A4042" t="str">
            <v>97.03.010</v>
          </cell>
          <cell r="B4042">
            <v>0</v>
          </cell>
          <cell r="C4042" t="str">
            <v>Sinalização com pictograma em tinta acrílica</v>
          </cell>
          <cell r="D4042" t="str">
            <v>un</v>
          </cell>
          <cell r="E4042">
            <v>6.63</v>
          </cell>
          <cell r="F4042">
            <v>34.82</v>
          </cell>
          <cell r="G4042">
            <v>41.45</v>
          </cell>
        </row>
        <row r="4043">
          <cell r="A4043" t="str">
            <v>97.04</v>
          </cell>
          <cell r="B4043" t="str">
            <v>Pintura de sinalização viária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</row>
        <row r="4044">
          <cell r="A4044" t="str">
            <v>97.04.010</v>
          </cell>
          <cell r="B4044">
            <v>0</v>
          </cell>
          <cell r="C4044" t="str">
            <v>Sinalização horizontal com tinta vinílica ou acrílica</v>
          </cell>
          <cell r="D4044" t="str">
            <v>m²</v>
          </cell>
          <cell r="E4044">
            <v>24.48</v>
          </cell>
          <cell r="F4044">
            <v>0</v>
          </cell>
          <cell r="G4044">
            <v>24.48</v>
          </cell>
        </row>
        <row r="4045">
          <cell r="A4045" t="str">
            <v>97.04.020</v>
          </cell>
          <cell r="B4045">
            <v>0</v>
          </cell>
          <cell r="C4045" t="str">
            <v>Sinalização horizontal com termoplástico tipo Hot-spray</v>
          </cell>
          <cell r="D4045" t="str">
            <v>m²</v>
          </cell>
          <cell r="E4045">
            <v>36</v>
          </cell>
          <cell r="F4045">
            <v>0</v>
          </cell>
          <cell r="G4045">
            <v>36</v>
          </cell>
        </row>
        <row r="4046">
          <cell r="A4046" t="str">
            <v>97.05</v>
          </cell>
          <cell r="B4046" t="str">
            <v>Placas, pórticos e sinalização viária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</row>
        <row r="4047">
          <cell r="A4047" t="str">
            <v>97.05.070</v>
          </cell>
          <cell r="B4047">
            <v>0</v>
          </cell>
          <cell r="C4047" t="str">
            <v>Manta de borracha para sinalização em estacionamento e proteção de coluna e parede, de 1000 x 750 mm e espessura 10 mm</v>
          </cell>
          <cell r="D4047" t="str">
            <v>un</v>
          </cell>
          <cell r="E4047">
            <v>76.55</v>
          </cell>
          <cell r="F4047">
            <v>5.09</v>
          </cell>
          <cell r="G4047">
            <v>81.64</v>
          </cell>
        </row>
        <row r="4048">
          <cell r="A4048" t="str">
            <v>97.05.080</v>
          </cell>
          <cell r="B4048">
            <v>0</v>
          </cell>
          <cell r="C4048" t="str">
            <v>Cantoneira de borracha para sinalização em estacionamento e proteção de coluna, de 750 x 100 x 100 mm e espessura 10 mm</v>
          </cell>
          <cell r="D4048" t="str">
            <v>un</v>
          </cell>
          <cell r="E4048">
            <v>24.87</v>
          </cell>
          <cell r="F4048">
            <v>1.04</v>
          </cell>
          <cell r="G4048">
            <v>25.91</v>
          </cell>
        </row>
        <row r="4049">
          <cell r="A4049" t="str">
            <v>97.05.100</v>
          </cell>
          <cell r="B4049">
            <v>0</v>
          </cell>
          <cell r="C4049" t="str">
            <v>Sinalização vertical em placa de aço galvanizada com pintura em esmalte sintético</v>
          </cell>
          <cell r="D4049" t="str">
            <v>m²</v>
          </cell>
          <cell r="E4049">
            <v>648.70000000000005</v>
          </cell>
          <cell r="F4049">
            <v>42.1</v>
          </cell>
          <cell r="G4049">
            <v>690.8</v>
          </cell>
        </row>
        <row r="4050">
          <cell r="A4050" t="str">
            <v>97.05.130</v>
          </cell>
          <cell r="B4050">
            <v>0</v>
          </cell>
          <cell r="C4050" t="str">
            <v>Colocação de placa em suporte de madeira / metálico - solo</v>
          </cell>
          <cell r="D4050" t="str">
            <v>m²</v>
          </cell>
          <cell r="E4050">
            <v>42.13</v>
          </cell>
          <cell r="F4050">
            <v>0</v>
          </cell>
          <cell r="G4050">
            <v>42.13</v>
          </cell>
        </row>
        <row r="4051">
          <cell r="A4051" t="str">
            <v>97.05.140</v>
          </cell>
          <cell r="B4051">
            <v>0</v>
          </cell>
          <cell r="C4051" t="str">
            <v>Suporte de perfil metálico galvanizado</v>
          </cell>
          <cell r="D4051" t="str">
            <v>kg</v>
          </cell>
          <cell r="E4051">
            <v>15.81</v>
          </cell>
          <cell r="F4051">
            <v>0</v>
          </cell>
          <cell r="G4051">
            <v>15.81</v>
          </cell>
        </row>
        <row r="4052">
          <cell r="A4052" t="str">
            <v>98</v>
          </cell>
          <cell r="B4052" t="str">
            <v>ARQUITETURA DE INTERIORES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</row>
        <row r="4053">
          <cell r="A4053" t="str">
            <v>98.02</v>
          </cell>
          <cell r="B4053" t="str">
            <v>Mobiliário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</row>
        <row r="4054">
          <cell r="A4054" t="str">
            <v>98.02.210</v>
          </cell>
          <cell r="B4054">
            <v>0</v>
          </cell>
          <cell r="C4054" t="str">
            <v>Banco de madeira com encosto e pés em ferro fundido pintado</v>
          </cell>
          <cell r="D4054" t="str">
            <v>un</v>
          </cell>
          <cell r="E4054">
            <v>395.8</v>
          </cell>
          <cell r="F4054">
            <v>0</v>
          </cell>
          <cell r="G4054">
            <v>395.8</v>
          </cell>
        </row>
        <row r="4055">
          <cell r="B4055">
            <v>0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</row>
        <row r="4056">
          <cell r="B4056">
            <v>0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</row>
        <row r="4057">
          <cell r="B4057">
            <v>0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</row>
        <row r="4058">
          <cell r="B4058">
            <v>0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</row>
      </sheetData>
      <sheetData sheetId="3"/>
      <sheetData sheetId="4">
        <row r="43">
          <cell r="B43" t="str">
            <v>DEIVISON LUCIO RODRIGUES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ETIM 191"/>
      <sheetName val="PLANILHA ORÇAMENTÁRIA"/>
      <sheetName val="CRONOGRAMA FÍSICO FINANCEIRO"/>
      <sheetName val="CRONOGRAMA DE EXECUÇÃO"/>
      <sheetName val="Onerado"/>
    </sheetNames>
    <sheetDataSet>
      <sheetData sheetId="0" refreshError="1">
        <row r="8">
          <cell r="A8" t="str">
            <v>Referência</v>
          </cell>
          <cell r="B8" t="str">
            <v xml:space="preserve"> Descrição</v>
          </cell>
          <cell r="C8" t="str">
            <v>Un</v>
          </cell>
          <cell r="D8" t="str">
            <v>Material</v>
          </cell>
          <cell r="E8" t="str">
            <v>Mão de Obra</v>
          </cell>
          <cell r="F8" t="str">
            <v>Custo Total</v>
          </cell>
        </row>
        <row r="9">
          <cell r="A9" t="str">
            <v>01</v>
          </cell>
          <cell r="B9" t="str">
            <v>SERVICO TECNICO ESPECIALIZADO</v>
          </cell>
          <cell r="C9"/>
          <cell r="D9"/>
          <cell r="E9"/>
          <cell r="F9"/>
        </row>
        <row r="10">
          <cell r="A10" t="str">
            <v>01.02</v>
          </cell>
          <cell r="B10" t="str">
            <v>Parecer técnico</v>
          </cell>
          <cell r="C10"/>
          <cell r="D10"/>
          <cell r="E10"/>
          <cell r="F10"/>
        </row>
        <row r="11">
          <cell r="A11" t="str">
            <v>01.02.071</v>
          </cell>
          <cell r="B11" t="str">
            <v>Parecer técnico de fundações, contenções e recomendações gerais, para empreendimentos com área construída até 1.000 m²</v>
          </cell>
          <cell r="C11" t="str">
            <v>UN</v>
          </cell>
          <cell r="D11"/>
          <cell r="E11">
            <v>6504.46</v>
          </cell>
          <cell r="F11">
            <v>6504.46</v>
          </cell>
        </row>
        <row r="12">
          <cell r="A12" t="str">
            <v>01.02.081</v>
          </cell>
          <cell r="B12" t="str">
            <v>Parecer técnico de fundações, contenções e recomendações gerais, para empreendimentos com área construída de 1.001 a 2.000 m²</v>
          </cell>
          <cell r="C12" t="str">
            <v>UN</v>
          </cell>
          <cell r="D12"/>
          <cell r="E12">
            <v>8649.66</v>
          </cell>
          <cell r="F12">
            <v>8649.66</v>
          </cell>
        </row>
        <row r="13">
          <cell r="A13" t="str">
            <v>01.02.091</v>
          </cell>
          <cell r="B13" t="str">
            <v>Parecer técnico de fundações, contenções e recomendações gerais, para empreendimentos com área construída de 2.001 a 5.000 m²</v>
          </cell>
          <cell r="C13" t="str">
            <v>UN</v>
          </cell>
          <cell r="D13"/>
          <cell r="E13">
            <v>14775.55</v>
          </cell>
          <cell r="F13">
            <v>14775.55</v>
          </cell>
        </row>
        <row r="14">
          <cell r="A14" t="str">
            <v>01.02.101</v>
          </cell>
          <cell r="B14" t="str">
            <v>Parecer técnico de fundações, contenções e recomendações gerais, para empreendimentos com área construída de 5.001 a 10.000 m²</v>
          </cell>
          <cell r="C14" t="str">
            <v>UN</v>
          </cell>
          <cell r="D14"/>
          <cell r="E14">
            <v>20259.02</v>
          </cell>
          <cell r="F14">
            <v>20259.02</v>
          </cell>
        </row>
        <row r="15">
          <cell r="A15" t="str">
            <v>01.02.111</v>
          </cell>
          <cell r="B15" t="str">
            <v>Parecer técnico de fundações, contenções e recomendações gerais, para empreendimentos com área construída acima de 10.000 m²</v>
          </cell>
          <cell r="C15" t="str">
            <v>UN</v>
          </cell>
          <cell r="D15"/>
          <cell r="E15">
            <v>23608.75</v>
          </cell>
          <cell r="F15">
            <v>23608.75</v>
          </cell>
        </row>
        <row r="16">
          <cell r="A16" t="str">
            <v>01.06</v>
          </cell>
          <cell r="B16" t="str">
            <v>Projeto de instalações elétricas</v>
          </cell>
          <cell r="C16"/>
          <cell r="D16"/>
          <cell r="E16"/>
          <cell r="F16"/>
        </row>
        <row r="17">
          <cell r="A17" t="str">
            <v>01.06.021</v>
          </cell>
          <cell r="B17" t="str">
            <v>Elaboração de projeto de adequação de entrada de energia elétrica junto a concessionária, com medição em baixa tensão e demanda até 75 kVA</v>
          </cell>
          <cell r="C17" t="str">
            <v>UN</v>
          </cell>
          <cell r="D17"/>
          <cell r="E17">
            <v>8308.24</v>
          </cell>
          <cell r="F17">
            <v>8308.24</v>
          </cell>
        </row>
        <row r="18">
          <cell r="A18" t="str">
            <v>01.06.031</v>
          </cell>
          <cell r="B18" t="str">
            <v>Elaboração de projeto de adequação de entrada de energia elétrica junto a concessionária, com medição em média tensão, subestação simplificada e demanda de 75 kVA a 300 kVA</v>
          </cell>
          <cell r="C18" t="str">
            <v>UN</v>
          </cell>
          <cell r="D18"/>
          <cell r="E18">
            <v>14072.5</v>
          </cell>
          <cell r="F18">
            <v>14072.5</v>
          </cell>
        </row>
        <row r="19">
          <cell r="A19" t="str">
            <v>01.06.032</v>
          </cell>
          <cell r="B19" t="str">
            <v>Elaboração de projeto de adequação de entrada de energia elétrica junto a concessionária, com medição em média tensão e demanda de 75 kVA a 300 kVA</v>
          </cell>
          <cell r="C19" t="str">
            <v>UN</v>
          </cell>
          <cell r="D19"/>
          <cell r="E19">
            <v>19042.759999999998</v>
          </cell>
          <cell r="F19">
            <v>19042.759999999998</v>
          </cell>
        </row>
        <row r="20">
          <cell r="A20" t="str">
            <v>01.06.041</v>
          </cell>
          <cell r="B20" t="str">
            <v>Elaboração de projeto de adequação de entrada de energia elétrica junto a concessionária, com medição em média tensão e demanda acima de 300 kVA a 2 MVA</v>
          </cell>
          <cell r="C20" t="str">
            <v>UN</v>
          </cell>
          <cell r="D20"/>
          <cell r="E20">
            <v>25329.1</v>
          </cell>
          <cell r="F20">
            <v>25329.1</v>
          </cell>
        </row>
        <row r="21">
          <cell r="A21" t="str">
            <v>01.17</v>
          </cell>
          <cell r="B21" t="str">
            <v>Projeto executivo</v>
          </cell>
          <cell r="C21"/>
          <cell r="D21"/>
          <cell r="E21"/>
          <cell r="F21"/>
        </row>
        <row r="22">
          <cell r="A22" t="str">
            <v>01.17.031</v>
          </cell>
          <cell r="B22" t="str">
            <v>Projeto executivo de arquitetura em formato A1</v>
          </cell>
          <cell r="C22" t="str">
            <v>UN</v>
          </cell>
          <cell r="D22"/>
          <cell r="E22">
            <v>3272.73</v>
          </cell>
          <cell r="F22">
            <v>3272.73</v>
          </cell>
        </row>
        <row r="23">
          <cell r="A23" t="str">
            <v>01.17.041</v>
          </cell>
          <cell r="B23" t="str">
            <v>Projeto executivo de arquitetura em formato A0</v>
          </cell>
          <cell r="C23" t="str">
            <v>UN</v>
          </cell>
          <cell r="D23"/>
          <cell r="E23">
            <v>4424.38</v>
          </cell>
          <cell r="F23">
            <v>4424.38</v>
          </cell>
        </row>
        <row r="24">
          <cell r="A24" t="str">
            <v>01.17.051</v>
          </cell>
          <cell r="B24" t="str">
            <v>Projeto executivo de estrutura em formato A1</v>
          </cell>
          <cell r="C24" t="str">
            <v>UN</v>
          </cell>
          <cell r="D24"/>
          <cell r="E24">
            <v>2400.17</v>
          </cell>
          <cell r="F24">
            <v>2400.17</v>
          </cell>
        </row>
        <row r="25">
          <cell r="A25" t="str">
            <v>01.17.061</v>
          </cell>
          <cell r="B25" t="str">
            <v>Projeto executivo de estrutura em formato A0</v>
          </cell>
          <cell r="C25" t="str">
            <v>UN</v>
          </cell>
          <cell r="D25"/>
          <cell r="E25">
            <v>3283.86</v>
          </cell>
          <cell r="F25">
            <v>3283.86</v>
          </cell>
        </row>
        <row r="26">
          <cell r="A26" t="str">
            <v>01.17.071</v>
          </cell>
          <cell r="B26" t="str">
            <v>Projeto executivo de instalações hidráulicas em formato A1</v>
          </cell>
          <cell r="C26" t="str">
            <v>UN</v>
          </cell>
          <cell r="D26"/>
          <cell r="E26">
            <v>1030.3900000000001</v>
          </cell>
          <cell r="F26">
            <v>1030.3900000000001</v>
          </cell>
        </row>
        <row r="27">
          <cell r="A27" t="str">
            <v>01.17.081</v>
          </cell>
          <cell r="B27" t="str">
            <v>Projeto executivo de instalações hidráulicas em formato A0</v>
          </cell>
          <cell r="C27" t="str">
            <v>UN</v>
          </cell>
          <cell r="D27"/>
          <cell r="E27">
            <v>1371.58</v>
          </cell>
          <cell r="F27">
            <v>1371.58</v>
          </cell>
        </row>
        <row r="28">
          <cell r="A28" t="str">
            <v>01.17.111</v>
          </cell>
          <cell r="B28" t="str">
            <v>Projeto executivo de instalações elétricas em formato A1</v>
          </cell>
          <cell r="C28" t="str">
            <v>UN</v>
          </cell>
          <cell r="D28"/>
          <cell r="E28">
            <v>1144.21</v>
          </cell>
          <cell r="F28">
            <v>1144.21</v>
          </cell>
        </row>
        <row r="29">
          <cell r="A29" t="str">
            <v>01.17.121</v>
          </cell>
          <cell r="B29" t="str">
            <v>Projeto executivo de instalações elétricas em formato A0</v>
          </cell>
          <cell r="C29" t="str">
            <v>UN</v>
          </cell>
          <cell r="D29"/>
          <cell r="E29">
            <v>1586.51</v>
          </cell>
          <cell r="F29">
            <v>1586.51</v>
          </cell>
        </row>
        <row r="30">
          <cell r="A30" t="str">
            <v>01.17.151</v>
          </cell>
          <cell r="B30" t="str">
            <v>Projeto executivo de climatização em formato A1</v>
          </cell>
          <cell r="C30" t="str">
            <v>UN</v>
          </cell>
          <cell r="D30"/>
          <cell r="E30">
            <v>2202.38</v>
          </cell>
          <cell r="F30">
            <v>2202.38</v>
          </cell>
        </row>
        <row r="31">
          <cell r="A31" t="str">
            <v>01.17.161</v>
          </cell>
          <cell r="B31" t="str">
            <v>Projeto executivo de climatização em formato A0</v>
          </cell>
          <cell r="C31" t="str">
            <v>UN</v>
          </cell>
          <cell r="D31"/>
          <cell r="E31">
            <v>3002.07</v>
          </cell>
          <cell r="F31">
            <v>3002.07</v>
          </cell>
        </row>
        <row r="32">
          <cell r="A32" t="str">
            <v>01.17.171</v>
          </cell>
          <cell r="B32" t="str">
            <v>Projeto executivo de chuveiros automáticos em formato A1</v>
          </cell>
          <cell r="C32" t="str">
            <v>UN</v>
          </cell>
          <cell r="D32"/>
          <cell r="E32">
            <v>1901.28</v>
          </cell>
          <cell r="F32">
            <v>1901.28</v>
          </cell>
        </row>
        <row r="33">
          <cell r="A33" t="str">
            <v>01.17.181</v>
          </cell>
          <cell r="B33" t="str">
            <v>Projeto executivo de chuveiros automáticos em formato A0</v>
          </cell>
          <cell r="C33" t="str">
            <v>UN</v>
          </cell>
          <cell r="D33"/>
          <cell r="E33">
            <v>2457.4699999999998</v>
          </cell>
          <cell r="F33">
            <v>2457.4699999999998</v>
          </cell>
        </row>
        <row r="34">
          <cell r="A34" t="str">
            <v>01.20</v>
          </cell>
          <cell r="B34" t="str">
            <v>Levantamento topográfico e geofísico</v>
          </cell>
          <cell r="C34"/>
          <cell r="D34"/>
          <cell r="E34"/>
          <cell r="F34"/>
        </row>
        <row r="35">
          <cell r="A35" t="str">
            <v>01.20.010</v>
          </cell>
          <cell r="B35" t="str">
            <v>Taxa de mobilização e desmobilização de equipamentos para execução de levantamento topográfico</v>
          </cell>
          <cell r="C35" t="str">
            <v>TX</v>
          </cell>
          <cell r="D35">
            <v>1237.02</v>
          </cell>
          <cell r="E35"/>
          <cell r="F35">
            <v>1237.02</v>
          </cell>
        </row>
        <row r="36">
          <cell r="A36" t="str">
            <v>01.20.280</v>
          </cell>
          <cell r="B36" t="str">
            <v>Levantamento planimétrico de área pavimentada para veículo e pedestre</v>
          </cell>
          <cell r="C36" t="str">
            <v>M2</v>
          </cell>
          <cell r="D36">
            <v>0.04</v>
          </cell>
          <cell r="E36">
            <v>0.16</v>
          </cell>
          <cell r="F36">
            <v>0.2</v>
          </cell>
        </row>
        <row r="37">
          <cell r="A37" t="str">
            <v>01.20.691</v>
          </cell>
          <cell r="B37" t="str">
            <v>Levantamento planimétrico cadastral com áreas ocupadas predominantemente por comunidades - área até 20.000 m² (mínimo de 3.500 m²)</v>
          </cell>
          <cell r="C37" t="str">
            <v>M2</v>
          </cell>
          <cell r="D37">
            <v>0.4</v>
          </cell>
          <cell r="E37">
            <v>0.53</v>
          </cell>
          <cell r="F37">
            <v>0.93</v>
          </cell>
        </row>
        <row r="38">
          <cell r="A38" t="str">
            <v>01.20.701</v>
          </cell>
          <cell r="B38" t="str">
            <v>Levantamento planimétrico cadastral com áreas ocupadas predominantemente por comunidades - área acima de 20.000 m² até 200.000 m²</v>
          </cell>
          <cell r="C38" t="str">
            <v>M2</v>
          </cell>
          <cell r="D38">
            <v>0.32</v>
          </cell>
          <cell r="E38">
            <v>0.42</v>
          </cell>
          <cell r="F38">
            <v>0.74</v>
          </cell>
        </row>
        <row r="39">
          <cell r="A39" t="str">
            <v>01.20.711</v>
          </cell>
          <cell r="B39" t="str">
            <v>Levantamento planimétrico cadastral com áreas ocupadas predominantemente por comunidades - área acima de 200.000 m²</v>
          </cell>
          <cell r="C39" t="str">
            <v>M2</v>
          </cell>
          <cell r="D39">
            <v>0.26</v>
          </cell>
          <cell r="E39">
            <v>0.35</v>
          </cell>
          <cell r="F39">
            <v>0.61</v>
          </cell>
        </row>
        <row r="40">
          <cell r="A40" t="str">
            <v>01.20.721</v>
          </cell>
          <cell r="B40" t="str">
            <v>Levantamento planimétrico cadastral com áreas até 50% de ocupação - área até 20.000 m² (mínimo de 3.500 m²)</v>
          </cell>
          <cell r="C40" t="str">
            <v>M2</v>
          </cell>
          <cell r="D40">
            <v>0.35</v>
          </cell>
          <cell r="E40">
            <v>0.46</v>
          </cell>
          <cell r="F40">
            <v>0.81</v>
          </cell>
        </row>
        <row r="41">
          <cell r="A41" t="str">
            <v>01.20.731</v>
          </cell>
          <cell r="B41" t="str">
            <v>Levantamento planimétrico cadastral com áreas até 50% de ocupação - área acima de 20.000 m² até 200.000 m²</v>
          </cell>
          <cell r="C41" t="str">
            <v>M2</v>
          </cell>
          <cell r="D41">
            <v>0.17</v>
          </cell>
          <cell r="E41">
            <v>0.51</v>
          </cell>
          <cell r="F41">
            <v>0.68</v>
          </cell>
        </row>
        <row r="42">
          <cell r="A42" t="str">
            <v>01.20.741</v>
          </cell>
          <cell r="B42" t="str">
            <v>Levantamento planimétrico cadastral com áreas até 50% de ocupação - área acima de 200.000 m²</v>
          </cell>
          <cell r="C42" t="str">
            <v>M2</v>
          </cell>
          <cell r="D42">
            <v>0.22</v>
          </cell>
          <cell r="E42">
            <v>0.28999999999999998</v>
          </cell>
          <cell r="F42">
            <v>0.51</v>
          </cell>
        </row>
        <row r="43">
          <cell r="A43" t="str">
            <v>01.20.751</v>
          </cell>
          <cell r="B43" t="str">
            <v>Levantamento planimétrico cadastral com áreas acima de 50% de ocupação - área até 20.000 m² (mínimo de 4.000 m²)</v>
          </cell>
          <cell r="C43" t="str">
            <v>M2</v>
          </cell>
          <cell r="D43">
            <v>0.31</v>
          </cell>
          <cell r="E43">
            <v>0.42</v>
          </cell>
          <cell r="F43">
            <v>0.73</v>
          </cell>
        </row>
        <row r="44">
          <cell r="A44" t="str">
            <v>01.20.761</v>
          </cell>
          <cell r="B44" t="str">
            <v>Levantamento planimétrico cadastral com áreas acima de 50% de ocupação - área acima de 20.000 m² até 200.000 m²</v>
          </cell>
          <cell r="C44" t="str">
            <v>M2</v>
          </cell>
          <cell r="D44">
            <v>0.26</v>
          </cell>
          <cell r="E44">
            <v>0.35</v>
          </cell>
          <cell r="F44">
            <v>0.61</v>
          </cell>
        </row>
        <row r="45">
          <cell r="A45" t="str">
            <v>01.20.771</v>
          </cell>
          <cell r="B45" t="str">
            <v>Levantamento planimétrico cadastral com áreas acima de 50% de ocupação - área acima de 200.000 m²</v>
          </cell>
          <cell r="C45" t="str">
            <v>M2</v>
          </cell>
          <cell r="D45">
            <v>0.26</v>
          </cell>
          <cell r="E45">
            <v>0.35</v>
          </cell>
          <cell r="F45">
            <v>0.61</v>
          </cell>
        </row>
        <row r="46">
          <cell r="A46" t="str">
            <v>01.20.781</v>
          </cell>
          <cell r="B46" t="str">
            <v>Levantamento planialtimétrico cadastral com áreas ocupadas predominantemente por comunidades - área até 20.000 m² (mínimo de 3.500 m²)</v>
          </cell>
          <cell r="C46" t="str">
            <v>M2</v>
          </cell>
          <cell r="D46">
            <v>0.42</v>
          </cell>
          <cell r="E46">
            <v>0.56000000000000005</v>
          </cell>
          <cell r="F46">
            <v>0.98</v>
          </cell>
        </row>
        <row r="47">
          <cell r="A47" t="str">
            <v>01.20.791</v>
          </cell>
          <cell r="B47" t="str">
            <v>Levantamento planialtimétrico cadastral com áreas ocupadas predominantemente por comunidades - área acima de 20.000 m² até 200.000 m²</v>
          </cell>
          <cell r="C47" t="str">
            <v>M2</v>
          </cell>
          <cell r="D47">
            <v>0.34</v>
          </cell>
          <cell r="E47">
            <v>0.45</v>
          </cell>
          <cell r="F47">
            <v>0.79</v>
          </cell>
        </row>
        <row r="48">
          <cell r="A48" t="str">
            <v>01.20.801</v>
          </cell>
          <cell r="B48" t="str">
            <v>Levantamento planialtimétrico cadastral com áreas ocupadas predominantemente por comunidades - área acima de 200.000 m²</v>
          </cell>
          <cell r="C48" t="str">
            <v>M2</v>
          </cell>
          <cell r="D48">
            <v>0.26</v>
          </cell>
          <cell r="E48">
            <v>0.35</v>
          </cell>
          <cell r="F48">
            <v>0.61</v>
          </cell>
        </row>
        <row r="49">
          <cell r="A49" t="str">
            <v>01.20.811</v>
          </cell>
          <cell r="B49" t="str">
            <v>Levantamento planialtimétrico cadastral com áreas até 50% de ocupação - área até 20.000 m² (mínimo de 4.000 m²)</v>
          </cell>
          <cell r="C49" t="str">
            <v>M2</v>
          </cell>
          <cell r="D49">
            <v>0.36</v>
          </cell>
          <cell r="E49">
            <v>0.49</v>
          </cell>
          <cell r="F49">
            <v>0.85</v>
          </cell>
        </row>
        <row r="50">
          <cell r="A50" t="str">
            <v>01.20.821</v>
          </cell>
          <cell r="B50" t="str">
            <v>Levantamento planialtimétrico cadastral com áreas até 50% de ocupação - área acima de 20.000 m² até 200.000 m²</v>
          </cell>
          <cell r="C50" t="str">
            <v>M2</v>
          </cell>
          <cell r="D50">
            <v>0.28999999999999998</v>
          </cell>
          <cell r="E50">
            <v>0.39</v>
          </cell>
          <cell r="F50">
            <v>0.68</v>
          </cell>
        </row>
        <row r="51">
          <cell r="A51" t="str">
            <v>01.20.831</v>
          </cell>
          <cell r="B51" t="str">
            <v>Levantamento planialtimétrico cadastral com áreas até 50% de ocupação - área acima de 200.000 m²</v>
          </cell>
          <cell r="C51" t="str">
            <v>M2</v>
          </cell>
          <cell r="D51">
            <v>0.25</v>
          </cell>
          <cell r="E51">
            <v>0.34</v>
          </cell>
          <cell r="F51">
            <v>0.59</v>
          </cell>
        </row>
        <row r="52">
          <cell r="A52" t="str">
            <v>01.20.841</v>
          </cell>
          <cell r="B52" t="str">
            <v>Levantamento planialtimétrico cadastral com áreas acima de 50% de ocupação - área até 20.000 m² (mínimo de 3.500 m²)</v>
          </cell>
          <cell r="C52" t="str">
            <v>M2</v>
          </cell>
          <cell r="D52">
            <v>0.41</v>
          </cell>
          <cell r="E52">
            <v>0.56000000000000005</v>
          </cell>
          <cell r="F52">
            <v>0.97</v>
          </cell>
        </row>
        <row r="53">
          <cell r="A53" t="str">
            <v>01.20.851</v>
          </cell>
          <cell r="B53" t="str">
            <v>Levantamento planialtimétrico cadastral com áreas acima de 50% de ocupação - área acima de 20.000 m² até 200.000 m²</v>
          </cell>
          <cell r="C53" t="str">
            <v>M2</v>
          </cell>
          <cell r="D53">
            <v>0.27</v>
          </cell>
          <cell r="E53">
            <v>0.37</v>
          </cell>
          <cell r="F53">
            <v>0.64</v>
          </cell>
        </row>
        <row r="54">
          <cell r="A54" t="str">
            <v>01.20.861</v>
          </cell>
          <cell r="B54" t="str">
            <v>Levantamento planialtimétrico cadastral com áreas acima de 50% de ocupação - área acima de 200.000 m²</v>
          </cell>
          <cell r="C54" t="str">
            <v>M2</v>
          </cell>
          <cell r="D54">
            <v>0.17</v>
          </cell>
          <cell r="E54">
            <v>0.39</v>
          </cell>
          <cell r="F54">
            <v>0.56000000000000005</v>
          </cell>
        </row>
        <row r="55">
          <cell r="A55" t="str">
            <v>01.20.871</v>
          </cell>
          <cell r="B55" t="str">
            <v>Levantamento planialtimétrico cadastral em área rural até 2 alqueires (mínimo de 10.000 m²)</v>
          </cell>
          <cell r="C55" t="str">
            <v>M2</v>
          </cell>
          <cell r="D55">
            <v>0.17</v>
          </cell>
          <cell r="E55">
            <v>0.23</v>
          </cell>
          <cell r="F55">
            <v>0.4</v>
          </cell>
        </row>
        <row r="56">
          <cell r="A56" t="str">
            <v>01.20.881</v>
          </cell>
          <cell r="B56" t="str">
            <v>Levantamento planialtimétrico cadastral em área rural acima de 2 até 5 alqueires</v>
          </cell>
          <cell r="C56" t="str">
            <v>M2</v>
          </cell>
          <cell r="D56">
            <v>0.12</v>
          </cell>
          <cell r="E56">
            <v>0.16</v>
          </cell>
          <cell r="F56">
            <v>0.28000000000000003</v>
          </cell>
        </row>
        <row r="57">
          <cell r="A57" t="str">
            <v>01.20.891</v>
          </cell>
          <cell r="B57" t="str">
            <v>Levantamento planialtimétrico cadastral em área rural acima de 5 até 10 alqueires</v>
          </cell>
          <cell r="C57" t="str">
            <v>M2</v>
          </cell>
          <cell r="D57">
            <v>0.09</v>
          </cell>
          <cell r="E57">
            <v>0.14000000000000001</v>
          </cell>
          <cell r="F57">
            <v>0.23</v>
          </cell>
        </row>
        <row r="58">
          <cell r="A58" t="str">
            <v>01.20.901</v>
          </cell>
          <cell r="B58" t="str">
            <v>Levantamento planialtimétrico cadastral em área rural acima de 10 alqueires</v>
          </cell>
          <cell r="C58" t="str">
            <v>M2</v>
          </cell>
          <cell r="D58">
            <v>0.08</v>
          </cell>
          <cell r="E58">
            <v>0.12</v>
          </cell>
          <cell r="F58">
            <v>0.2</v>
          </cell>
        </row>
        <row r="59">
          <cell r="A59" t="str">
            <v>01.20.911</v>
          </cell>
          <cell r="B59" t="str">
            <v>Transporte de referência de nível (RN) - classe IIN (mínimo de 2 km)</v>
          </cell>
          <cell r="C59" t="str">
            <v>KM</v>
          </cell>
          <cell r="D59">
            <v>629.20000000000005</v>
          </cell>
          <cell r="E59">
            <v>677.69</v>
          </cell>
          <cell r="F59">
            <v>1306.8900000000001</v>
          </cell>
        </row>
        <row r="60">
          <cell r="A60" t="str">
            <v>01.20.921</v>
          </cell>
          <cell r="B60" t="str">
            <v>Implantação de marcos através de levantamento com GPS (mínimo de 3 marcos)</v>
          </cell>
          <cell r="C60" t="str">
            <v>UN</v>
          </cell>
          <cell r="D60">
            <v>760.2</v>
          </cell>
          <cell r="E60">
            <v>463.21</v>
          </cell>
          <cell r="F60">
            <v>1223.4100000000001</v>
          </cell>
        </row>
        <row r="61">
          <cell r="A61" t="str">
            <v>01.21</v>
          </cell>
          <cell r="B61" t="str">
            <v>Estudo geotecnico (sondagem)</v>
          </cell>
          <cell r="C61"/>
          <cell r="D61"/>
          <cell r="E61"/>
          <cell r="F61"/>
        </row>
        <row r="62">
          <cell r="A62" t="str">
            <v>01.21.010</v>
          </cell>
          <cell r="B62" t="str">
            <v>Taxa de mobilização e desmobilização de equipamentos para execução de sondagem</v>
          </cell>
          <cell r="C62" t="str">
            <v>TX</v>
          </cell>
          <cell r="D62">
            <v>1249.33</v>
          </cell>
          <cell r="E62"/>
          <cell r="F62">
            <v>1249.33</v>
          </cell>
        </row>
        <row r="63">
          <cell r="A63" t="str">
            <v>01.21.090</v>
          </cell>
          <cell r="B63" t="str">
            <v>Taxa de mobilização e desmobilização de equipamentos para execução de sondagem rotativa</v>
          </cell>
          <cell r="C63" t="str">
            <v>TX</v>
          </cell>
          <cell r="D63">
            <v>6440.38</v>
          </cell>
          <cell r="E63"/>
          <cell r="F63">
            <v>6440.38</v>
          </cell>
        </row>
        <row r="64">
          <cell r="A64" t="str">
            <v>01.21.100</v>
          </cell>
          <cell r="B64" t="str">
            <v>Sondagem do terreno a trado</v>
          </cell>
          <cell r="C64" t="str">
            <v>M</v>
          </cell>
          <cell r="D64">
            <v>95.12</v>
          </cell>
          <cell r="E64"/>
          <cell r="F64">
            <v>95.12</v>
          </cell>
        </row>
        <row r="65">
          <cell r="A65" t="str">
            <v>01.21.110</v>
          </cell>
          <cell r="B65" t="str">
            <v>Sondagem do terreno à percussão (mínimo de 30 m)</v>
          </cell>
          <cell r="C65" t="str">
            <v>M</v>
          </cell>
          <cell r="D65">
            <v>94.11</v>
          </cell>
          <cell r="E65"/>
          <cell r="F65">
            <v>94.11</v>
          </cell>
        </row>
        <row r="66">
          <cell r="A66" t="str">
            <v>01.21.120</v>
          </cell>
          <cell r="B66" t="str">
            <v>Sondagem do terreno rotativa em solo</v>
          </cell>
          <cell r="C66" t="str">
            <v>M</v>
          </cell>
          <cell r="D66">
            <v>377.02</v>
          </cell>
          <cell r="E66"/>
          <cell r="F66">
            <v>377.02</v>
          </cell>
        </row>
        <row r="67">
          <cell r="A67" t="str">
            <v>01.21.130</v>
          </cell>
          <cell r="B67" t="str">
            <v>Sondagem do terreno rotativa em rocha</v>
          </cell>
          <cell r="C67" t="str">
            <v>M</v>
          </cell>
          <cell r="D67">
            <v>628.59</v>
          </cell>
          <cell r="E67"/>
          <cell r="F67">
            <v>628.59</v>
          </cell>
        </row>
        <row r="68">
          <cell r="A68" t="str">
            <v>01.21.140</v>
          </cell>
          <cell r="B68" t="str">
            <v>Sondagem do terreno à percussão com a utilização de torquímetro (mínimo de 30 m)</v>
          </cell>
          <cell r="C68" t="str">
            <v>M</v>
          </cell>
          <cell r="D68">
            <v>95</v>
          </cell>
          <cell r="E68"/>
          <cell r="F68">
            <v>95</v>
          </cell>
        </row>
        <row r="69">
          <cell r="A69" t="str">
            <v>01.23</v>
          </cell>
          <cell r="B69" t="str">
            <v>Tratamento, recuperação e trabalhos especiais em concreto</v>
          </cell>
          <cell r="C69"/>
          <cell r="D69"/>
          <cell r="E69"/>
          <cell r="F69"/>
        </row>
        <row r="70">
          <cell r="A70" t="str">
            <v>01.23.010</v>
          </cell>
          <cell r="B70" t="str">
            <v>Taxa de mobilização e desmobilização de equipamentos para execução de corte em concreto armado</v>
          </cell>
          <cell r="C70" t="str">
            <v>TX</v>
          </cell>
          <cell r="D70">
            <v>333.58</v>
          </cell>
          <cell r="E70"/>
          <cell r="F70">
            <v>333.58</v>
          </cell>
        </row>
        <row r="71">
          <cell r="A71" t="str">
            <v>01.23.020</v>
          </cell>
          <cell r="B71" t="str">
            <v>Limpeza de armadura com escova de aço</v>
          </cell>
          <cell r="C71" t="str">
            <v>M2</v>
          </cell>
          <cell r="D71">
            <v>2.69</v>
          </cell>
          <cell r="E71">
            <v>6.11</v>
          </cell>
          <cell r="F71">
            <v>8.8000000000000007</v>
          </cell>
        </row>
        <row r="72">
          <cell r="A72" t="str">
            <v>01.23.030</v>
          </cell>
          <cell r="B72" t="str">
            <v>Preparo de ponte de aderência com adesivo a base de epóxi</v>
          </cell>
          <cell r="C72" t="str">
            <v>M2</v>
          </cell>
          <cell r="D72">
            <v>117.01</v>
          </cell>
          <cell r="E72">
            <v>45.15</v>
          </cell>
          <cell r="F72">
            <v>162.16</v>
          </cell>
        </row>
        <row r="73">
          <cell r="A73" t="str">
            <v>01.23.056</v>
          </cell>
          <cell r="B73" t="str">
            <v>Tratamento de armadura com produto anticorrosivo a base de zinco</v>
          </cell>
          <cell r="C73" t="str">
            <v>M2</v>
          </cell>
          <cell r="D73">
            <v>25.38</v>
          </cell>
          <cell r="E73">
            <v>43.04</v>
          </cell>
          <cell r="F73">
            <v>68.42</v>
          </cell>
        </row>
        <row r="74">
          <cell r="A74" t="str">
            <v>01.23.060</v>
          </cell>
          <cell r="B74" t="str">
            <v>Corte de concreto deteriorado inclusive remoção dos detritos</v>
          </cell>
          <cell r="C74" t="str">
            <v>M2</v>
          </cell>
          <cell r="D74"/>
          <cell r="E74">
            <v>30.54</v>
          </cell>
          <cell r="F74">
            <v>30.54</v>
          </cell>
        </row>
        <row r="75">
          <cell r="A75" t="str">
            <v>01.23.070</v>
          </cell>
          <cell r="B75" t="str">
            <v>Demarcação de área com disco de corte diamantado</v>
          </cell>
          <cell r="C75" t="str">
            <v>M</v>
          </cell>
          <cell r="D75">
            <v>1.04</v>
          </cell>
          <cell r="E75">
            <v>4.5199999999999996</v>
          </cell>
          <cell r="F75">
            <v>5.56</v>
          </cell>
        </row>
        <row r="76">
          <cell r="A76" t="str">
            <v>01.23.100</v>
          </cell>
          <cell r="B76" t="str">
            <v>Demolição de concreto armado com preservação de armadura, para reforço e recuperação estrutural</v>
          </cell>
          <cell r="C76" t="str">
            <v>M3</v>
          </cell>
          <cell r="D76"/>
          <cell r="E76">
            <v>460.95</v>
          </cell>
          <cell r="F76">
            <v>460.95</v>
          </cell>
        </row>
        <row r="77">
          <cell r="A77" t="str">
            <v>01.23.140</v>
          </cell>
          <cell r="B77" t="str">
            <v>Furação de 1 1/4´ em concreto armado</v>
          </cell>
          <cell r="C77" t="str">
            <v>M</v>
          </cell>
          <cell r="D77">
            <v>207.43</v>
          </cell>
          <cell r="E77"/>
          <cell r="F77">
            <v>207.43</v>
          </cell>
        </row>
        <row r="78">
          <cell r="A78" t="str">
            <v>01.23.150</v>
          </cell>
          <cell r="B78" t="str">
            <v>Furação de 1 1/2´ em concreto armado</v>
          </cell>
          <cell r="C78" t="str">
            <v>M</v>
          </cell>
          <cell r="D78">
            <v>248.74</v>
          </cell>
          <cell r="E78"/>
          <cell r="F78">
            <v>248.74</v>
          </cell>
        </row>
        <row r="79">
          <cell r="A79" t="str">
            <v>01.23.160</v>
          </cell>
          <cell r="B79" t="str">
            <v>Furação de 2 1/4´ em concreto armado</v>
          </cell>
          <cell r="C79" t="str">
            <v>M</v>
          </cell>
          <cell r="D79">
            <v>322.54000000000002</v>
          </cell>
          <cell r="E79"/>
          <cell r="F79">
            <v>322.54000000000002</v>
          </cell>
        </row>
        <row r="80">
          <cell r="A80" t="str">
            <v>01.23.190</v>
          </cell>
          <cell r="B80" t="str">
            <v>Furação de 2 1/2´ em concreto armado</v>
          </cell>
          <cell r="C80" t="str">
            <v>M</v>
          </cell>
          <cell r="D80">
            <v>330</v>
          </cell>
          <cell r="E80"/>
          <cell r="F80">
            <v>330</v>
          </cell>
        </row>
        <row r="81">
          <cell r="A81" t="str">
            <v>01.23.200</v>
          </cell>
          <cell r="B81" t="str">
            <v>Taxa de mobilização e desmobilização de equipamentos para execução de perfuração em concreto</v>
          </cell>
          <cell r="C81" t="str">
            <v>TX</v>
          </cell>
          <cell r="D81">
            <v>254.65</v>
          </cell>
          <cell r="E81"/>
          <cell r="F81">
            <v>254.65</v>
          </cell>
        </row>
        <row r="82">
          <cell r="A82" t="str">
            <v>01.23.221</v>
          </cell>
          <cell r="B82" t="str">
            <v>Furação para até 10mm x 100mm em concreto armado, inclusive colagem de armadura (para até 8mm)</v>
          </cell>
          <cell r="C82" t="str">
            <v>UN</v>
          </cell>
          <cell r="D82">
            <v>12.35</v>
          </cell>
          <cell r="E82"/>
          <cell r="F82">
            <v>12.35</v>
          </cell>
        </row>
        <row r="83">
          <cell r="A83" t="str">
            <v>01.23.222</v>
          </cell>
          <cell r="B83" t="str">
            <v>Furação para 12,5mm x 100mm em concreto armado, inclusive colagem de armadura (para 10mm)</v>
          </cell>
          <cell r="C83" t="str">
            <v>UN</v>
          </cell>
          <cell r="D83">
            <v>13.29</v>
          </cell>
          <cell r="E83"/>
          <cell r="F83">
            <v>13.29</v>
          </cell>
        </row>
        <row r="84">
          <cell r="A84" t="str">
            <v>01.23.223</v>
          </cell>
          <cell r="B84" t="str">
            <v>Furação para 16mm x 100mm em concreto armado, inclusive colagem de armadura (para 12,5mm)</v>
          </cell>
          <cell r="C84" t="str">
            <v>UN</v>
          </cell>
          <cell r="D84">
            <v>15.15</v>
          </cell>
          <cell r="E84"/>
          <cell r="F84">
            <v>15.15</v>
          </cell>
        </row>
        <row r="85">
          <cell r="A85" t="str">
            <v>01.23.231</v>
          </cell>
          <cell r="B85" t="str">
            <v>Furação para até 10mm x 150mm em concreto armado, inclusive colagem de armadura (para até 8mm)</v>
          </cell>
          <cell r="C85" t="str">
            <v>UN</v>
          </cell>
          <cell r="D85">
            <v>18.53</v>
          </cell>
          <cell r="E85"/>
          <cell r="F85">
            <v>18.53</v>
          </cell>
        </row>
        <row r="86">
          <cell r="A86" t="str">
            <v>01.23.232</v>
          </cell>
          <cell r="B86" t="str">
            <v>Furação para 12,5mm x 150mm em concreto armado, inclusive colagem de armadura (para 10mm)</v>
          </cell>
          <cell r="C86" t="str">
            <v>UN</v>
          </cell>
          <cell r="D86">
            <v>19.600000000000001</v>
          </cell>
          <cell r="E86"/>
          <cell r="F86">
            <v>19.600000000000001</v>
          </cell>
        </row>
        <row r="87">
          <cell r="A87" t="str">
            <v>01.23.233</v>
          </cell>
          <cell r="B87" t="str">
            <v>Furação para 16mm x 150mm em concreto armado, inclusive colagem de armadura (para 12,5mm)</v>
          </cell>
          <cell r="C87" t="str">
            <v>UN</v>
          </cell>
          <cell r="D87">
            <v>22.34</v>
          </cell>
          <cell r="E87"/>
          <cell r="F87">
            <v>22.34</v>
          </cell>
        </row>
        <row r="88">
          <cell r="A88" t="str">
            <v>01.23.234</v>
          </cell>
          <cell r="B88" t="str">
            <v>Furação para 20mm x 150mm em concreto armado, inclusive colagem de armadura (para 16mm)</v>
          </cell>
          <cell r="C88" t="str">
            <v>UN</v>
          </cell>
          <cell r="D88">
            <v>23.87</v>
          </cell>
          <cell r="E88"/>
          <cell r="F88">
            <v>23.87</v>
          </cell>
        </row>
        <row r="89">
          <cell r="A89" t="str">
            <v>01.23.236</v>
          </cell>
          <cell r="B89" t="str">
            <v>Furação para até 10mm x 200mm em concreto armado, inclusive colagem de armadura (para 8mm)</v>
          </cell>
          <cell r="C89" t="str">
            <v>UN</v>
          </cell>
          <cell r="D89">
            <v>24.7</v>
          </cell>
          <cell r="E89"/>
          <cell r="F89">
            <v>24.7</v>
          </cell>
        </row>
        <row r="90">
          <cell r="A90" t="str">
            <v>01.23.237</v>
          </cell>
          <cell r="B90" t="str">
            <v>Furação para 12,5mm x 200mm em concreto armado, inclusive colagem de armadura (para 10mm)</v>
          </cell>
          <cell r="C90" t="str">
            <v>UN</v>
          </cell>
          <cell r="D90">
            <v>26.14</v>
          </cell>
          <cell r="E90"/>
          <cell r="F90">
            <v>26.14</v>
          </cell>
        </row>
        <row r="91">
          <cell r="A91" t="str">
            <v>01.23.238</v>
          </cell>
          <cell r="B91" t="str">
            <v>Furação para 16mm x 200mm em concreto armado, inclusive colagem de armadura (para 12,5mm)</v>
          </cell>
          <cell r="C91" t="str">
            <v>UN</v>
          </cell>
          <cell r="D91">
            <v>29.78</v>
          </cell>
          <cell r="E91"/>
          <cell r="F91">
            <v>29.78</v>
          </cell>
        </row>
        <row r="92">
          <cell r="A92" t="str">
            <v>01.23.239</v>
          </cell>
          <cell r="B92" t="str">
            <v>Furação para 20mm x 200mm em concreto armado, inclusive colagem de armadura (para 16mm)</v>
          </cell>
          <cell r="C92" t="str">
            <v>UN</v>
          </cell>
          <cell r="D92">
            <v>31.83</v>
          </cell>
          <cell r="E92"/>
          <cell r="F92">
            <v>31.83</v>
          </cell>
        </row>
        <row r="93">
          <cell r="A93" t="str">
            <v>01.23.254</v>
          </cell>
          <cell r="B93" t="str">
            <v>Furação de 1´ em concreto armado</v>
          </cell>
          <cell r="C93" t="str">
            <v>M</v>
          </cell>
          <cell r="D93">
            <v>223.93</v>
          </cell>
          <cell r="E93"/>
          <cell r="F93">
            <v>223.93</v>
          </cell>
        </row>
        <row r="94">
          <cell r="A94" t="str">
            <v>01.23.260</v>
          </cell>
          <cell r="B94" t="str">
            <v>Furação de 2´ em concreto armado</v>
          </cell>
          <cell r="C94" t="str">
            <v>M</v>
          </cell>
          <cell r="D94">
            <v>312.69</v>
          </cell>
          <cell r="E94"/>
          <cell r="F94">
            <v>312.69</v>
          </cell>
        </row>
        <row r="95">
          <cell r="A95" t="str">
            <v>01.23.264</v>
          </cell>
          <cell r="B95" t="str">
            <v>Furação de 3´ em concreto armado</v>
          </cell>
          <cell r="C95" t="str">
            <v>M</v>
          </cell>
          <cell r="D95">
            <v>363.22</v>
          </cell>
          <cell r="E95"/>
          <cell r="F95">
            <v>363.22</v>
          </cell>
        </row>
        <row r="96">
          <cell r="A96" t="str">
            <v>01.23.270</v>
          </cell>
          <cell r="B96" t="str">
            <v>Furação de 4´ em concreto armado</v>
          </cell>
          <cell r="C96" t="str">
            <v>M</v>
          </cell>
          <cell r="D96">
            <v>379.26</v>
          </cell>
          <cell r="E96"/>
          <cell r="F96">
            <v>379.26</v>
          </cell>
        </row>
        <row r="97">
          <cell r="A97" t="str">
            <v>01.23.274</v>
          </cell>
          <cell r="B97" t="str">
            <v>Furação de 5´ em concreto armado</v>
          </cell>
          <cell r="C97" t="str">
            <v>M</v>
          </cell>
          <cell r="D97">
            <v>412.63</v>
          </cell>
          <cell r="E97"/>
          <cell r="F97">
            <v>412.63</v>
          </cell>
        </row>
        <row r="98">
          <cell r="A98" t="str">
            <v>01.23.280</v>
          </cell>
          <cell r="B98" t="str">
            <v>Furação de 6´ em concreto armado</v>
          </cell>
          <cell r="C98" t="str">
            <v>M</v>
          </cell>
          <cell r="D98">
            <v>454.4</v>
          </cell>
          <cell r="E98"/>
          <cell r="F98">
            <v>454.4</v>
          </cell>
        </row>
        <row r="99">
          <cell r="A99" t="str">
            <v>01.23.510</v>
          </cell>
          <cell r="B99" t="str">
            <v>Corte vertical em concreto armado, espessura de 15 cm</v>
          </cell>
          <cell r="C99" t="str">
            <v>M</v>
          </cell>
          <cell r="D99">
            <v>199.09</v>
          </cell>
          <cell r="E99"/>
          <cell r="F99">
            <v>199.09</v>
          </cell>
        </row>
        <row r="100">
          <cell r="A100" t="str">
            <v>01.23.700</v>
          </cell>
          <cell r="B100" t="str">
            <v>Taxa de mobilização e desmobilização para reforço estrutural com fibra de carbono</v>
          </cell>
          <cell r="C100" t="str">
            <v>TX</v>
          </cell>
          <cell r="D100">
            <v>1626.72</v>
          </cell>
          <cell r="E100">
            <v>4150.84</v>
          </cell>
          <cell r="F100">
            <v>5777.56</v>
          </cell>
        </row>
        <row r="101">
          <cell r="A101" t="str">
            <v>01.23.701</v>
          </cell>
          <cell r="B101" t="str">
            <v>Preparação de substrato para colagem de fibra de carbono, mediante lixamento e/ou apicoamento e escovação</v>
          </cell>
          <cell r="C101" t="str">
            <v>M2</v>
          </cell>
          <cell r="D101">
            <v>6.7</v>
          </cell>
          <cell r="E101">
            <v>44.13</v>
          </cell>
          <cell r="F101">
            <v>50.83</v>
          </cell>
        </row>
        <row r="102">
          <cell r="A102" t="str">
            <v>01.23.702</v>
          </cell>
          <cell r="B102" t="str">
            <v>Fibra de carbono para reforço estrutural de alta resistência - 300 g/m²</v>
          </cell>
          <cell r="C102" t="str">
            <v>M2</v>
          </cell>
          <cell r="D102">
            <v>302.60000000000002</v>
          </cell>
          <cell r="E102">
            <v>314.82</v>
          </cell>
          <cell r="F102">
            <v>617.41999999999996</v>
          </cell>
        </row>
        <row r="103">
          <cell r="A103" t="str">
            <v>01.27</v>
          </cell>
          <cell r="B103" t="str">
            <v>Estudo e programa ambientais</v>
          </cell>
          <cell r="C103"/>
          <cell r="D103"/>
          <cell r="E103"/>
          <cell r="F103"/>
        </row>
        <row r="104">
          <cell r="A104" t="str">
            <v>01.27.011</v>
          </cell>
          <cell r="B104" t="str">
            <v>Projeto e implementação de gerenciamento integrado de resíduos sólidos e gestão de perdas</v>
          </cell>
          <cell r="C104" t="str">
            <v>UN</v>
          </cell>
          <cell r="D104">
            <v>222.85</v>
          </cell>
          <cell r="E104">
            <v>9220.65</v>
          </cell>
          <cell r="F104">
            <v>9443.5</v>
          </cell>
        </row>
        <row r="105">
          <cell r="A105" t="str">
            <v>01.27.021</v>
          </cell>
          <cell r="B105" t="str">
            <v>Projeto e implementação de educação ambiental</v>
          </cell>
          <cell r="C105" t="str">
            <v>UN</v>
          </cell>
          <cell r="D105">
            <v>222.85</v>
          </cell>
          <cell r="E105">
            <v>12351.08</v>
          </cell>
          <cell r="F105">
            <v>12573.93</v>
          </cell>
        </row>
        <row r="106">
          <cell r="A106" t="str">
            <v>01.27.031</v>
          </cell>
          <cell r="B106" t="str">
            <v>Projeto e implementação de controle ambiental de obra</v>
          </cell>
          <cell r="C106" t="str">
            <v>UN</v>
          </cell>
          <cell r="D106">
            <v>222.85</v>
          </cell>
          <cell r="E106">
            <v>10928.7</v>
          </cell>
          <cell r="F106">
            <v>11151.55</v>
          </cell>
        </row>
        <row r="107">
          <cell r="A107" t="str">
            <v>01.27.041</v>
          </cell>
          <cell r="B107" t="str">
            <v>Laudo de caracterização de vegetação</v>
          </cell>
          <cell r="C107" t="str">
            <v>UN</v>
          </cell>
          <cell r="D107">
            <v>644.6</v>
          </cell>
          <cell r="E107">
            <v>25450.43</v>
          </cell>
          <cell r="F107">
            <v>26095.03</v>
          </cell>
        </row>
        <row r="108">
          <cell r="A108" t="str">
            <v>01.27.051</v>
          </cell>
          <cell r="B108" t="str">
            <v>Laudo de caracterização da fauna associada à flora</v>
          </cell>
          <cell r="C108" t="str">
            <v>UN</v>
          </cell>
          <cell r="D108">
            <v>644.6</v>
          </cell>
          <cell r="E108">
            <v>39053.14</v>
          </cell>
          <cell r="F108">
            <v>39697.74</v>
          </cell>
        </row>
        <row r="109">
          <cell r="A109" t="str">
            <v>01.27.061</v>
          </cell>
          <cell r="B109" t="str">
            <v>Projeto e implementação de monitoramento da fauna durante a obra</v>
          </cell>
          <cell r="C109" t="str">
            <v>UN</v>
          </cell>
          <cell r="D109">
            <v>644.6</v>
          </cell>
          <cell r="E109">
            <v>15481.62</v>
          </cell>
          <cell r="F109">
            <v>16126.22</v>
          </cell>
        </row>
        <row r="110">
          <cell r="A110" t="str">
            <v>01.27.071</v>
          </cell>
          <cell r="B110" t="str">
            <v>Laudo de autodepuração</v>
          </cell>
          <cell r="C110" t="str">
            <v>UN</v>
          </cell>
          <cell r="D110">
            <v>524.1</v>
          </cell>
          <cell r="E110">
            <v>18581.52</v>
          </cell>
          <cell r="F110">
            <v>19105.62</v>
          </cell>
        </row>
        <row r="111">
          <cell r="A111" t="str">
            <v>01.27.091</v>
          </cell>
          <cell r="B111" t="str">
            <v>Estudo de impacto de vizinhança, em área urbana até 10.000 m²</v>
          </cell>
          <cell r="C111" t="str">
            <v>UN</v>
          </cell>
          <cell r="D111">
            <v>319.25</v>
          </cell>
          <cell r="E111">
            <v>30096.51</v>
          </cell>
          <cell r="F111">
            <v>30415.759999999998</v>
          </cell>
        </row>
        <row r="112">
          <cell r="A112" t="str">
            <v>01.28</v>
          </cell>
          <cell r="B112" t="str">
            <v>Poço profundo</v>
          </cell>
          <cell r="C112"/>
          <cell r="D112"/>
          <cell r="E112"/>
          <cell r="F112"/>
        </row>
        <row r="113">
          <cell r="A113" t="str">
            <v>01.28.010</v>
          </cell>
          <cell r="B113" t="str">
            <v>Taxa de mobilização e desmobilização de equipamentos para execução de perfuração para poço profundo - profundidade até 200 m</v>
          </cell>
          <cell r="C113" t="str">
            <v>TX</v>
          </cell>
          <cell r="D113">
            <v>8405.0300000000007</v>
          </cell>
          <cell r="E113"/>
          <cell r="F113">
            <v>8405.0300000000007</v>
          </cell>
        </row>
        <row r="114">
          <cell r="A114" t="str">
            <v>01.28.020</v>
          </cell>
          <cell r="B114" t="str">
            <v>Taxa de mobilização e desmobilização de equipamentos para execução de perfuração para poço profundo - profundidade acima de 200 m e até 300 m</v>
          </cell>
          <cell r="C114" t="str">
            <v>TX</v>
          </cell>
          <cell r="D114">
            <v>11884.6</v>
          </cell>
          <cell r="E114"/>
          <cell r="F114">
            <v>11884.6</v>
          </cell>
        </row>
        <row r="115">
          <cell r="A115" t="str">
            <v>01.28.030</v>
          </cell>
          <cell r="B115" t="str">
            <v>Taxa de mobilização e desmobilização de equipamentos para execução de perfuração para poço profundo - profundidade acima de 300 m</v>
          </cell>
          <cell r="C115" t="str">
            <v>TX</v>
          </cell>
          <cell r="D115">
            <v>12445.58</v>
          </cell>
          <cell r="E115"/>
          <cell r="F115">
            <v>12445.58</v>
          </cell>
        </row>
        <row r="116">
          <cell r="A116" t="str">
            <v>01.28.040</v>
          </cell>
          <cell r="B116" t="str">
            <v>Perfuração rotativa para poço profundo em camadas de solos sedimentares, diâmetro de 8 1/2" (215,90 mm)</v>
          </cell>
          <cell r="C116" t="str">
            <v>M</v>
          </cell>
          <cell r="D116">
            <v>512.76</v>
          </cell>
          <cell r="E116"/>
          <cell r="F116">
            <v>512.76</v>
          </cell>
        </row>
        <row r="117">
          <cell r="A117" t="str">
            <v>01.28.050</v>
          </cell>
          <cell r="B117" t="str">
            <v>Perfuração rotativa para poço profundo em aluvião, arenito, ou solos sedimentados em geral, diâmetro de 10" (250 mm)</v>
          </cell>
          <cell r="C117" t="str">
            <v>M</v>
          </cell>
          <cell r="D117">
            <v>464.85</v>
          </cell>
          <cell r="E117"/>
          <cell r="F117">
            <v>464.85</v>
          </cell>
        </row>
        <row r="118">
          <cell r="A118" t="str">
            <v>01.28.060</v>
          </cell>
          <cell r="B118" t="str">
            <v>Perfuração rotativa para poço profundo em aluvião, arenito, ou solos sedimentados em geral, diâmetro de 12" (300 mm)</v>
          </cell>
          <cell r="C118" t="str">
            <v>M</v>
          </cell>
          <cell r="D118">
            <v>1097.1400000000001</v>
          </cell>
          <cell r="E118"/>
          <cell r="F118">
            <v>1097.1400000000001</v>
          </cell>
        </row>
        <row r="119">
          <cell r="A119" t="str">
            <v>01.28.070</v>
          </cell>
          <cell r="B119" t="str">
            <v>Perfuração rotativa para poço profundo em aluvião, arenito, ou solos sedimentados em geral, diâmetro de 14" (350 mm)</v>
          </cell>
          <cell r="C119" t="str">
            <v>M</v>
          </cell>
          <cell r="D119">
            <v>1167.44</v>
          </cell>
          <cell r="E119"/>
          <cell r="F119">
            <v>1167.44</v>
          </cell>
        </row>
        <row r="120">
          <cell r="A120" t="str">
            <v>01.28.080</v>
          </cell>
          <cell r="B120" t="str">
            <v>Perfuração rotativa para poço profundo em aluvião, arenito, ou solos sedimentados em geral, diâmetro de 16" (400 mm)</v>
          </cell>
          <cell r="C120" t="str">
            <v>M</v>
          </cell>
          <cell r="D120">
            <v>1452.85</v>
          </cell>
          <cell r="E120"/>
          <cell r="F120">
            <v>1452.85</v>
          </cell>
        </row>
        <row r="121">
          <cell r="A121" t="str">
            <v>01.28.090</v>
          </cell>
          <cell r="B121" t="str">
            <v>Perfuração rotativa para poço profundo em aluvião, arenito, ou solos sedimentados em geral, diâmetro de 18" (450 mm)</v>
          </cell>
          <cell r="C121" t="str">
            <v>M</v>
          </cell>
          <cell r="D121">
            <v>1843.98</v>
          </cell>
          <cell r="E121"/>
          <cell r="F121">
            <v>1843.98</v>
          </cell>
        </row>
        <row r="122">
          <cell r="A122" t="str">
            <v>01.28.100</v>
          </cell>
          <cell r="B122" t="str">
            <v>Perfuração rotativa para poço profundo em aluvião, arenito, ou solos sedimentados em geral, diâmetro de 20" (500 mm)</v>
          </cell>
          <cell r="C122" t="str">
            <v>M</v>
          </cell>
          <cell r="D122">
            <v>2078.94</v>
          </cell>
          <cell r="E122"/>
          <cell r="F122">
            <v>2078.94</v>
          </cell>
        </row>
        <row r="123">
          <cell r="A123" t="str">
            <v>01.28.110</v>
          </cell>
          <cell r="B123" t="str">
            <v>Perfuração rotativa para poço profundo em aluvião, arenito, ou solos sedimentados em geral, diâmetro de 22" (550 mm)</v>
          </cell>
          <cell r="C123" t="str">
            <v>M</v>
          </cell>
          <cell r="D123">
            <v>2294.59</v>
          </cell>
          <cell r="E123"/>
          <cell r="F123">
            <v>2294.59</v>
          </cell>
        </row>
        <row r="124">
          <cell r="A124" t="str">
            <v>01.28.120</v>
          </cell>
          <cell r="B124" t="str">
            <v>Perfuração rotativa para poço profundo em aluvião, arenito, ou solos sedimentados em geral, diâmetro de 26" (650 mm)</v>
          </cell>
          <cell r="C124" t="str">
            <v>M</v>
          </cell>
          <cell r="D124">
            <v>2789.57</v>
          </cell>
          <cell r="E124"/>
          <cell r="F124">
            <v>2789.57</v>
          </cell>
        </row>
        <row r="125">
          <cell r="A125" t="str">
            <v>01.28.130</v>
          </cell>
          <cell r="B125" t="str">
            <v>Perfuração rotativa para poço profundo em solos e/ou rocha metassedimentar alterada em geral, diâmetro de 20" (508 mm)</v>
          </cell>
          <cell r="C125" t="str">
            <v>M</v>
          </cell>
          <cell r="D125">
            <v>364.7</v>
          </cell>
          <cell r="E125"/>
          <cell r="F125">
            <v>364.7</v>
          </cell>
        </row>
        <row r="126">
          <cell r="A126" t="str">
            <v>01.28.140</v>
          </cell>
          <cell r="B126" t="str">
            <v>Perfuração roto-pneumática para poço profundo em rocha metassedimentar em geral, diâmetro de 12 1/4" (311,15 mm)</v>
          </cell>
          <cell r="C126" t="str">
            <v>M</v>
          </cell>
          <cell r="D126">
            <v>1559.47</v>
          </cell>
          <cell r="E126"/>
          <cell r="F126">
            <v>1559.47</v>
          </cell>
        </row>
        <row r="127">
          <cell r="A127" t="str">
            <v>01.28.150</v>
          </cell>
          <cell r="B127" t="str">
            <v>Perfuração rotativa para poço profundo em rocha sã (basalto), diâmetro de 14" (350 mm)</v>
          </cell>
          <cell r="C127" t="str">
            <v>M</v>
          </cell>
          <cell r="D127">
            <v>6172.53</v>
          </cell>
          <cell r="E127"/>
          <cell r="F127">
            <v>6172.53</v>
          </cell>
        </row>
        <row r="128">
          <cell r="A128" t="str">
            <v>01.28.160</v>
          </cell>
          <cell r="B128" t="str">
            <v>Perfuração rotativa para poço profundo em rocha alterada (basalto alterado), diâmetro de 8" (200 mm)</v>
          </cell>
          <cell r="C128" t="str">
            <v>M</v>
          </cell>
          <cell r="D128">
            <v>395.2</v>
          </cell>
          <cell r="E128"/>
          <cell r="F128">
            <v>395.2</v>
          </cell>
        </row>
        <row r="129">
          <cell r="A129" t="str">
            <v>01.28.170</v>
          </cell>
          <cell r="B129" t="str">
            <v>Perfuração rotativa para poço profundo em rocha alterada (basalto alterado), diâmetro de 10" (250 mm)</v>
          </cell>
          <cell r="C129" t="str">
            <v>M</v>
          </cell>
          <cell r="D129">
            <v>479.67</v>
          </cell>
          <cell r="E129"/>
          <cell r="F129">
            <v>479.67</v>
          </cell>
        </row>
        <row r="130">
          <cell r="A130" t="str">
            <v>01.28.180</v>
          </cell>
          <cell r="B130" t="str">
            <v>Perfuração rotativa para poço profundo em rocha alterada (basalto alterado), diâmetro de 12" (300 mm)</v>
          </cell>
          <cell r="C130" t="str">
            <v>M</v>
          </cell>
          <cell r="D130">
            <v>561.62</v>
          </cell>
          <cell r="E130"/>
          <cell r="F130">
            <v>561.62</v>
          </cell>
        </row>
        <row r="131">
          <cell r="A131" t="str">
            <v>01.28.190</v>
          </cell>
          <cell r="B131" t="str">
            <v>Perfuração roto-pneumática para poço profundo em rocha sã (basalto), diâmetro de 6" (150 mm)</v>
          </cell>
          <cell r="C131" t="str">
            <v>M</v>
          </cell>
          <cell r="D131">
            <v>320.48</v>
          </cell>
          <cell r="E131"/>
          <cell r="F131">
            <v>320.48</v>
          </cell>
        </row>
        <row r="132">
          <cell r="A132" t="str">
            <v>01.28.200</v>
          </cell>
          <cell r="B132" t="str">
            <v>Perfuração roto-pneumática para poço profundo em rocha sã (basalto), diâmetro de 8" (200 mm)</v>
          </cell>
          <cell r="C132" t="str">
            <v>M</v>
          </cell>
          <cell r="D132">
            <v>512.96</v>
          </cell>
          <cell r="E132"/>
          <cell r="F132">
            <v>512.96</v>
          </cell>
        </row>
        <row r="133">
          <cell r="A133" t="str">
            <v>01.28.210</v>
          </cell>
          <cell r="B133" t="str">
            <v>Perfuração roto-pneumática para poço profundo em rocha sã (basalto), diâmetro de 10" (250 mm)</v>
          </cell>
          <cell r="C133" t="str">
            <v>M</v>
          </cell>
          <cell r="D133">
            <v>765.51</v>
          </cell>
          <cell r="E133"/>
          <cell r="F133">
            <v>765.51</v>
          </cell>
        </row>
        <row r="134">
          <cell r="A134" t="str">
            <v>01.28.220</v>
          </cell>
          <cell r="B134" t="str">
            <v>Perfuração roto-pneumática para poço profundo em rocha sã (basalto), diâmetro de 12" (300 mm)</v>
          </cell>
          <cell r="C134" t="str">
            <v>M</v>
          </cell>
          <cell r="D134">
            <v>1691.27</v>
          </cell>
          <cell r="E134"/>
          <cell r="F134">
            <v>1691.27</v>
          </cell>
        </row>
        <row r="135">
          <cell r="A135" t="str">
            <v>01.28.230</v>
          </cell>
          <cell r="B135" t="str">
            <v>Perfuração roto-pneumática para poço profundo em rocha sã (basalto), diâmetro de 14" (350 mm)</v>
          </cell>
          <cell r="C135" t="str">
            <v>M</v>
          </cell>
          <cell r="D135">
            <v>2292.58</v>
          </cell>
          <cell r="E135"/>
          <cell r="F135">
            <v>2292.58</v>
          </cell>
        </row>
        <row r="136">
          <cell r="A136" t="str">
            <v>01.28.240</v>
          </cell>
          <cell r="B136" t="str">
            <v>Perfuração roto-pneumática para poço profundo em rocha sã (basalto), diâmetro de 18" (450 mm)</v>
          </cell>
          <cell r="C136" t="str">
            <v>M</v>
          </cell>
          <cell r="D136">
            <v>2838.9</v>
          </cell>
          <cell r="E136"/>
          <cell r="F136">
            <v>2838.9</v>
          </cell>
        </row>
        <row r="137">
          <cell r="A137" t="str">
            <v>01.28.250</v>
          </cell>
          <cell r="B137" t="str">
            <v>Revestimento interno de poço profundo tubo liso em aço galvanizado, diâmetro de 6" (152,40 mm) - união solda</v>
          </cell>
          <cell r="C137" t="str">
            <v>M</v>
          </cell>
          <cell r="D137">
            <v>720.1</v>
          </cell>
          <cell r="E137"/>
          <cell r="F137">
            <v>720.1</v>
          </cell>
        </row>
        <row r="138">
          <cell r="A138" t="str">
            <v>01.28.260</v>
          </cell>
          <cell r="B138" t="str">
            <v>Revestimento interno de poço profundo tubo PVC geomecânico nervurado standard, diâmetro de 6" (150 mm)</v>
          </cell>
          <cell r="C138" t="str">
            <v>M</v>
          </cell>
          <cell r="D138">
            <v>339.55</v>
          </cell>
          <cell r="E138"/>
          <cell r="F138">
            <v>339.55</v>
          </cell>
        </row>
        <row r="139">
          <cell r="A139" t="str">
            <v>01.28.270</v>
          </cell>
          <cell r="B139" t="str">
            <v>Revestimento interno de poço profundo tubo PVC geomecânico nervurado reforçado, diâmetro de 8" (200 mm)</v>
          </cell>
          <cell r="C139" t="str">
            <v>M</v>
          </cell>
          <cell r="D139">
            <v>703.19</v>
          </cell>
          <cell r="E139"/>
          <cell r="F139">
            <v>703.19</v>
          </cell>
        </row>
        <row r="140">
          <cell r="A140" t="str">
            <v>01.28.280</v>
          </cell>
          <cell r="B140" t="str">
            <v>Revestimento interno de poço profundo tubo de aço preto, diâmetro de 6" (152,40 mm)</v>
          </cell>
          <cell r="C140" t="str">
            <v>M</v>
          </cell>
          <cell r="D140">
            <v>771.29</v>
          </cell>
          <cell r="E140"/>
          <cell r="F140">
            <v>771.29</v>
          </cell>
        </row>
        <row r="141">
          <cell r="A141" t="str">
            <v>01.28.290</v>
          </cell>
          <cell r="B141" t="str">
            <v>Revestimento interno de poço profundo tubo preto DIN 2440, diâmetro de 6" (150 mm)</v>
          </cell>
          <cell r="C141" t="str">
            <v>M</v>
          </cell>
          <cell r="D141">
            <v>600.65</v>
          </cell>
          <cell r="E141"/>
          <cell r="F141">
            <v>600.65</v>
          </cell>
        </row>
        <row r="142">
          <cell r="A142" t="str">
            <v>01.28.300</v>
          </cell>
          <cell r="B142" t="str">
            <v>Revestimento interno de poço profundo tubo preto DIN 2440, diâmetro de 8" (200 mm)</v>
          </cell>
          <cell r="C142" t="str">
            <v>M</v>
          </cell>
          <cell r="D142">
            <v>921.46</v>
          </cell>
          <cell r="E142"/>
          <cell r="F142">
            <v>921.46</v>
          </cell>
        </row>
        <row r="143">
          <cell r="A143" t="str">
            <v>01.28.310</v>
          </cell>
          <cell r="B143" t="str">
            <v>Revestimento interno de poço profundo tubo de aço preto liso calandrado, diâmetro de 16" (406,40 mm)</v>
          </cell>
          <cell r="C143" t="str">
            <v>M</v>
          </cell>
          <cell r="D143">
            <v>2155.0100000000002</v>
          </cell>
          <cell r="E143"/>
          <cell r="F143">
            <v>2155.0100000000002</v>
          </cell>
        </row>
        <row r="144">
          <cell r="A144" t="str">
            <v>01.28.350</v>
          </cell>
          <cell r="B144" t="str">
            <v>Revestimento da boca de poço profundo tubo chapa 3/16", diâmetro de 12"</v>
          </cell>
          <cell r="C144" t="str">
            <v>M</v>
          </cell>
          <cell r="D144">
            <v>1477.36</v>
          </cell>
          <cell r="E144"/>
          <cell r="F144">
            <v>1477.36</v>
          </cell>
        </row>
        <row r="145">
          <cell r="A145" t="str">
            <v>01.28.360</v>
          </cell>
          <cell r="B145" t="str">
            <v>Revestimento da boca de poço profundo tubo chapa 3/16", diâmetro de 14"</v>
          </cell>
          <cell r="C145" t="str">
            <v>M</v>
          </cell>
          <cell r="D145">
            <v>1469.59</v>
          </cell>
          <cell r="E145"/>
          <cell r="F145">
            <v>1469.59</v>
          </cell>
        </row>
        <row r="146">
          <cell r="A146" t="str">
            <v>01.28.370</v>
          </cell>
          <cell r="B146" t="str">
            <v>Revestimento da boca de poço profundo tubo chapa 3/16", diâmetro de 16"</v>
          </cell>
          <cell r="C146" t="str">
            <v>M</v>
          </cell>
          <cell r="D146">
            <v>2078.5500000000002</v>
          </cell>
          <cell r="E146"/>
          <cell r="F146">
            <v>2078.5500000000002</v>
          </cell>
        </row>
        <row r="147">
          <cell r="A147" t="str">
            <v>01.28.380</v>
          </cell>
          <cell r="B147" t="str">
            <v>Revestimento da boca de poço profundo tubo chapa 3/16", diâmetro de 20"</v>
          </cell>
          <cell r="C147" t="str">
            <v>M</v>
          </cell>
          <cell r="D147">
            <v>2069.25</v>
          </cell>
          <cell r="E147"/>
          <cell r="F147">
            <v>2069.25</v>
          </cell>
        </row>
        <row r="148">
          <cell r="A148" t="str">
            <v>01.28.390</v>
          </cell>
          <cell r="B148" t="str">
            <v>Filtro PVC geomecânico nervurado tipo standard para poço profundo, diâmetro de 6" (150 mm)</v>
          </cell>
          <cell r="C148" t="str">
            <v>M</v>
          </cell>
          <cell r="D148">
            <v>468.96</v>
          </cell>
          <cell r="E148"/>
          <cell r="F148">
            <v>468.96</v>
          </cell>
        </row>
        <row r="149">
          <cell r="A149" t="str">
            <v>01.28.400</v>
          </cell>
          <cell r="B149" t="str">
            <v>Filtro PVC geomecânico nervurado tipo reforçado para poço profundo, diâmetro de 8" (200 mm)</v>
          </cell>
          <cell r="C149" t="str">
            <v>M</v>
          </cell>
          <cell r="D149">
            <v>783.44</v>
          </cell>
          <cell r="E149"/>
          <cell r="F149">
            <v>783.44</v>
          </cell>
        </row>
        <row r="150">
          <cell r="A150" t="str">
            <v>01.28.410</v>
          </cell>
          <cell r="B150" t="str">
            <v>Filtro espiralado galvanizado simples (standard) para poço profundo, diâmetro de 6" (152,40 mm)</v>
          </cell>
          <cell r="C150" t="str">
            <v>M</v>
          </cell>
          <cell r="D150">
            <v>1253.17</v>
          </cell>
          <cell r="E150"/>
          <cell r="F150">
            <v>1253.17</v>
          </cell>
        </row>
        <row r="151">
          <cell r="A151" t="str">
            <v>01.28.420</v>
          </cell>
          <cell r="B151" t="str">
            <v>Filtro espiralado galvanizado reforçado para poço profundo, diâmetro de 6" (152,40 mm)</v>
          </cell>
          <cell r="C151" t="str">
            <v>M</v>
          </cell>
          <cell r="D151">
            <v>1438.65</v>
          </cell>
          <cell r="E151"/>
          <cell r="F151">
            <v>1438.65</v>
          </cell>
        </row>
        <row r="152">
          <cell r="A152" t="str">
            <v>01.28.430</v>
          </cell>
          <cell r="B152" t="str">
            <v>Filtro espiralado em aço inoxidável reforçado para poço profundo, diâmetro de 6" (152,40 mm)</v>
          </cell>
          <cell r="C152" t="str">
            <v>M</v>
          </cell>
          <cell r="D152">
            <v>2580.31</v>
          </cell>
          <cell r="E152"/>
          <cell r="F152">
            <v>2580.31</v>
          </cell>
        </row>
        <row r="153">
          <cell r="A153" t="str">
            <v>01.28.440</v>
          </cell>
          <cell r="B153" t="str">
            <v>Filtro galvanizado tipo NOLD para poço profundo, diâmetro de 6" (150 mm)</v>
          </cell>
          <cell r="C153" t="str">
            <v>M</v>
          </cell>
          <cell r="D153">
            <v>1039.1500000000001</v>
          </cell>
          <cell r="E153"/>
          <cell r="F153">
            <v>1039.1500000000001</v>
          </cell>
        </row>
        <row r="154">
          <cell r="A154" t="str">
            <v>01.28.450</v>
          </cell>
          <cell r="B154" t="str">
            <v>Pré-filtro tipo pérola para poço profundo</v>
          </cell>
          <cell r="C154" t="str">
            <v>M3</v>
          </cell>
          <cell r="D154">
            <v>1693.74</v>
          </cell>
          <cell r="E154"/>
          <cell r="F154">
            <v>1693.74</v>
          </cell>
        </row>
        <row r="155">
          <cell r="A155" t="str">
            <v>01.28.460</v>
          </cell>
          <cell r="B155" t="str">
            <v>Pré-filtro tipo Jacareí para poço profundo</v>
          </cell>
          <cell r="C155" t="str">
            <v>M3</v>
          </cell>
          <cell r="D155">
            <v>2150.85</v>
          </cell>
          <cell r="E155"/>
          <cell r="F155">
            <v>2150.85</v>
          </cell>
        </row>
        <row r="156">
          <cell r="A156" t="str">
            <v>01.28.470</v>
          </cell>
          <cell r="B156" t="str">
            <v>Perfilagem ótica (filmagem / endoscopia) para poço profundo</v>
          </cell>
          <cell r="C156" t="str">
            <v>M</v>
          </cell>
          <cell r="D156">
            <v>89.24</v>
          </cell>
          <cell r="E156"/>
          <cell r="F156">
            <v>89.24</v>
          </cell>
        </row>
        <row r="157">
          <cell r="A157" t="str">
            <v>01.28.480</v>
          </cell>
          <cell r="B157" t="str">
            <v>Perfilagem elétrica de poço profundo</v>
          </cell>
          <cell r="C157" t="str">
            <v>M</v>
          </cell>
          <cell r="D157">
            <v>193.24</v>
          </cell>
          <cell r="E157"/>
          <cell r="F157">
            <v>193.24</v>
          </cell>
        </row>
        <row r="158">
          <cell r="A158" t="str">
            <v>01.28.490</v>
          </cell>
          <cell r="B158" t="str">
            <v>Taxa de mobilização e desmobilização de equipamentos para execução de bombeamento, limpeza, desenvolvimento e teste de vazão</v>
          </cell>
          <cell r="C158" t="str">
            <v>TX</v>
          </cell>
          <cell r="D158">
            <v>4402.0200000000004</v>
          </cell>
          <cell r="E158"/>
          <cell r="F158">
            <v>4402.0200000000004</v>
          </cell>
        </row>
        <row r="159">
          <cell r="A159" t="str">
            <v>01.28.500</v>
          </cell>
          <cell r="B159" t="str">
            <v>Limpeza e desenvolvimento do poço profundo</v>
          </cell>
          <cell r="C159" t="str">
            <v>H</v>
          </cell>
          <cell r="D159">
            <v>492.4</v>
          </cell>
          <cell r="E159"/>
          <cell r="F159">
            <v>492.4</v>
          </cell>
        </row>
        <row r="160">
          <cell r="A160" t="str">
            <v>01.28.510</v>
          </cell>
          <cell r="B160" t="str">
            <v>Ensaio de vazão (bombeamento) para poço profundo, com bomba submersa</v>
          </cell>
          <cell r="C160" t="str">
            <v>H</v>
          </cell>
          <cell r="D160">
            <v>380.78</v>
          </cell>
          <cell r="E160"/>
          <cell r="F160">
            <v>380.78</v>
          </cell>
        </row>
        <row r="161">
          <cell r="A161" t="str">
            <v>01.28.520</v>
          </cell>
          <cell r="B161" t="str">
            <v>Ensaio de vazão escalonado para poço profundo</v>
          </cell>
          <cell r="C161" t="str">
            <v>H</v>
          </cell>
          <cell r="D161">
            <v>334.33</v>
          </cell>
          <cell r="E161"/>
          <cell r="F161">
            <v>334.33</v>
          </cell>
        </row>
        <row r="162">
          <cell r="A162" t="str">
            <v>01.28.530</v>
          </cell>
          <cell r="B162" t="str">
            <v>Ensaio de recuperação de nível para poço profundo</v>
          </cell>
          <cell r="C162" t="str">
            <v>H</v>
          </cell>
          <cell r="D162">
            <v>315.36</v>
          </cell>
          <cell r="E162"/>
          <cell r="F162">
            <v>315.36</v>
          </cell>
        </row>
        <row r="163">
          <cell r="A163" t="str">
            <v>01.28.540</v>
          </cell>
          <cell r="B163" t="str">
            <v>Desinfecção de poço profundo</v>
          </cell>
          <cell r="C163" t="str">
            <v>UN</v>
          </cell>
          <cell r="D163">
            <v>2610.7399999999998</v>
          </cell>
          <cell r="E163"/>
          <cell r="F163">
            <v>2610.7399999999998</v>
          </cell>
        </row>
        <row r="164">
          <cell r="A164" t="str">
            <v>01.28.550</v>
          </cell>
          <cell r="B164" t="str">
            <v>Análise físico-química e bacteriológica da água para poço profundo</v>
          </cell>
          <cell r="C164" t="str">
            <v>CJ</v>
          </cell>
          <cell r="D164">
            <v>3597.61</v>
          </cell>
          <cell r="E164"/>
          <cell r="F164">
            <v>3597.61</v>
          </cell>
        </row>
        <row r="165">
          <cell r="A165" t="str">
            <v>01.28.560</v>
          </cell>
          <cell r="B165" t="str">
            <v>Centralizador de coluna para poço profundo, diâmetro de 4" ou 6"</v>
          </cell>
          <cell r="C165" t="str">
            <v>UN</v>
          </cell>
          <cell r="D165">
            <v>298.01</v>
          </cell>
          <cell r="E165"/>
          <cell r="F165">
            <v>298.01</v>
          </cell>
        </row>
        <row r="166">
          <cell r="A166" t="str">
            <v>01.28.570</v>
          </cell>
          <cell r="B166" t="str">
            <v>Cimentação de boca do poço profundo, entre perfuração de maior diâmetro (cimentação do espaço anular)</v>
          </cell>
          <cell r="C166" t="str">
            <v>M3</v>
          </cell>
          <cell r="D166">
            <v>2683.92</v>
          </cell>
          <cell r="E166"/>
          <cell r="F166">
            <v>2683.92</v>
          </cell>
        </row>
        <row r="167">
          <cell r="A167" t="str">
            <v>01.28.580</v>
          </cell>
          <cell r="B167" t="str">
            <v>Laje de proteção em concreto armado para poço profundo (área mínimo de 3,00 m²)</v>
          </cell>
          <cell r="C167" t="str">
            <v>UN</v>
          </cell>
          <cell r="D167">
            <v>1249.25</v>
          </cell>
          <cell r="E167">
            <v>530.16999999999996</v>
          </cell>
          <cell r="F167">
            <v>1779.42</v>
          </cell>
        </row>
        <row r="168">
          <cell r="A168" t="str">
            <v>01.28.590</v>
          </cell>
          <cell r="B168" t="str">
            <v>Lacre do poço profundo (tampa)</v>
          </cell>
          <cell r="C168" t="str">
            <v>UN</v>
          </cell>
          <cell r="D168">
            <v>1117.04</v>
          </cell>
          <cell r="E168"/>
          <cell r="F168">
            <v>1117.04</v>
          </cell>
        </row>
        <row r="169">
          <cell r="A169" t="str">
            <v>01.28.600</v>
          </cell>
          <cell r="B169" t="str">
            <v>Licença de perfuração para poço profundo</v>
          </cell>
          <cell r="C169" t="str">
            <v>UN</v>
          </cell>
          <cell r="D169">
            <v>4687.09</v>
          </cell>
          <cell r="E169"/>
          <cell r="F169">
            <v>4687.09</v>
          </cell>
        </row>
        <row r="170">
          <cell r="A170" t="str">
            <v>01.28.610</v>
          </cell>
          <cell r="B170" t="str">
            <v>Outorga de direito de uso para poço profundo</v>
          </cell>
          <cell r="C170" t="str">
            <v>UN</v>
          </cell>
          <cell r="D170">
            <v>4689.4399999999996</v>
          </cell>
          <cell r="E170"/>
          <cell r="F170">
            <v>4689.4399999999996</v>
          </cell>
        </row>
        <row r="171">
          <cell r="A171" t="str">
            <v>01.28.620</v>
          </cell>
          <cell r="B171" t="str">
            <v>Parecer técnico junto a CETESB</v>
          </cell>
          <cell r="C171" t="str">
            <v>UN</v>
          </cell>
          <cell r="D171">
            <v>5691.76</v>
          </cell>
          <cell r="E171"/>
          <cell r="F171">
            <v>5691.76</v>
          </cell>
        </row>
        <row r="172">
          <cell r="A172" t="str">
            <v>02</v>
          </cell>
          <cell r="B172" t="str">
            <v>INICIO, APOIO E ADMINISTRACAO DA OBRA</v>
          </cell>
          <cell r="C172"/>
          <cell r="D172"/>
          <cell r="E172"/>
          <cell r="F172"/>
        </row>
        <row r="173">
          <cell r="A173" t="str">
            <v>02.01</v>
          </cell>
          <cell r="B173" t="str">
            <v>Construção provisória</v>
          </cell>
          <cell r="C173"/>
          <cell r="D173"/>
          <cell r="E173"/>
          <cell r="F173"/>
        </row>
        <row r="174">
          <cell r="A174" t="str">
            <v>02.01.021</v>
          </cell>
          <cell r="B174" t="str">
            <v>Construção provisória em madeira - fornecimento e montagem</v>
          </cell>
          <cell r="C174" t="str">
            <v>M2</v>
          </cell>
          <cell r="D174">
            <v>408.05</v>
          </cell>
          <cell r="E174">
            <v>130.5</v>
          </cell>
          <cell r="F174">
            <v>538.54999999999995</v>
          </cell>
        </row>
        <row r="175">
          <cell r="A175" t="str">
            <v>02.01.171</v>
          </cell>
          <cell r="B175" t="str">
            <v>Sanitário/vestiário provisório em alvenaria</v>
          </cell>
          <cell r="C175" t="str">
            <v>M2</v>
          </cell>
          <cell r="D175">
            <v>653.29999999999995</v>
          </cell>
          <cell r="E175">
            <v>329.42</v>
          </cell>
          <cell r="F175">
            <v>982.72</v>
          </cell>
        </row>
        <row r="176">
          <cell r="A176" t="str">
            <v>02.01.180</v>
          </cell>
          <cell r="B176" t="str">
            <v>Banheiro químico modelo Standard, com manutenção conforme exigências da CETESB</v>
          </cell>
          <cell r="C176" t="str">
            <v>UNMES</v>
          </cell>
          <cell r="D176">
            <v>1025.8499999999999</v>
          </cell>
          <cell r="E176"/>
          <cell r="F176">
            <v>1025.8499999999999</v>
          </cell>
        </row>
        <row r="177">
          <cell r="A177" t="str">
            <v>02.01.200</v>
          </cell>
          <cell r="B177" t="str">
            <v>Desmobilização de construção provisória</v>
          </cell>
          <cell r="C177" t="str">
            <v>M2</v>
          </cell>
          <cell r="D177">
            <v>17.489999999999998</v>
          </cell>
          <cell r="E177">
            <v>7.19</v>
          </cell>
          <cell r="F177">
            <v>24.68</v>
          </cell>
        </row>
        <row r="178">
          <cell r="A178" t="str">
            <v>02.02</v>
          </cell>
          <cell r="B178" t="str">
            <v>Container</v>
          </cell>
          <cell r="C178"/>
          <cell r="D178"/>
          <cell r="E178"/>
          <cell r="F178"/>
        </row>
        <row r="179">
          <cell r="A179" t="str">
            <v>02.02.120</v>
          </cell>
          <cell r="B179" t="str">
            <v>Locação de container tipo alojamento - área mínima de 13,80 m²</v>
          </cell>
          <cell r="C179" t="str">
            <v>UNMES</v>
          </cell>
          <cell r="D179">
            <v>768.43</v>
          </cell>
          <cell r="E179">
            <v>83.15</v>
          </cell>
          <cell r="F179">
            <v>851.58</v>
          </cell>
        </row>
        <row r="180">
          <cell r="A180" t="str">
            <v>02.02.130</v>
          </cell>
          <cell r="B180" t="str">
            <v>Locação de container tipo escritório com 1 vaso sanitário, 1 lavatório e 1 ponto para chuveiro - área mínima de 13,80 m²</v>
          </cell>
          <cell r="C180" t="str">
            <v>UNMES</v>
          </cell>
          <cell r="D180">
            <v>1232.48</v>
          </cell>
          <cell r="E180">
            <v>139.41999999999999</v>
          </cell>
          <cell r="F180">
            <v>1371.9</v>
          </cell>
        </row>
        <row r="181">
          <cell r="A181" t="str">
            <v>02.02.140</v>
          </cell>
          <cell r="B181" t="str">
            <v>Locação de container tipo sanitário com 2 vasos sanitários, 2 lavatórios, 2 mictórios e 4 pontos para chuveiro - área mínima de 13,80 m²</v>
          </cell>
          <cell r="C181" t="str">
            <v>UNMES</v>
          </cell>
          <cell r="D181">
            <v>1120.2</v>
          </cell>
          <cell r="E181">
            <v>139.41999999999999</v>
          </cell>
          <cell r="F181">
            <v>1259.6199999999999</v>
          </cell>
        </row>
        <row r="182">
          <cell r="A182" t="str">
            <v>02.02.150</v>
          </cell>
          <cell r="B182" t="str">
            <v>Locação de container tipo depósito - área mínima de 13,80 m²</v>
          </cell>
          <cell r="C182" t="str">
            <v>UNMES</v>
          </cell>
          <cell r="D182">
            <v>739.17</v>
          </cell>
          <cell r="E182">
            <v>83.15</v>
          </cell>
          <cell r="F182">
            <v>822.32</v>
          </cell>
        </row>
        <row r="183">
          <cell r="A183" t="str">
            <v>02.02.160</v>
          </cell>
          <cell r="B183" t="str">
            <v>Locação de container tipo guarita - área mínima de 4,60 m²</v>
          </cell>
          <cell r="C183" t="str">
            <v>UNMES</v>
          </cell>
          <cell r="D183">
            <v>760.95</v>
          </cell>
          <cell r="E183">
            <v>27.72</v>
          </cell>
          <cell r="F183">
            <v>788.67</v>
          </cell>
        </row>
        <row r="184">
          <cell r="A184" t="str">
            <v>02.03</v>
          </cell>
          <cell r="B184" t="str">
            <v>Tapume, vedação e proteções diversas</v>
          </cell>
          <cell r="C184"/>
          <cell r="D184"/>
          <cell r="E184"/>
          <cell r="F184"/>
        </row>
        <row r="185">
          <cell r="A185" t="str">
            <v>02.03.030</v>
          </cell>
          <cell r="B185" t="str">
            <v>Proteção de superfícies em geral com plástico bolha</v>
          </cell>
          <cell r="C185" t="str">
            <v>M2</v>
          </cell>
          <cell r="D185">
            <v>0.61</v>
          </cell>
          <cell r="E185">
            <v>2.04</v>
          </cell>
          <cell r="F185">
            <v>2.65</v>
          </cell>
        </row>
        <row r="186">
          <cell r="A186" t="str">
            <v>02.03.060</v>
          </cell>
          <cell r="B186" t="str">
            <v>Proteção de fachada com tela de nylon</v>
          </cell>
          <cell r="C186" t="str">
            <v>M2</v>
          </cell>
          <cell r="D186">
            <v>5.23</v>
          </cell>
          <cell r="E186">
            <v>20.100000000000001</v>
          </cell>
          <cell r="F186">
            <v>25.33</v>
          </cell>
        </row>
        <row r="187">
          <cell r="A187" t="str">
            <v>02.03.080</v>
          </cell>
          <cell r="B187" t="str">
            <v>Fechamento provisório de vãos em chapa de madeira compensada</v>
          </cell>
          <cell r="C187" t="str">
            <v>M2</v>
          </cell>
          <cell r="D187">
            <v>17.13</v>
          </cell>
          <cell r="E187">
            <v>29.95</v>
          </cell>
          <cell r="F187">
            <v>47.08</v>
          </cell>
        </row>
        <row r="188">
          <cell r="A188" t="str">
            <v>02.03.110</v>
          </cell>
          <cell r="B188" t="str">
            <v>Tapume móvel para fechamento de áreas</v>
          </cell>
          <cell r="C188" t="str">
            <v>M2</v>
          </cell>
          <cell r="D188">
            <v>53.02</v>
          </cell>
          <cell r="E188">
            <v>54.31</v>
          </cell>
          <cell r="F188">
            <v>107.33</v>
          </cell>
        </row>
        <row r="189">
          <cell r="A189" t="str">
            <v>02.03.120</v>
          </cell>
          <cell r="B189" t="str">
            <v>Tapume fixo para fechamento de áreas, com portão</v>
          </cell>
          <cell r="C189" t="str">
            <v>M2</v>
          </cell>
          <cell r="D189">
            <v>53.02</v>
          </cell>
          <cell r="E189">
            <v>53.95</v>
          </cell>
          <cell r="F189">
            <v>106.97</v>
          </cell>
        </row>
        <row r="190">
          <cell r="A190" t="str">
            <v>02.03.200</v>
          </cell>
          <cell r="B190" t="str">
            <v>Locação de quadros metálicos para plataforma de proteção, inclusive o madeiramento</v>
          </cell>
          <cell r="C190" t="str">
            <v>M2MES</v>
          </cell>
          <cell r="D190">
            <v>42.86</v>
          </cell>
          <cell r="E190">
            <v>1.02</v>
          </cell>
          <cell r="F190">
            <v>43.88</v>
          </cell>
        </row>
        <row r="191">
          <cell r="A191" t="str">
            <v>02.03.240</v>
          </cell>
          <cell r="B191" t="str">
            <v>Proteção de piso com tecido de aniagem e gesso</v>
          </cell>
          <cell r="C191" t="str">
            <v>M2</v>
          </cell>
          <cell r="D191">
            <v>12.9</v>
          </cell>
          <cell r="E191">
            <v>4.07</v>
          </cell>
          <cell r="F191">
            <v>16.97</v>
          </cell>
        </row>
        <row r="192">
          <cell r="A192" t="str">
            <v>02.03.260</v>
          </cell>
          <cell r="B192" t="str">
            <v>Tapume fixo em painel OSB - espessura 10 mm</v>
          </cell>
          <cell r="C192" t="str">
            <v>M2</v>
          </cell>
          <cell r="D192">
            <v>87.94</v>
          </cell>
          <cell r="E192">
            <v>38.85</v>
          </cell>
          <cell r="F192">
            <v>126.79</v>
          </cell>
        </row>
        <row r="193">
          <cell r="A193" t="str">
            <v>02.03.270</v>
          </cell>
          <cell r="B193" t="str">
            <v>Tapume fixo em painel OSB - espessura 12 mm</v>
          </cell>
          <cell r="C193" t="str">
            <v>M2</v>
          </cell>
          <cell r="D193">
            <v>102.02</v>
          </cell>
          <cell r="E193">
            <v>38.85</v>
          </cell>
          <cell r="F193">
            <v>140.87</v>
          </cell>
        </row>
        <row r="194">
          <cell r="A194" t="str">
            <v>02.03.500</v>
          </cell>
          <cell r="B194" t="str">
            <v>Proteção em madeira e lona plástica para equipamento mecânico ou informática - para obras de reforma</v>
          </cell>
          <cell r="C194" t="str">
            <v>M3</v>
          </cell>
          <cell r="D194">
            <v>64.209999999999994</v>
          </cell>
          <cell r="E194">
            <v>44.82</v>
          </cell>
          <cell r="F194">
            <v>109.03</v>
          </cell>
        </row>
        <row r="195">
          <cell r="A195" t="str">
            <v>02.05</v>
          </cell>
          <cell r="B195" t="str">
            <v>Andaime e balancim</v>
          </cell>
          <cell r="C195"/>
          <cell r="D195"/>
          <cell r="E195"/>
          <cell r="F195"/>
        </row>
        <row r="196">
          <cell r="A196" t="str">
            <v>02.05.060</v>
          </cell>
          <cell r="B196" t="str">
            <v>Montagem e desmontagem de andaime torre metálica com altura até 10 m</v>
          </cell>
          <cell r="C196" t="str">
            <v>M</v>
          </cell>
          <cell r="D196"/>
          <cell r="E196">
            <v>12.44</v>
          </cell>
          <cell r="F196">
            <v>12.44</v>
          </cell>
        </row>
        <row r="197">
          <cell r="A197" t="str">
            <v>02.05.080</v>
          </cell>
          <cell r="B197" t="str">
            <v>Montagem e desmontagem de andaime torre metálica com altura superior a 10 m</v>
          </cell>
          <cell r="C197" t="str">
            <v>M</v>
          </cell>
          <cell r="D197"/>
          <cell r="E197">
            <v>31.38</v>
          </cell>
          <cell r="F197">
            <v>31.38</v>
          </cell>
        </row>
        <row r="198">
          <cell r="A198" t="str">
            <v>02.05.090</v>
          </cell>
          <cell r="B198" t="str">
            <v>Montagem e desmontagem de andaime tubular fachadeiro com altura até 10 m</v>
          </cell>
          <cell r="C198" t="str">
            <v>M2</v>
          </cell>
          <cell r="D198"/>
          <cell r="E198">
            <v>12.44</v>
          </cell>
          <cell r="F198">
            <v>12.44</v>
          </cell>
        </row>
        <row r="199">
          <cell r="A199" t="str">
            <v>02.05.100</v>
          </cell>
          <cell r="B199" t="str">
            <v>Montagem e desmontagem de andaime tubular fachadeiro com altura superior a 10 m</v>
          </cell>
          <cell r="C199" t="str">
            <v>M2</v>
          </cell>
          <cell r="D199"/>
          <cell r="E199">
            <v>31.38</v>
          </cell>
          <cell r="F199">
            <v>31.38</v>
          </cell>
        </row>
        <row r="200">
          <cell r="A200" t="str">
            <v>02.05.195</v>
          </cell>
          <cell r="B200" t="str">
            <v>Balancim elétrico tipo plataforma para transporte vertical, com altura até 60 m</v>
          </cell>
          <cell r="C200" t="str">
            <v>UNMES</v>
          </cell>
          <cell r="D200">
            <v>2136.5700000000002</v>
          </cell>
          <cell r="E200"/>
          <cell r="F200">
            <v>2136.5700000000002</v>
          </cell>
        </row>
        <row r="201">
          <cell r="A201" t="str">
            <v>02.05.202</v>
          </cell>
          <cell r="B201" t="str">
            <v>Andaime torre metálico (1,5 x 1,5 m) com piso metálico</v>
          </cell>
          <cell r="C201" t="str">
            <v>MXMES</v>
          </cell>
          <cell r="D201">
            <v>24.03</v>
          </cell>
          <cell r="E201">
            <v>4.8899999999999997</v>
          </cell>
          <cell r="F201">
            <v>28.92</v>
          </cell>
        </row>
        <row r="202">
          <cell r="A202" t="str">
            <v>02.05.212</v>
          </cell>
          <cell r="B202" t="str">
            <v>Andaime tubular fachadeiro com piso metálico e sapatas ajustáveis</v>
          </cell>
          <cell r="C202" t="str">
            <v>M2MES</v>
          </cell>
          <cell r="D202">
            <v>12.84</v>
          </cell>
          <cell r="E202">
            <v>4.8899999999999997</v>
          </cell>
          <cell r="F202">
            <v>17.73</v>
          </cell>
        </row>
        <row r="203">
          <cell r="A203" t="str">
            <v>02.06</v>
          </cell>
          <cell r="B203" t="str">
            <v>Alocação de equipe, equipamento e ferramental</v>
          </cell>
          <cell r="C203"/>
          <cell r="D203"/>
          <cell r="E203"/>
          <cell r="F203"/>
        </row>
        <row r="204">
          <cell r="A204" t="str">
            <v>02.06.030</v>
          </cell>
          <cell r="B204" t="str">
            <v>Locação de plataforma elevatória articulada, com altura aproximada de 12,5m, capacidade de carga de 227 kg, elétrica</v>
          </cell>
          <cell r="C204" t="str">
            <v>UNMES</v>
          </cell>
          <cell r="D204">
            <v>10396.35</v>
          </cell>
          <cell r="E204">
            <v>3487.5</v>
          </cell>
          <cell r="F204">
            <v>13883.85</v>
          </cell>
        </row>
        <row r="205">
          <cell r="A205" t="str">
            <v>02.06.040</v>
          </cell>
          <cell r="B205" t="str">
            <v>Locação de plataforma elevatória articulada, com altura aproximada de 20 m, capacidade de carga de 227 kg, diesel</v>
          </cell>
          <cell r="C205" t="str">
            <v>UNMES</v>
          </cell>
          <cell r="D205">
            <v>21130.91</v>
          </cell>
          <cell r="E205">
            <v>3487.5</v>
          </cell>
          <cell r="F205">
            <v>24618.41</v>
          </cell>
        </row>
        <row r="206">
          <cell r="A206" t="str">
            <v>02.08</v>
          </cell>
          <cell r="B206" t="str">
            <v>Sinalização de obra</v>
          </cell>
          <cell r="C206"/>
          <cell r="D206"/>
          <cell r="E206"/>
          <cell r="F206"/>
        </row>
        <row r="207">
          <cell r="A207" t="str">
            <v>02.08.020</v>
          </cell>
          <cell r="B207" t="str">
            <v>Placa de identificação para obra</v>
          </cell>
          <cell r="C207" t="str">
            <v>M2</v>
          </cell>
          <cell r="D207">
            <v>797.33</v>
          </cell>
          <cell r="E207">
            <v>93.57</v>
          </cell>
          <cell r="F207">
            <v>890.9</v>
          </cell>
        </row>
        <row r="208">
          <cell r="A208" t="str">
            <v>02.08.040</v>
          </cell>
          <cell r="B208" t="str">
            <v>Placa em lona com impressão digital e requadro em metalon</v>
          </cell>
          <cell r="C208" t="str">
            <v>M2</v>
          </cell>
          <cell r="D208">
            <v>291.49</v>
          </cell>
          <cell r="E208">
            <v>26.47</v>
          </cell>
          <cell r="F208">
            <v>317.95999999999998</v>
          </cell>
        </row>
        <row r="209">
          <cell r="A209" t="str">
            <v>02.08.050</v>
          </cell>
          <cell r="B209" t="str">
            <v>Placa em lona com impressão digital e estrutura em madeira</v>
          </cell>
          <cell r="C209" t="str">
            <v>M2</v>
          </cell>
          <cell r="D209">
            <v>126.33</v>
          </cell>
          <cell r="E209">
            <v>53.41</v>
          </cell>
          <cell r="F209">
            <v>179.74</v>
          </cell>
        </row>
        <row r="210">
          <cell r="A210" t="str">
            <v>02.09</v>
          </cell>
          <cell r="B210" t="str">
            <v>Limpeza de terreno</v>
          </cell>
          <cell r="C210"/>
          <cell r="D210"/>
          <cell r="E210"/>
          <cell r="F210"/>
        </row>
        <row r="211">
          <cell r="A211" t="str">
            <v>02.09.030</v>
          </cell>
          <cell r="B211" t="str">
            <v>Limpeza manual do terreno, inclusive troncos até 5 cm de diâmetro, com caminhão à disposição dentro da obra, até o raio de 1 km</v>
          </cell>
          <cell r="C211" t="str">
            <v>M2</v>
          </cell>
          <cell r="D211">
            <v>2.56</v>
          </cell>
          <cell r="E211">
            <v>5.09</v>
          </cell>
          <cell r="F211">
            <v>7.65</v>
          </cell>
        </row>
        <row r="212">
          <cell r="A212" t="str">
            <v>02.09.040</v>
          </cell>
          <cell r="B212" t="str">
            <v>Limpeza mecanizada do terreno, inclusive troncos até 15 cm de diâmetro, com caminhão à disposição dentro e fora da obra, com transporte no raio de até 1 km</v>
          </cell>
          <cell r="C212" t="str">
            <v>M2</v>
          </cell>
          <cell r="D212">
            <v>3.99</v>
          </cell>
          <cell r="E212">
            <v>0.16</v>
          </cell>
          <cell r="F212">
            <v>4.1500000000000004</v>
          </cell>
        </row>
        <row r="213">
          <cell r="A213" t="str">
            <v>02.09.130</v>
          </cell>
          <cell r="B213" t="str">
            <v>Limpeza mecanizada do terreno, inclusive troncos com diâmetro acima de 15 cm até 50 cm, com caminhão à disposição dentro da obra, até o raio de 1 km</v>
          </cell>
          <cell r="C213" t="str">
            <v>M2</v>
          </cell>
          <cell r="D213">
            <v>4.29</v>
          </cell>
          <cell r="E213">
            <v>0.16</v>
          </cell>
          <cell r="F213">
            <v>4.45</v>
          </cell>
        </row>
        <row r="214">
          <cell r="A214" t="str">
            <v>02.09.150</v>
          </cell>
          <cell r="B214" t="str">
            <v>Corte e derrubada de eucalipto (1° corte) - idade até 4 anos</v>
          </cell>
          <cell r="C214" t="str">
            <v>M3</v>
          </cell>
          <cell r="D214">
            <v>67.34</v>
          </cell>
          <cell r="E214">
            <v>9.16</v>
          </cell>
          <cell r="F214">
            <v>76.5</v>
          </cell>
        </row>
        <row r="215">
          <cell r="A215" t="str">
            <v>02.09.160</v>
          </cell>
          <cell r="B215" t="str">
            <v>Corte e derrubada de eucalipto (1° corte) - idade acima de 4 anos</v>
          </cell>
          <cell r="C215" t="str">
            <v>M3</v>
          </cell>
          <cell r="D215">
            <v>79.319999999999993</v>
          </cell>
          <cell r="E215">
            <v>10.79</v>
          </cell>
          <cell r="F215">
            <v>90.11</v>
          </cell>
        </row>
        <row r="216">
          <cell r="A216" t="str">
            <v>02.10</v>
          </cell>
          <cell r="B216" t="str">
            <v>Locação de obra</v>
          </cell>
          <cell r="C216"/>
          <cell r="D216"/>
          <cell r="E216"/>
          <cell r="F216"/>
        </row>
        <row r="217">
          <cell r="A217" t="str">
            <v>02.10.020</v>
          </cell>
          <cell r="B217" t="str">
            <v>Locação de obra de edificação</v>
          </cell>
          <cell r="C217" t="str">
            <v>M2</v>
          </cell>
          <cell r="D217">
            <v>10.97</v>
          </cell>
          <cell r="E217">
            <v>5.87</v>
          </cell>
          <cell r="F217">
            <v>16.84</v>
          </cell>
        </row>
        <row r="218">
          <cell r="A218" t="str">
            <v>02.10.040</v>
          </cell>
          <cell r="B218" t="str">
            <v>Locação de rede de canalização</v>
          </cell>
          <cell r="C218" t="str">
            <v>M</v>
          </cell>
          <cell r="D218">
            <v>1.02</v>
          </cell>
          <cell r="E218">
            <v>0.41</v>
          </cell>
          <cell r="F218">
            <v>1.43</v>
          </cell>
        </row>
        <row r="219">
          <cell r="A219" t="str">
            <v>02.10.050</v>
          </cell>
          <cell r="B219" t="str">
            <v>Locação para muros, cercas e alambrados</v>
          </cell>
          <cell r="C219" t="str">
            <v>M</v>
          </cell>
          <cell r="D219">
            <v>1.02</v>
          </cell>
          <cell r="E219">
            <v>0.41</v>
          </cell>
          <cell r="F219">
            <v>1.43</v>
          </cell>
        </row>
        <row r="220">
          <cell r="A220" t="str">
            <v>02.10.060</v>
          </cell>
          <cell r="B220" t="str">
            <v>Locação de vias, calçadas, tanques e lagoas</v>
          </cell>
          <cell r="C220" t="str">
            <v>M2</v>
          </cell>
          <cell r="D220">
            <v>1</v>
          </cell>
          <cell r="E220">
            <v>0.83</v>
          </cell>
          <cell r="F220">
            <v>1.83</v>
          </cell>
        </row>
        <row r="221">
          <cell r="A221" t="str">
            <v>03</v>
          </cell>
          <cell r="B221" t="str">
            <v>DEMOLICAO SEM REAPROVEITAMENTO</v>
          </cell>
          <cell r="C221"/>
          <cell r="D221"/>
          <cell r="E221"/>
          <cell r="F221"/>
        </row>
        <row r="222">
          <cell r="A222" t="str">
            <v>03.01</v>
          </cell>
          <cell r="B222" t="str">
            <v>Demolição de concreto, lastro, mistura e afins</v>
          </cell>
          <cell r="C222"/>
          <cell r="D222"/>
          <cell r="E222"/>
          <cell r="F222"/>
        </row>
        <row r="223">
          <cell r="A223" t="str">
            <v>03.01.020</v>
          </cell>
          <cell r="B223" t="str">
            <v>Demolição manual de concreto simples</v>
          </cell>
          <cell r="C223" t="str">
            <v>M3</v>
          </cell>
          <cell r="D223"/>
          <cell r="E223">
            <v>223.96</v>
          </cell>
          <cell r="F223">
            <v>223.96</v>
          </cell>
        </row>
        <row r="224">
          <cell r="A224" t="str">
            <v>03.01.040</v>
          </cell>
          <cell r="B224" t="str">
            <v>Demolição manual de concreto armado</v>
          </cell>
          <cell r="C224" t="str">
            <v>M3</v>
          </cell>
          <cell r="D224"/>
          <cell r="E224">
            <v>407.2</v>
          </cell>
          <cell r="F224">
            <v>407.2</v>
          </cell>
        </row>
        <row r="225">
          <cell r="A225" t="str">
            <v>03.01.060</v>
          </cell>
          <cell r="B225" t="str">
            <v>Demolição manual de lajes pré-moldadas, incluindo revestimento</v>
          </cell>
          <cell r="C225" t="str">
            <v>M2</v>
          </cell>
          <cell r="D225"/>
          <cell r="E225">
            <v>30.54</v>
          </cell>
          <cell r="F225">
            <v>30.54</v>
          </cell>
        </row>
        <row r="226">
          <cell r="A226" t="str">
            <v>03.01.200</v>
          </cell>
          <cell r="B226" t="str">
            <v>Demolição mecanizada de concreto armado, inclusive fragmentação, carregamento, transporte até 1 quilômetro e descarregamento</v>
          </cell>
          <cell r="C226" t="str">
            <v>M3</v>
          </cell>
          <cell r="D226">
            <v>448.13</v>
          </cell>
          <cell r="E226">
            <v>122.16</v>
          </cell>
          <cell r="F226">
            <v>570.29</v>
          </cell>
        </row>
        <row r="227">
          <cell r="A227" t="str">
            <v>03.01.210</v>
          </cell>
          <cell r="B227" t="str">
            <v>Demolição mecanizada de concreto armado, inclusive fragmentação e acomodação do material</v>
          </cell>
          <cell r="C227" t="str">
            <v>M3</v>
          </cell>
          <cell r="D227">
            <v>426.22</v>
          </cell>
          <cell r="E227">
            <v>122.16</v>
          </cell>
          <cell r="F227">
            <v>548.38</v>
          </cell>
        </row>
        <row r="228">
          <cell r="A228" t="str">
            <v>03.01.220</v>
          </cell>
          <cell r="B228" t="str">
            <v>Demolição mecanizada de concreto simples, inclusive fragmentação, carregamento, transporte até 1 quilômetro e descarregamento</v>
          </cell>
          <cell r="C228" t="str">
            <v>M3</v>
          </cell>
          <cell r="D228">
            <v>235.02</v>
          </cell>
          <cell r="E228">
            <v>81.44</v>
          </cell>
          <cell r="F228">
            <v>316.45999999999998</v>
          </cell>
        </row>
        <row r="229">
          <cell r="A229" t="str">
            <v>03.01.230</v>
          </cell>
          <cell r="B229" t="str">
            <v>Demolição mecanizada de concreto simples, inclusive fragmentação e acomodação do material</v>
          </cell>
          <cell r="C229" t="str">
            <v>M3</v>
          </cell>
          <cell r="D229">
            <v>213.11</v>
          </cell>
          <cell r="E229">
            <v>81.44</v>
          </cell>
          <cell r="F229">
            <v>294.55</v>
          </cell>
        </row>
        <row r="230">
          <cell r="A230" t="str">
            <v>03.01.240</v>
          </cell>
          <cell r="B230" t="str">
            <v>Demolição mecanizada de pavimento ou piso em concreto, inclusive fragmentação, carregamento, transporte até 1 quilômetro e descarregamento</v>
          </cell>
          <cell r="C230" t="str">
            <v>M2</v>
          </cell>
          <cell r="D230">
            <v>22.99</v>
          </cell>
          <cell r="E230">
            <v>8.14</v>
          </cell>
          <cell r="F230">
            <v>31.13</v>
          </cell>
        </row>
        <row r="231">
          <cell r="A231" t="str">
            <v>03.01.250</v>
          </cell>
          <cell r="B231" t="str">
            <v>Demolição mecanizada de pavimento ou piso em concreto, inclusive fragmentação e acomodação do material</v>
          </cell>
          <cell r="C231" t="str">
            <v>M2</v>
          </cell>
          <cell r="D231">
            <v>21.31</v>
          </cell>
          <cell r="E231">
            <v>8.14</v>
          </cell>
          <cell r="F231">
            <v>29.45</v>
          </cell>
        </row>
        <row r="232">
          <cell r="A232" t="str">
            <v>03.01.260</v>
          </cell>
          <cell r="B232" t="str">
            <v>Demolição mecanizada de sarjeta ou sarjetão, inclusive fragmentação, carregamento, transporte até 1 quilômetro e descarregamento</v>
          </cell>
          <cell r="C232" t="str">
            <v>M3</v>
          </cell>
          <cell r="D232">
            <v>229.94</v>
          </cell>
          <cell r="E232">
            <v>81.44</v>
          </cell>
          <cell r="F232">
            <v>311.38</v>
          </cell>
        </row>
        <row r="233">
          <cell r="A233" t="str">
            <v>03.01.270</v>
          </cell>
          <cell r="B233" t="str">
            <v>Demolição mecanizada de sarjeta ou sarjetão, inclusive fragmentação e acomodação do material</v>
          </cell>
          <cell r="C233" t="str">
            <v>M3</v>
          </cell>
          <cell r="D233">
            <v>213.11</v>
          </cell>
          <cell r="E233">
            <v>81.44</v>
          </cell>
          <cell r="F233">
            <v>294.55</v>
          </cell>
        </row>
        <row r="234">
          <cell r="A234" t="str">
            <v>03.02</v>
          </cell>
          <cell r="B234" t="str">
            <v>Demolição de alvenaria</v>
          </cell>
          <cell r="C234"/>
          <cell r="D234"/>
          <cell r="E234"/>
          <cell r="F234"/>
        </row>
        <row r="235">
          <cell r="A235" t="str">
            <v>03.02.020</v>
          </cell>
          <cell r="B235" t="str">
            <v>Demolição manual de alvenaria de fundação/embasamento</v>
          </cell>
          <cell r="C235" t="str">
            <v>M3</v>
          </cell>
          <cell r="D235"/>
          <cell r="E235">
            <v>122.16</v>
          </cell>
          <cell r="F235">
            <v>122.16</v>
          </cell>
        </row>
        <row r="236">
          <cell r="A236" t="str">
            <v>03.02.040</v>
          </cell>
          <cell r="B236" t="str">
            <v>Demolição manual de alvenaria de elevação ou elemento vazado, incluindo revestimento</v>
          </cell>
          <cell r="C236" t="str">
            <v>M3</v>
          </cell>
          <cell r="D236"/>
          <cell r="E236">
            <v>81.44</v>
          </cell>
          <cell r="F236">
            <v>81.44</v>
          </cell>
        </row>
        <row r="237">
          <cell r="A237" t="str">
            <v>03.03</v>
          </cell>
          <cell r="B237" t="str">
            <v>Demolição de revestimento em massa</v>
          </cell>
          <cell r="C237"/>
          <cell r="D237"/>
          <cell r="E237"/>
          <cell r="F237"/>
        </row>
        <row r="238">
          <cell r="A238" t="str">
            <v>03.03.020</v>
          </cell>
          <cell r="B238" t="str">
            <v>Apicoamento manual de piso, parede ou teto</v>
          </cell>
          <cell r="C238" t="str">
            <v>M2</v>
          </cell>
          <cell r="D238"/>
          <cell r="E238">
            <v>3.05</v>
          </cell>
          <cell r="F238">
            <v>3.05</v>
          </cell>
        </row>
        <row r="239">
          <cell r="A239" t="str">
            <v>03.03.040</v>
          </cell>
          <cell r="B239" t="str">
            <v>Demolição manual de revestimento em massa de parede ou teto</v>
          </cell>
          <cell r="C239" t="str">
            <v>M2</v>
          </cell>
          <cell r="D239"/>
          <cell r="E239">
            <v>6.11</v>
          </cell>
          <cell r="F239">
            <v>6.11</v>
          </cell>
        </row>
        <row r="240">
          <cell r="A240" t="str">
            <v>03.03.060</v>
          </cell>
          <cell r="B240" t="str">
            <v>Demolição manual de revestimento em massa de piso</v>
          </cell>
          <cell r="C240" t="str">
            <v>M2</v>
          </cell>
          <cell r="D240"/>
          <cell r="E240">
            <v>10.18</v>
          </cell>
          <cell r="F240">
            <v>10.18</v>
          </cell>
        </row>
        <row r="241">
          <cell r="A241" t="str">
            <v>03.04</v>
          </cell>
          <cell r="B241" t="str">
            <v>Demolição de revestimento cerâmico e ladrilho hidráulico</v>
          </cell>
          <cell r="C241"/>
          <cell r="D241"/>
          <cell r="E241"/>
          <cell r="F241"/>
        </row>
        <row r="242">
          <cell r="A242" t="str">
            <v>03.04.020</v>
          </cell>
          <cell r="B242" t="str">
            <v>Demolição manual de revestimento cerâmico, incluindo a base</v>
          </cell>
          <cell r="C242" t="str">
            <v>M2</v>
          </cell>
          <cell r="D242"/>
          <cell r="E242">
            <v>12.22</v>
          </cell>
          <cell r="F242">
            <v>12.22</v>
          </cell>
        </row>
        <row r="243">
          <cell r="A243" t="str">
            <v>03.04.030</v>
          </cell>
          <cell r="B243" t="str">
            <v>Demolição manual de revestimento em ladrilho hidráulico, incluindo a base</v>
          </cell>
          <cell r="C243" t="str">
            <v>M2</v>
          </cell>
          <cell r="D243"/>
          <cell r="E243">
            <v>10.18</v>
          </cell>
          <cell r="F243">
            <v>10.18</v>
          </cell>
        </row>
        <row r="244">
          <cell r="A244" t="str">
            <v>03.04.040</v>
          </cell>
          <cell r="B244" t="str">
            <v>Demolição manual de rodapé, soleira ou peitoril, em material cerâmico e/ou ladrilho hidráulico, incluindo a base</v>
          </cell>
          <cell r="C244" t="str">
            <v>M</v>
          </cell>
          <cell r="D244"/>
          <cell r="E244">
            <v>3.05</v>
          </cell>
          <cell r="F244">
            <v>3.05</v>
          </cell>
        </row>
        <row r="245">
          <cell r="A245" t="str">
            <v>03.05</v>
          </cell>
          <cell r="B245" t="str">
            <v>Demolição de revestimento sintético</v>
          </cell>
          <cell r="C245"/>
          <cell r="D245"/>
          <cell r="E245"/>
          <cell r="F245"/>
        </row>
        <row r="246">
          <cell r="A246" t="str">
            <v>03.05.020</v>
          </cell>
          <cell r="B246" t="str">
            <v>Demolição manual de revestimento sintético, incluindo a base</v>
          </cell>
          <cell r="C246" t="str">
            <v>M2</v>
          </cell>
          <cell r="D246"/>
          <cell r="E246">
            <v>8.14</v>
          </cell>
          <cell r="F246">
            <v>8.14</v>
          </cell>
        </row>
        <row r="247">
          <cell r="A247" t="str">
            <v>03.06</v>
          </cell>
          <cell r="B247" t="str">
            <v>Demolição de revestimento em pedra e blocos maciços</v>
          </cell>
          <cell r="C247"/>
          <cell r="D247"/>
          <cell r="E247"/>
          <cell r="F247"/>
        </row>
        <row r="248">
          <cell r="A248" t="str">
            <v>03.06.050</v>
          </cell>
          <cell r="B248" t="str">
            <v>Desmonte (levantamento) mecanizado de pavimento em paralelepípedo ou lajota de concreto, inclusive carregamento, transporte até 1 quilômetro e descarregamento</v>
          </cell>
          <cell r="C248" t="str">
            <v>M2</v>
          </cell>
          <cell r="D248">
            <v>17.579999999999998</v>
          </cell>
          <cell r="E248">
            <v>10.18</v>
          </cell>
          <cell r="F248">
            <v>27.76</v>
          </cell>
        </row>
        <row r="249">
          <cell r="A249" t="str">
            <v>03.06.060</v>
          </cell>
          <cell r="B249" t="str">
            <v>Desmonte (levantamento) mecanizado de pavimento em paralelepípedo ou lajota de concreto, inclusive acomodação do material</v>
          </cell>
          <cell r="C249" t="str">
            <v>M2</v>
          </cell>
          <cell r="D249">
            <v>1.53</v>
          </cell>
          <cell r="E249">
            <v>10.18</v>
          </cell>
          <cell r="F249">
            <v>11.71</v>
          </cell>
        </row>
        <row r="250">
          <cell r="A250" t="str">
            <v>03.07</v>
          </cell>
          <cell r="B250" t="str">
            <v>Demolição de revestimento asfáltico</v>
          </cell>
          <cell r="C250"/>
          <cell r="D250"/>
          <cell r="E250"/>
          <cell r="F250"/>
        </row>
        <row r="251">
          <cell r="A251" t="str">
            <v>03.07.010</v>
          </cell>
          <cell r="B251" t="str">
            <v>Demolição (levantamento) mecanizada de pavimento asfáltico, inclusive carregamento, transporte até 1 quilômetro e descarregamento</v>
          </cell>
          <cell r="C251" t="str">
            <v>M2</v>
          </cell>
          <cell r="D251">
            <v>23.61</v>
          </cell>
          <cell r="E251">
            <v>4.07</v>
          </cell>
          <cell r="F251">
            <v>27.68</v>
          </cell>
        </row>
        <row r="252">
          <cell r="A252" t="str">
            <v>03.07.030</v>
          </cell>
          <cell r="B252" t="str">
            <v>Demolição (levantamento) mecanizada de pavimento asfáltico, inclusive fragmentação e acomodação do material</v>
          </cell>
          <cell r="C252" t="str">
            <v>M2</v>
          </cell>
          <cell r="D252">
            <v>21.31</v>
          </cell>
          <cell r="E252">
            <v>4.07</v>
          </cell>
          <cell r="F252">
            <v>25.38</v>
          </cell>
        </row>
        <row r="253">
          <cell r="A253" t="str">
            <v>03.07.050</v>
          </cell>
          <cell r="B253" t="str">
            <v>Fresagem de pavimento asfáltico com espessura até 5 cm, inclusive carregamento, transporte até 1 quilômetro e descarregamento</v>
          </cell>
          <cell r="C253" t="str">
            <v>M2</v>
          </cell>
          <cell r="D253">
            <v>9.4700000000000006</v>
          </cell>
          <cell r="E253">
            <v>1.43</v>
          </cell>
          <cell r="F253">
            <v>10.9</v>
          </cell>
        </row>
        <row r="254">
          <cell r="A254" t="str">
            <v>03.07.070</v>
          </cell>
          <cell r="B254" t="str">
            <v>Fresagem de pavimento asfáltico com espessura até 5 cm, inclusive acomodação do material</v>
          </cell>
          <cell r="C254" t="str">
            <v>M2</v>
          </cell>
          <cell r="D254">
            <v>6.8</v>
          </cell>
          <cell r="E254">
            <v>1.43</v>
          </cell>
          <cell r="F254">
            <v>8.23</v>
          </cell>
        </row>
        <row r="255">
          <cell r="A255" t="str">
            <v>03.07.080</v>
          </cell>
          <cell r="B255" t="str">
            <v>Fresagem de pavimento asfáltico com espessura até 5 cm, inclusive remoção do material fresado até 10 quilômetros e varrição</v>
          </cell>
          <cell r="C255" t="str">
            <v>M2</v>
          </cell>
          <cell r="D255">
            <v>12.89</v>
          </cell>
          <cell r="E255">
            <v>0.61</v>
          </cell>
          <cell r="F255">
            <v>13.5</v>
          </cell>
        </row>
        <row r="256">
          <cell r="A256" t="str">
            <v>03.08</v>
          </cell>
          <cell r="B256" t="str">
            <v>Demolição de forro / divisórias</v>
          </cell>
          <cell r="C256"/>
          <cell r="D256"/>
          <cell r="E256"/>
          <cell r="F256"/>
        </row>
        <row r="257">
          <cell r="A257" t="str">
            <v>03.08.020</v>
          </cell>
          <cell r="B257" t="str">
            <v>Demolição manual de forro em estuque, inclusive sistema de fixação/tarugamento</v>
          </cell>
          <cell r="C257" t="str">
            <v>M2</v>
          </cell>
          <cell r="D257"/>
          <cell r="E257">
            <v>10.59</v>
          </cell>
          <cell r="F257">
            <v>10.59</v>
          </cell>
        </row>
        <row r="258">
          <cell r="A258" t="str">
            <v>03.08.040</v>
          </cell>
          <cell r="B258" t="str">
            <v>Demolição manual de forro qualquer, inclusive sistema de fixação/tarugamento</v>
          </cell>
          <cell r="C258" t="str">
            <v>M2</v>
          </cell>
          <cell r="D258"/>
          <cell r="E258">
            <v>6.11</v>
          </cell>
          <cell r="F258">
            <v>6.11</v>
          </cell>
        </row>
        <row r="259">
          <cell r="A259" t="str">
            <v>03.08.060</v>
          </cell>
          <cell r="B259" t="str">
            <v>Demolição manual de forro em gesso, inclusive sistema de fixação</v>
          </cell>
          <cell r="C259" t="str">
            <v>M2</v>
          </cell>
          <cell r="D259"/>
          <cell r="E259">
            <v>6.11</v>
          </cell>
          <cell r="F259">
            <v>6.11</v>
          </cell>
        </row>
        <row r="260">
          <cell r="A260" t="str">
            <v>03.08.200</v>
          </cell>
          <cell r="B260" t="str">
            <v>Demolição manual de painéis divisórias, inclusive montantes metálicos</v>
          </cell>
          <cell r="C260" t="str">
            <v>M2</v>
          </cell>
          <cell r="D260"/>
          <cell r="E260">
            <v>6.72</v>
          </cell>
          <cell r="F260">
            <v>6.72</v>
          </cell>
        </row>
        <row r="261">
          <cell r="A261" t="str">
            <v>03.09</v>
          </cell>
          <cell r="B261" t="str">
            <v>Demolição de impermeabilização e afins</v>
          </cell>
          <cell r="C261"/>
          <cell r="D261"/>
          <cell r="E261"/>
          <cell r="F261"/>
        </row>
        <row r="262">
          <cell r="A262" t="str">
            <v>03.09.020</v>
          </cell>
          <cell r="B262" t="str">
            <v>Demolição manual de camada impermeabilizante</v>
          </cell>
          <cell r="C262" t="str">
            <v>M2</v>
          </cell>
          <cell r="D262"/>
          <cell r="E262">
            <v>16.38</v>
          </cell>
          <cell r="F262">
            <v>16.38</v>
          </cell>
        </row>
        <row r="263">
          <cell r="A263" t="str">
            <v>03.09.040</v>
          </cell>
          <cell r="B263" t="str">
            <v>Demolição manual de argamassa regularizante, isolante ou protetora e papel Kraft</v>
          </cell>
          <cell r="C263" t="str">
            <v>M2</v>
          </cell>
          <cell r="D263"/>
          <cell r="E263">
            <v>19.66</v>
          </cell>
          <cell r="F263">
            <v>19.66</v>
          </cell>
        </row>
        <row r="264">
          <cell r="A264" t="str">
            <v>03.09.060</v>
          </cell>
          <cell r="B264" t="str">
            <v>Remoção manual de junta de dilatação ou retração, inclusive apoio</v>
          </cell>
          <cell r="C264" t="str">
            <v>M</v>
          </cell>
          <cell r="D264"/>
          <cell r="E264">
            <v>6.55</v>
          </cell>
          <cell r="F264">
            <v>6.55</v>
          </cell>
        </row>
        <row r="265">
          <cell r="A265" t="str">
            <v>03.10</v>
          </cell>
          <cell r="B265" t="str">
            <v>Remoção de pintura</v>
          </cell>
          <cell r="C265"/>
          <cell r="D265"/>
          <cell r="E265"/>
          <cell r="F265"/>
        </row>
        <row r="266">
          <cell r="A266" t="str">
            <v>03.10.020</v>
          </cell>
          <cell r="B266" t="str">
            <v>Remoção de pintura em rodapé, baguete ou moldura com lixa</v>
          </cell>
          <cell r="C266" t="str">
            <v>M</v>
          </cell>
          <cell r="D266">
            <v>7.0000000000000007E-2</v>
          </cell>
          <cell r="E266">
            <v>1.48</v>
          </cell>
          <cell r="F266">
            <v>1.55</v>
          </cell>
        </row>
        <row r="267">
          <cell r="A267" t="str">
            <v>03.10.040</v>
          </cell>
          <cell r="B267" t="str">
            <v>Remoção de pintura em rodapé, baguete ou moldura com produto químico</v>
          </cell>
          <cell r="C267" t="str">
            <v>M</v>
          </cell>
          <cell r="D267">
            <v>0.8</v>
          </cell>
          <cell r="E267">
            <v>1.48</v>
          </cell>
          <cell r="F267">
            <v>2.2799999999999998</v>
          </cell>
        </row>
        <row r="268">
          <cell r="A268" t="str">
            <v>03.10.080</v>
          </cell>
          <cell r="B268" t="str">
            <v>Remoção de pintura em superfícies de madeira e/ou metálicas com produtos químicos</v>
          </cell>
          <cell r="C268" t="str">
            <v>M2</v>
          </cell>
          <cell r="D268">
            <v>4</v>
          </cell>
          <cell r="E268">
            <v>11.88</v>
          </cell>
          <cell r="F268">
            <v>15.88</v>
          </cell>
        </row>
        <row r="269">
          <cell r="A269" t="str">
            <v>03.10.100</v>
          </cell>
          <cell r="B269" t="str">
            <v>Remoção de pintura em superfícies de madeira e/ou metálicas com lixamento</v>
          </cell>
          <cell r="C269" t="str">
            <v>M2</v>
          </cell>
          <cell r="D269">
            <v>0.34</v>
          </cell>
          <cell r="E269">
            <v>8.91</v>
          </cell>
          <cell r="F269">
            <v>9.25</v>
          </cell>
        </row>
        <row r="270">
          <cell r="A270" t="str">
            <v>03.10.120</v>
          </cell>
          <cell r="B270" t="str">
            <v>Remoção de pintura em massa com produtos químicos</v>
          </cell>
          <cell r="C270" t="str">
            <v>M2</v>
          </cell>
          <cell r="D270">
            <v>4</v>
          </cell>
          <cell r="E270">
            <v>8.91</v>
          </cell>
          <cell r="F270">
            <v>12.91</v>
          </cell>
        </row>
        <row r="271">
          <cell r="A271" t="str">
            <v>03.10.140</v>
          </cell>
          <cell r="B271" t="str">
            <v>Remoção de pintura em massa com lixamento</v>
          </cell>
          <cell r="C271" t="str">
            <v>M2</v>
          </cell>
          <cell r="D271">
            <v>0.34</v>
          </cell>
          <cell r="E271">
            <v>5.94</v>
          </cell>
          <cell r="F271">
            <v>6.28</v>
          </cell>
        </row>
        <row r="272">
          <cell r="A272" t="str">
            <v>03.16</v>
          </cell>
          <cell r="B272" t="str">
            <v>Remoção de sinalização horizontal</v>
          </cell>
          <cell r="C272"/>
          <cell r="D272"/>
          <cell r="E272"/>
          <cell r="F272"/>
        </row>
        <row r="273">
          <cell r="A273" t="str">
            <v>03.16.010</v>
          </cell>
          <cell r="B273" t="str">
            <v>Remoção de sinalização horizontal existente</v>
          </cell>
          <cell r="C273" t="str">
            <v>M2</v>
          </cell>
          <cell r="D273">
            <v>97.72</v>
          </cell>
          <cell r="E273"/>
          <cell r="F273">
            <v>97.72</v>
          </cell>
        </row>
        <row r="274">
          <cell r="A274" t="str">
            <v>03.16.011</v>
          </cell>
          <cell r="B274" t="str">
            <v>Remoção de tacha/tachões</v>
          </cell>
          <cell r="C274" t="str">
            <v>UN</v>
          </cell>
          <cell r="D274">
            <v>3.23</v>
          </cell>
          <cell r="E274">
            <v>9.0299999999999994</v>
          </cell>
          <cell r="F274">
            <v>12.26</v>
          </cell>
        </row>
        <row r="275">
          <cell r="A275" t="str">
            <v>04</v>
          </cell>
          <cell r="B275" t="str">
            <v>RETIRADA COM PROVAVEL REAPROVEITAMENTO</v>
          </cell>
          <cell r="C275"/>
          <cell r="D275"/>
          <cell r="E275"/>
          <cell r="F275"/>
        </row>
        <row r="276">
          <cell r="A276" t="str">
            <v>04.01</v>
          </cell>
          <cell r="B276" t="str">
            <v>Retirada de fechamento e elemento divisor</v>
          </cell>
          <cell r="C276"/>
          <cell r="D276"/>
          <cell r="E276"/>
          <cell r="F276"/>
        </row>
        <row r="277">
          <cell r="A277" t="str">
            <v>04.01.020</v>
          </cell>
          <cell r="B277" t="str">
            <v>Retirada de divisória em placa de madeira ou fibrocimento tarugada</v>
          </cell>
          <cell r="C277" t="str">
            <v>M2</v>
          </cell>
          <cell r="D277"/>
          <cell r="E277">
            <v>37.19</v>
          </cell>
          <cell r="F277">
            <v>37.19</v>
          </cell>
        </row>
        <row r="278">
          <cell r="A278" t="str">
            <v>04.01.040</v>
          </cell>
          <cell r="B278" t="str">
            <v>Retirada de divisória em placa de madeira ou fibrocimento com montantes metálicos</v>
          </cell>
          <cell r="C278" t="str">
            <v>M2</v>
          </cell>
          <cell r="D278"/>
          <cell r="E278">
            <v>32.229999999999997</v>
          </cell>
          <cell r="F278">
            <v>32.229999999999997</v>
          </cell>
        </row>
        <row r="279">
          <cell r="A279" t="str">
            <v>04.01.060</v>
          </cell>
          <cell r="B279" t="str">
            <v>Retirada de divisória em placa de concreto, granito, granilite ou mármore</v>
          </cell>
          <cell r="C279" t="str">
            <v>M2</v>
          </cell>
          <cell r="D279"/>
          <cell r="E279">
            <v>19.829999999999998</v>
          </cell>
          <cell r="F279">
            <v>19.829999999999998</v>
          </cell>
        </row>
        <row r="280">
          <cell r="A280" t="str">
            <v>04.01.080</v>
          </cell>
          <cell r="B280" t="str">
            <v>Retirada de fechamento em placas pré-moldadas, inclusive pilares</v>
          </cell>
          <cell r="C280" t="str">
            <v>M2</v>
          </cell>
          <cell r="D280">
            <v>2.6</v>
          </cell>
          <cell r="E280">
            <v>0.69</v>
          </cell>
          <cell r="F280">
            <v>3.29</v>
          </cell>
        </row>
        <row r="281">
          <cell r="A281" t="str">
            <v>04.01.090</v>
          </cell>
          <cell r="B281" t="str">
            <v>Retirada de barreira de proteção com arame de alta segurança, simples ou duplo</v>
          </cell>
          <cell r="C281" t="str">
            <v>M</v>
          </cell>
          <cell r="D281"/>
          <cell r="E281">
            <v>4.29</v>
          </cell>
          <cell r="F281">
            <v>4.29</v>
          </cell>
        </row>
        <row r="282">
          <cell r="A282" t="str">
            <v>04.01.100</v>
          </cell>
          <cell r="B282" t="str">
            <v>Retirada de cerca</v>
          </cell>
          <cell r="C282" t="str">
            <v>M</v>
          </cell>
          <cell r="D282"/>
          <cell r="E282">
            <v>12.62</v>
          </cell>
          <cell r="F282">
            <v>12.62</v>
          </cell>
        </row>
        <row r="283">
          <cell r="A283" t="str">
            <v>04.02</v>
          </cell>
          <cell r="B283" t="str">
            <v>Retirada de elementos de estrutura (concreto, ferro, alumínio e madeira)</v>
          </cell>
          <cell r="C283"/>
          <cell r="D283"/>
          <cell r="E283"/>
          <cell r="F283"/>
        </row>
        <row r="284">
          <cell r="A284" t="str">
            <v>04.02.020</v>
          </cell>
          <cell r="B284" t="str">
            <v>Retirada de peças lineares em madeira com seção até 60 cm²</v>
          </cell>
          <cell r="C284" t="str">
            <v>M</v>
          </cell>
          <cell r="D284"/>
          <cell r="E284">
            <v>1.35</v>
          </cell>
          <cell r="F284">
            <v>1.35</v>
          </cell>
        </row>
        <row r="285">
          <cell r="A285" t="str">
            <v>04.02.030</v>
          </cell>
          <cell r="B285" t="str">
            <v>Retirada de peças lineares em madeira com seção superior a 60 cm²</v>
          </cell>
          <cell r="C285" t="str">
            <v>M</v>
          </cell>
          <cell r="D285"/>
          <cell r="E285">
            <v>4.5199999999999996</v>
          </cell>
          <cell r="F285">
            <v>4.5199999999999996</v>
          </cell>
        </row>
        <row r="286">
          <cell r="A286" t="str">
            <v>04.02.050</v>
          </cell>
          <cell r="B286" t="str">
            <v>Retirada de estrutura em madeira tesoura - telhas de barro</v>
          </cell>
          <cell r="C286" t="str">
            <v>M2</v>
          </cell>
          <cell r="D286"/>
          <cell r="E286">
            <v>24.83</v>
          </cell>
          <cell r="F286">
            <v>24.83</v>
          </cell>
        </row>
        <row r="287">
          <cell r="A287" t="str">
            <v>04.02.070</v>
          </cell>
          <cell r="B287" t="str">
            <v>Retirada de estrutura em madeira tesoura - telhas perfil qualquer</v>
          </cell>
          <cell r="C287" t="str">
            <v>M2</v>
          </cell>
          <cell r="D287"/>
          <cell r="E287">
            <v>20.32</v>
          </cell>
          <cell r="F287">
            <v>20.32</v>
          </cell>
        </row>
        <row r="288">
          <cell r="A288" t="str">
            <v>04.02.090</v>
          </cell>
          <cell r="B288" t="str">
            <v>Retirada de estrutura em madeira pontaletada - telhas de barro</v>
          </cell>
          <cell r="C288" t="str">
            <v>M2</v>
          </cell>
          <cell r="D288"/>
          <cell r="E288">
            <v>18.059999999999999</v>
          </cell>
          <cell r="F288">
            <v>18.059999999999999</v>
          </cell>
        </row>
        <row r="289">
          <cell r="A289" t="str">
            <v>04.02.110</v>
          </cell>
          <cell r="B289" t="str">
            <v>Retirada de estrutura em madeira pontaletada - telhas perfil qualquer</v>
          </cell>
          <cell r="C289" t="str">
            <v>M2</v>
          </cell>
          <cell r="D289"/>
          <cell r="E289">
            <v>13.55</v>
          </cell>
          <cell r="F289">
            <v>13.55</v>
          </cell>
        </row>
        <row r="290">
          <cell r="A290" t="str">
            <v>04.02.140</v>
          </cell>
          <cell r="B290" t="str">
            <v>Retirada de estrutura metálica</v>
          </cell>
          <cell r="C290" t="str">
            <v>KG</v>
          </cell>
          <cell r="D290">
            <v>2.33</v>
          </cell>
          <cell r="E290"/>
          <cell r="F290">
            <v>2.33</v>
          </cell>
        </row>
        <row r="291">
          <cell r="A291" t="str">
            <v>04.03</v>
          </cell>
          <cell r="B291" t="str">
            <v>Retirada de telhamento e proteção</v>
          </cell>
          <cell r="C291"/>
          <cell r="D291"/>
          <cell r="E291"/>
          <cell r="F291"/>
        </row>
        <row r="292">
          <cell r="A292" t="str">
            <v>04.03.020</v>
          </cell>
          <cell r="B292" t="str">
            <v>Retirada de telhamento em barro</v>
          </cell>
          <cell r="C292" t="str">
            <v>M2</v>
          </cell>
          <cell r="D292"/>
          <cell r="E292">
            <v>16.29</v>
          </cell>
          <cell r="F292">
            <v>16.29</v>
          </cell>
        </row>
        <row r="293">
          <cell r="A293" t="str">
            <v>04.03.040</v>
          </cell>
          <cell r="B293" t="str">
            <v>Retirada de telhamento perfil e material qualquer, exceto barro</v>
          </cell>
          <cell r="C293" t="str">
            <v>M2</v>
          </cell>
          <cell r="D293"/>
          <cell r="E293">
            <v>8.14</v>
          </cell>
          <cell r="F293">
            <v>8.14</v>
          </cell>
        </row>
        <row r="294">
          <cell r="A294" t="str">
            <v>04.03.060</v>
          </cell>
          <cell r="B294" t="str">
            <v>Retirada de cumeeira ou espigão em barro</v>
          </cell>
          <cell r="C294" t="str">
            <v>M</v>
          </cell>
          <cell r="D294"/>
          <cell r="E294">
            <v>6.11</v>
          </cell>
          <cell r="F294">
            <v>6.11</v>
          </cell>
        </row>
        <row r="295">
          <cell r="A295" t="str">
            <v>04.03.080</v>
          </cell>
          <cell r="B295" t="str">
            <v>Retirada de cumeeira, espigão ou rufo perfil qualquer</v>
          </cell>
          <cell r="C295" t="str">
            <v>M</v>
          </cell>
          <cell r="D295"/>
          <cell r="E295">
            <v>10.18</v>
          </cell>
          <cell r="F295">
            <v>10.18</v>
          </cell>
        </row>
        <row r="296">
          <cell r="A296" t="str">
            <v>04.03.090</v>
          </cell>
          <cell r="B296" t="str">
            <v>Retirada de domo de acrílico, inclusive perfis metálicos de fixação</v>
          </cell>
          <cell r="C296" t="str">
            <v>M2</v>
          </cell>
          <cell r="D296"/>
          <cell r="E296">
            <v>12.4</v>
          </cell>
          <cell r="F296">
            <v>12.4</v>
          </cell>
        </row>
        <row r="297">
          <cell r="A297" t="str">
            <v>04.04</v>
          </cell>
          <cell r="B297" t="str">
            <v>Retirada de revestimento em pedra e blocos maciços</v>
          </cell>
          <cell r="C297"/>
          <cell r="D297"/>
          <cell r="E297"/>
          <cell r="F297"/>
        </row>
        <row r="298">
          <cell r="A298" t="str">
            <v>04.04.010</v>
          </cell>
          <cell r="B298" t="str">
            <v>Retirada de revestimento em pedra, granito ou mármore, em parede ou fachada</v>
          </cell>
          <cell r="C298" t="str">
            <v>M2</v>
          </cell>
          <cell r="D298"/>
          <cell r="E298">
            <v>43.55</v>
          </cell>
          <cell r="F298">
            <v>43.55</v>
          </cell>
        </row>
        <row r="299">
          <cell r="A299" t="str">
            <v>04.04.020</v>
          </cell>
          <cell r="B299" t="str">
            <v>Retirada de revestimento em pedra, granito ou mármore, em piso</v>
          </cell>
          <cell r="C299" t="str">
            <v>M2</v>
          </cell>
          <cell r="D299"/>
          <cell r="E299">
            <v>26.47</v>
          </cell>
          <cell r="F299">
            <v>26.47</v>
          </cell>
        </row>
        <row r="300">
          <cell r="A300" t="str">
            <v>04.04.030</v>
          </cell>
          <cell r="B300" t="str">
            <v>Retirada de soleira ou peitoril em pedra, granito ou mármore</v>
          </cell>
          <cell r="C300" t="str">
            <v>M</v>
          </cell>
          <cell r="D300"/>
          <cell r="E300">
            <v>18.32</v>
          </cell>
          <cell r="F300">
            <v>18.32</v>
          </cell>
        </row>
        <row r="301">
          <cell r="A301" t="str">
            <v>04.04.040</v>
          </cell>
          <cell r="B301" t="str">
            <v>Retirada de degrau em pedra, granito ou mármore</v>
          </cell>
          <cell r="C301" t="str">
            <v>M</v>
          </cell>
          <cell r="D301"/>
          <cell r="E301">
            <v>20.36</v>
          </cell>
          <cell r="F301">
            <v>20.36</v>
          </cell>
        </row>
        <row r="302">
          <cell r="A302" t="str">
            <v>04.04.060</v>
          </cell>
          <cell r="B302" t="str">
            <v>Retirada de rodapé em pedra, granito ou mármore</v>
          </cell>
          <cell r="C302" t="str">
            <v>M</v>
          </cell>
          <cell r="D302"/>
          <cell r="E302">
            <v>16.29</v>
          </cell>
          <cell r="F302">
            <v>16.29</v>
          </cell>
        </row>
        <row r="303">
          <cell r="A303" t="str">
            <v>04.05</v>
          </cell>
          <cell r="B303" t="str">
            <v>Retirada de revestimentos em madeira</v>
          </cell>
          <cell r="C303"/>
          <cell r="D303"/>
          <cell r="E303"/>
          <cell r="F303"/>
        </row>
        <row r="304">
          <cell r="A304" t="str">
            <v>04.05.010</v>
          </cell>
          <cell r="B304" t="str">
            <v>Retirada de revestimento em lambris de madeira</v>
          </cell>
          <cell r="C304" t="str">
            <v>M2</v>
          </cell>
          <cell r="D304"/>
          <cell r="E304">
            <v>57.1</v>
          </cell>
          <cell r="F304">
            <v>57.1</v>
          </cell>
        </row>
        <row r="305">
          <cell r="A305" t="str">
            <v>04.05.020</v>
          </cell>
          <cell r="B305" t="str">
            <v>Retirada de piso em tacos de madeira</v>
          </cell>
          <cell r="C305" t="str">
            <v>M2</v>
          </cell>
          <cell r="D305"/>
          <cell r="E305">
            <v>12.22</v>
          </cell>
          <cell r="F305">
            <v>12.22</v>
          </cell>
        </row>
        <row r="306">
          <cell r="A306" t="str">
            <v>04.05.040</v>
          </cell>
          <cell r="B306" t="str">
            <v>Retirada de soalho somente o tablado</v>
          </cell>
          <cell r="C306" t="str">
            <v>M2</v>
          </cell>
          <cell r="D306"/>
          <cell r="E306">
            <v>15.81</v>
          </cell>
          <cell r="F306">
            <v>15.81</v>
          </cell>
        </row>
        <row r="307">
          <cell r="A307" t="str">
            <v>04.05.060</v>
          </cell>
          <cell r="B307" t="str">
            <v>Retirada de soalho inclusive vigamento</v>
          </cell>
          <cell r="C307" t="str">
            <v>M2</v>
          </cell>
          <cell r="D307"/>
          <cell r="E307">
            <v>27.09</v>
          </cell>
          <cell r="F307">
            <v>27.09</v>
          </cell>
        </row>
        <row r="308">
          <cell r="A308" t="str">
            <v>04.05.080</v>
          </cell>
          <cell r="B308" t="str">
            <v>Retirada de degrau em madeira</v>
          </cell>
          <cell r="C308" t="str">
            <v>M</v>
          </cell>
          <cell r="D308"/>
          <cell r="E308">
            <v>13.55</v>
          </cell>
          <cell r="F308">
            <v>13.55</v>
          </cell>
        </row>
        <row r="309">
          <cell r="A309" t="str">
            <v>04.05.100</v>
          </cell>
          <cell r="B309" t="str">
            <v>Retirada de rodapé inclusive cordão em madeira</v>
          </cell>
          <cell r="C309" t="str">
            <v>M</v>
          </cell>
          <cell r="D309"/>
          <cell r="E309">
            <v>3.05</v>
          </cell>
          <cell r="F309">
            <v>3.05</v>
          </cell>
        </row>
        <row r="310">
          <cell r="A310" t="str">
            <v>04.06</v>
          </cell>
          <cell r="B310" t="str">
            <v>Retirada de revestimentos sintéticos e metálicos</v>
          </cell>
          <cell r="C310"/>
          <cell r="D310"/>
          <cell r="E310"/>
          <cell r="F310"/>
        </row>
        <row r="311">
          <cell r="A311" t="str">
            <v>04.06.010</v>
          </cell>
          <cell r="B311" t="str">
            <v>Retirada de revestimento em lambris metálicos</v>
          </cell>
          <cell r="C311" t="str">
            <v>M2</v>
          </cell>
          <cell r="D311"/>
          <cell r="E311">
            <v>57.1</v>
          </cell>
          <cell r="F311">
            <v>57.1</v>
          </cell>
        </row>
        <row r="312">
          <cell r="A312" t="str">
            <v>04.06.020</v>
          </cell>
          <cell r="B312" t="str">
            <v>Retirada de piso em material sintético assentado a cola</v>
          </cell>
          <cell r="C312" t="str">
            <v>M2</v>
          </cell>
          <cell r="D312"/>
          <cell r="E312">
            <v>4.5199999999999996</v>
          </cell>
          <cell r="F312">
            <v>4.5199999999999996</v>
          </cell>
        </row>
        <row r="313">
          <cell r="A313" t="str">
            <v>04.06.040</v>
          </cell>
          <cell r="B313" t="str">
            <v>Retirada de degrau em material sintético assentado a cola</v>
          </cell>
          <cell r="C313" t="str">
            <v>M</v>
          </cell>
          <cell r="D313"/>
          <cell r="E313">
            <v>4.1900000000000004</v>
          </cell>
          <cell r="F313">
            <v>4.1900000000000004</v>
          </cell>
        </row>
        <row r="314">
          <cell r="A314" t="str">
            <v>04.06.060</v>
          </cell>
          <cell r="B314" t="str">
            <v>Retirada de rodapé inclusive cordão em material sintético</v>
          </cell>
          <cell r="C314" t="str">
            <v>M</v>
          </cell>
          <cell r="D314"/>
          <cell r="E314">
            <v>1.02</v>
          </cell>
          <cell r="F314">
            <v>1.02</v>
          </cell>
        </row>
        <row r="315">
          <cell r="A315" t="str">
            <v>04.06.100</v>
          </cell>
          <cell r="B315" t="str">
            <v>Retirada de piso elevado telescópico metálico, inclusive estrutura de sustentação</v>
          </cell>
          <cell r="C315" t="str">
            <v>M2</v>
          </cell>
          <cell r="D315"/>
          <cell r="E315">
            <v>49.67</v>
          </cell>
          <cell r="F315">
            <v>49.67</v>
          </cell>
        </row>
        <row r="316">
          <cell r="A316" t="str">
            <v>04.07</v>
          </cell>
          <cell r="B316" t="str">
            <v>Retirada de forro, brise e fachada</v>
          </cell>
          <cell r="C316"/>
          <cell r="D316"/>
          <cell r="E316"/>
          <cell r="F316"/>
        </row>
        <row r="317">
          <cell r="A317" t="str">
            <v>04.07.020</v>
          </cell>
          <cell r="B317" t="str">
            <v>Retirada de forro qualquer em placas ou tiras fixadas</v>
          </cell>
          <cell r="C317" t="str">
            <v>M2</v>
          </cell>
          <cell r="D317"/>
          <cell r="E317">
            <v>12.64</v>
          </cell>
          <cell r="F317">
            <v>12.64</v>
          </cell>
        </row>
        <row r="318">
          <cell r="A318" t="str">
            <v>04.07.040</v>
          </cell>
          <cell r="B318" t="str">
            <v>Retirada de forro qualquer em placas ou tiras apoiadas</v>
          </cell>
          <cell r="C318" t="str">
            <v>M2</v>
          </cell>
          <cell r="D318"/>
          <cell r="E318">
            <v>6.77</v>
          </cell>
          <cell r="F318">
            <v>6.77</v>
          </cell>
        </row>
        <row r="319">
          <cell r="A319" t="str">
            <v>04.07.060</v>
          </cell>
          <cell r="B319" t="str">
            <v>Retirada de sistema de fixação ou tarugamento de forro</v>
          </cell>
          <cell r="C319" t="str">
            <v>M2</v>
          </cell>
          <cell r="D319"/>
          <cell r="E319">
            <v>5.09</v>
          </cell>
          <cell r="F319">
            <v>5.09</v>
          </cell>
        </row>
        <row r="320">
          <cell r="A320" t="str">
            <v>04.08</v>
          </cell>
          <cell r="B320" t="str">
            <v>Retirada de esquadria e elemento de madeira</v>
          </cell>
          <cell r="C320"/>
          <cell r="D320"/>
          <cell r="E320"/>
          <cell r="F320"/>
        </row>
        <row r="321">
          <cell r="A321" t="str">
            <v>04.08.020</v>
          </cell>
          <cell r="B321" t="str">
            <v>Retirada de folha de esquadria em madeira</v>
          </cell>
          <cell r="C321" t="str">
            <v>UN</v>
          </cell>
          <cell r="D321"/>
          <cell r="E321">
            <v>22.58</v>
          </cell>
          <cell r="F321">
            <v>22.58</v>
          </cell>
        </row>
        <row r="322">
          <cell r="A322" t="str">
            <v>04.08.040</v>
          </cell>
          <cell r="B322" t="str">
            <v>Retirada de guarnição, moldura e peças lineares em madeira, fixadas</v>
          </cell>
          <cell r="C322" t="str">
            <v>M</v>
          </cell>
          <cell r="D322"/>
          <cell r="E322">
            <v>1.74</v>
          </cell>
          <cell r="F322">
            <v>1.74</v>
          </cell>
        </row>
        <row r="323">
          <cell r="A323" t="str">
            <v>04.08.060</v>
          </cell>
          <cell r="B323" t="str">
            <v>Retirada de batente com guarnição e peças lineares em madeira, chumbados</v>
          </cell>
          <cell r="C323" t="str">
            <v>M</v>
          </cell>
          <cell r="D323"/>
          <cell r="E323">
            <v>13.55</v>
          </cell>
          <cell r="F323">
            <v>13.55</v>
          </cell>
        </row>
        <row r="324">
          <cell r="A324" t="str">
            <v>04.08.080</v>
          </cell>
          <cell r="B324" t="str">
            <v>Retirada de elemento em madeira e sistema de fixação tipo quadro, lousa, etc.</v>
          </cell>
          <cell r="C324" t="str">
            <v>M2</v>
          </cell>
          <cell r="D324"/>
          <cell r="E324">
            <v>6.11</v>
          </cell>
          <cell r="F324">
            <v>6.11</v>
          </cell>
        </row>
        <row r="325">
          <cell r="A325" t="str">
            <v>04.08.100</v>
          </cell>
          <cell r="B325" t="str">
            <v>Retirada de armário em madeira ou metal</v>
          </cell>
          <cell r="C325" t="str">
            <v>M2</v>
          </cell>
          <cell r="D325"/>
          <cell r="E325">
            <v>20.32</v>
          </cell>
          <cell r="F325">
            <v>20.32</v>
          </cell>
        </row>
        <row r="326">
          <cell r="A326" t="str">
            <v>04.09</v>
          </cell>
          <cell r="B326" t="str">
            <v>Retirada de esquadria e elementos metálicos</v>
          </cell>
          <cell r="C326"/>
          <cell r="D326"/>
          <cell r="E326"/>
          <cell r="F326"/>
        </row>
        <row r="327">
          <cell r="A327" t="str">
            <v>04.09.020</v>
          </cell>
          <cell r="B327" t="str">
            <v>Retirada de esquadria metálica em geral</v>
          </cell>
          <cell r="C327" t="str">
            <v>M2</v>
          </cell>
          <cell r="D327"/>
          <cell r="E327">
            <v>31.6</v>
          </cell>
          <cell r="F327">
            <v>31.6</v>
          </cell>
        </row>
        <row r="328">
          <cell r="A328" t="str">
            <v>04.09.040</v>
          </cell>
          <cell r="B328" t="str">
            <v>Retirada de folha de esquadria metálica</v>
          </cell>
          <cell r="C328" t="str">
            <v>UN</v>
          </cell>
          <cell r="D328"/>
          <cell r="E328">
            <v>26.47</v>
          </cell>
          <cell r="F328">
            <v>26.47</v>
          </cell>
        </row>
        <row r="329">
          <cell r="A329" t="str">
            <v>04.09.060</v>
          </cell>
          <cell r="B329" t="str">
            <v>Retirada de batente, corrimão ou peças lineares metálicas, chumbados</v>
          </cell>
          <cell r="C329" t="str">
            <v>M</v>
          </cell>
          <cell r="D329"/>
          <cell r="E329">
            <v>10.84</v>
          </cell>
          <cell r="F329">
            <v>10.84</v>
          </cell>
        </row>
        <row r="330">
          <cell r="A330" t="str">
            <v>04.09.080</v>
          </cell>
          <cell r="B330" t="str">
            <v>Retirada de batente, corrimão ou peças lineares metálicas, fixados</v>
          </cell>
          <cell r="C330" t="str">
            <v>M</v>
          </cell>
          <cell r="D330"/>
          <cell r="E330">
            <v>7.44</v>
          </cell>
          <cell r="F330">
            <v>7.44</v>
          </cell>
        </row>
        <row r="331">
          <cell r="A331" t="str">
            <v>04.09.100</v>
          </cell>
          <cell r="B331" t="str">
            <v>Retirada de guarda-corpo ou gradil em geral</v>
          </cell>
          <cell r="C331" t="str">
            <v>M2</v>
          </cell>
          <cell r="D331"/>
          <cell r="E331">
            <v>31.6</v>
          </cell>
          <cell r="F331">
            <v>31.6</v>
          </cell>
        </row>
        <row r="332">
          <cell r="A332" t="str">
            <v>04.09.120</v>
          </cell>
          <cell r="B332" t="str">
            <v>Retirada de escada de marinheiro com ou sem guarda-corpo</v>
          </cell>
          <cell r="C332" t="str">
            <v>M</v>
          </cell>
          <cell r="D332"/>
          <cell r="E332">
            <v>36.119999999999997</v>
          </cell>
          <cell r="F332">
            <v>36.119999999999997</v>
          </cell>
        </row>
        <row r="333">
          <cell r="A333" t="str">
            <v>04.09.140</v>
          </cell>
          <cell r="B333" t="str">
            <v>Retirada de poste ou sistema de sustentação para alambrado ou fechamento</v>
          </cell>
          <cell r="C333" t="str">
            <v>UN</v>
          </cell>
          <cell r="D333"/>
          <cell r="E333">
            <v>26.47</v>
          </cell>
          <cell r="F333">
            <v>26.47</v>
          </cell>
        </row>
        <row r="334">
          <cell r="A334" t="str">
            <v>04.09.160</v>
          </cell>
          <cell r="B334" t="str">
            <v>Retirada de entelamento metálico em geral</v>
          </cell>
          <cell r="C334" t="str">
            <v>M2</v>
          </cell>
          <cell r="D334"/>
          <cell r="E334">
            <v>4.29</v>
          </cell>
          <cell r="F334">
            <v>4.29</v>
          </cell>
        </row>
        <row r="335">
          <cell r="A335" t="str">
            <v>04.10</v>
          </cell>
          <cell r="B335" t="str">
            <v>Retirada de ferragens e acessórios para esquadrias</v>
          </cell>
          <cell r="C335"/>
          <cell r="D335"/>
          <cell r="E335"/>
          <cell r="F335"/>
        </row>
        <row r="336">
          <cell r="A336" t="str">
            <v>04.10.020</v>
          </cell>
          <cell r="B336" t="str">
            <v>Retirada de fechadura ou fecho de embutir</v>
          </cell>
          <cell r="C336" t="str">
            <v>UN</v>
          </cell>
          <cell r="D336"/>
          <cell r="E336">
            <v>12.4</v>
          </cell>
          <cell r="F336">
            <v>12.4</v>
          </cell>
        </row>
        <row r="337">
          <cell r="A337" t="str">
            <v>04.10.040</v>
          </cell>
          <cell r="B337" t="str">
            <v>Retirada de fechadura ou fecho de sobrepor</v>
          </cell>
          <cell r="C337" t="str">
            <v>UN</v>
          </cell>
          <cell r="D337"/>
          <cell r="E337">
            <v>4.96</v>
          </cell>
          <cell r="F337">
            <v>4.96</v>
          </cell>
        </row>
        <row r="338">
          <cell r="A338" t="str">
            <v>04.10.060</v>
          </cell>
          <cell r="B338" t="str">
            <v>Retirada de dobradiça</v>
          </cell>
          <cell r="C338" t="str">
            <v>UN</v>
          </cell>
          <cell r="D338"/>
          <cell r="E338">
            <v>2.48</v>
          </cell>
          <cell r="F338">
            <v>2.48</v>
          </cell>
        </row>
        <row r="339">
          <cell r="A339" t="str">
            <v>04.10.080</v>
          </cell>
          <cell r="B339" t="str">
            <v>Retirada de peça ou acessório complementar em geral de esquadria</v>
          </cell>
          <cell r="C339" t="str">
            <v>UN</v>
          </cell>
          <cell r="D339"/>
          <cell r="E339">
            <v>19.54</v>
          </cell>
          <cell r="F339">
            <v>19.54</v>
          </cell>
        </row>
        <row r="340">
          <cell r="A340" t="str">
            <v>04.11</v>
          </cell>
          <cell r="B340" t="str">
            <v>Retirada de aparelhos, metais sanitários e registro</v>
          </cell>
          <cell r="C340"/>
          <cell r="D340"/>
          <cell r="E340"/>
          <cell r="F340"/>
        </row>
        <row r="341">
          <cell r="A341" t="str">
            <v>04.11.020</v>
          </cell>
          <cell r="B341" t="str">
            <v>Retirada de aparelho sanitário incluindo acessórios</v>
          </cell>
          <cell r="C341" t="str">
            <v>UN</v>
          </cell>
          <cell r="D341"/>
          <cell r="E341">
            <v>44.54</v>
          </cell>
          <cell r="F341">
            <v>44.54</v>
          </cell>
        </row>
        <row r="342">
          <cell r="A342" t="str">
            <v>04.11.030</v>
          </cell>
          <cell r="B342" t="str">
            <v>Retirada de bancada incluindo pertences</v>
          </cell>
          <cell r="C342" t="str">
            <v>M2</v>
          </cell>
          <cell r="D342"/>
          <cell r="E342">
            <v>63.21</v>
          </cell>
          <cell r="F342">
            <v>63.21</v>
          </cell>
        </row>
        <row r="343">
          <cell r="A343" t="str">
            <v>04.11.040</v>
          </cell>
          <cell r="B343" t="str">
            <v>Retirada de complemento sanitário chumbado</v>
          </cell>
          <cell r="C343" t="str">
            <v>UN</v>
          </cell>
          <cell r="D343"/>
          <cell r="E343">
            <v>14.87</v>
          </cell>
          <cell r="F343">
            <v>14.87</v>
          </cell>
        </row>
        <row r="344">
          <cell r="A344" t="str">
            <v>04.11.060</v>
          </cell>
          <cell r="B344" t="str">
            <v>Retirada de complemento sanitário fixado ou de sobrepor</v>
          </cell>
          <cell r="C344" t="str">
            <v>UN</v>
          </cell>
          <cell r="D344"/>
          <cell r="E344">
            <v>6.2</v>
          </cell>
          <cell r="F344">
            <v>6.2</v>
          </cell>
        </row>
        <row r="345">
          <cell r="A345" t="str">
            <v>04.11.080</v>
          </cell>
          <cell r="B345" t="str">
            <v>Retirada de registro ou válvula embutidos</v>
          </cell>
          <cell r="C345" t="str">
            <v>UN</v>
          </cell>
          <cell r="D345"/>
          <cell r="E345">
            <v>56.94</v>
          </cell>
          <cell r="F345">
            <v>56.94</v>
          </cell>
        </row>
        <row r="346">
          <cell r="A346" t="str">
            <v>04.11.100</v>
          </cell>
          <cell r="B346" t="str">
            <v>Retirada de registro ou válvula aparentes</v>
          </cell>
          <cell r="C346" t="str">
            <v>UN</v>
          </cell>
          <cell r="D346"/>
          <cell r="E346">
            <v>32.659999999999997</v>
          </cell>
          <cell r="F346">
            <v>32.659999999999997</v>
          </cell>
        </row>
        <row r="347">
          <cell r="A347" t="str">
            <v>04.11.110</v>
          </cell>
          <cell r="B347" t="str">
            <v>Retirada de purificador/bebedouro</v>
          </cell>
          <cell r="C347" t="str">
            <v>UN</v>
          </cell>
          <cell r="D347"/>
          <cell r="E347">
            <v>32.659999999999997</v>
          </cell>
          <cell r="F347">
            <v>32.659999999999997</v>
          </cell>
        </row>
        <row r="348">
          <cell r="A348" t="str">
            <v>04.11.120</v>
          </cell>
          <cell r="B348" t="str">
            <v>Retirada de torneira ou chuveiro</v>
          </cell>
          <cell r="C348" t="str">
            <v>UN</v>
          </cell>
          <cell r="D348"/>
          <cell r="E348">
            <v>7.72</v>
          </cell>
          <cell r="F348">
            <v>7.72</v>
          </cell>
        </row>
        <row r="349">
          <cell r="A349" t="str">
            <v>04.11.140</v>
          </cell>
          <cell r="B349" t="str">
            <v>Retirada de sifão ou metais sanitários diversos</v>
          </cell>
          <cell r="C349" t="str">
            <v>UN</v>
          </cell>
          <cell r="D349"/>
          <cell r="E349">
            <v>11.88</v>
          </cell>
          <cell r="F349">
            <v>11.88</v>
          </cell>
        </row>
        <row r="350">
          <cell r="A350" t="str">
            <v>04.11.160</v>
          </cell>
          <cell r="B350" t="str">
            <v>Retirada de caixa de descarga de sobrepor ou acoplada</v>
          </cell>
          <cell r="C350" t="str">
            <v>UN</v>
          </cell>
          <cell r="D350"/>
          <cell r="E350">
            <v>22.56</v>
          </cell>
          <cell r="F350">
            <v>22.56</v>
          </cell>
        </row>
        <row r="351">
          <cell r="A351" t="str">
            <v>04.12</v>
          </cell>
          <cell r="B351" t="str">
            <v>Retirada de aparelhos elétricos e hidráulicos</v>
          </cell>
          <cell r="C351"/>
          <cell r="D351"/>
          <cell r="E351"/>
          <cell r="F351"/>
        </row>
        <row r="352">
          <cell r="A352" t="str">
            <v>04.12.020</v>
          </cell>
          <cell r="B352" t="str">
            <v>Retirada de conjunto motor-bomba</v>
          </cell>
          <cell r="C352" t="str">
            <v>UN</v>
          </cell>
          <cell r="D352"/>
          <cell r="E352">
            <v>94.59</v>
          </cell>
          <cell r="F352">
            <v>94.59</v>
          </cell>
        </row>
        <row r="353">
          <cell r="A353" t="str">
            <v>04.12.040</v>
          </cell>
          <cell r="B353" t="str">
            <v>Retirada de motor de bomba de recalque</v>
          </cell>
          <cell r="C353" t="str">
            <v>UN</v>
          </cell>
          <cell r="D353"/>
          <cell r="E353">
            <v>75.08</v>
          </cell>
          <cell r="F353">
            <v>75.08</v>
          </cell>
        </row>
        <row r="354">
          <cell r="A354" t="str">
            <v>04.13</v>
          </cell>
          <cell r="B354" t="str">
            <v>Retirada de impermeabilização e afins</v>
          </cell>
          <cell r="C354"/>
          <cell r="D354"/>
          <cell r="E354"/>
          <cell r="F354"/>
        </row>
        <row r="355">
          <cell r="A355" t="str">
            <v>04.13.020</v>
          </cell>
          <cell r="B355" t="str">
            <v>Retirada de isolamento térmico com material monolítico</v>
          </cell>
          <cell r="C355" t="str">
            <v>M2</v>
          </cell>
          <cell r="D355"/>
          <cell r="E355">
            <v>6.11</v>
          </cell>
          <cell r="F355">
            <v>6.11</v>
          </cell>
        </row>
        <row r="356">
          <cell r="A356" t="str">
            <v>04.13.060</v>
          </cell>
          <cell r="B356" t="str">
            <v>Retirada de isolamento térmico com material em panos</v>
          </cell>
          <cell r="C356" t="str">
            <v>M2</v>
          </cell>
          <cell r="D356"/>
          <cell r="E356">
            <v>1.02</v>
          </cell>
          <cell r="F356">
            <v>1.02</v>
          </cell>
        </row>
        <row r="357">
          <cell r="A357" t="str">
            <v>04.14</v>
          </cell>
          <cell r="B357" t="str">
            <v>Retirada de vidro</v>
          </cell>
          <cell r="C357"/>
          <cell r="D357"/>
          <cell r="E357"/>
          <cell r="F357"/>
        </row>
        <row r="358">
          <cell r="A358" t="str">
            <v>04.14.020</v>
          </cell>
          <cell r="B358" t="str">
            <v>Retirada de vidro ou espelho com raspagem da massa ou retirada de baguete</v>
          </cell>
          <cell r="C358" t="str">
            <v>M2</v>
          </cell>
          <cell r="D358"/>
          <cell r="E358">
            <v>14.85</v>
          </cell>
          <cell r="F358">
            <v>14.85</v>
          </cell>
        </row>
        <row r="359">
          <cell r="A359" t="str">
            <v>04.14.040</v>
          </cell>
          <cell r="B359" t="str">
            <v>Retirada de esquadria em vidro</v>
          </cell>
          <cell r="C359" t="str">
            <v>M2</v>
          </cell>
          <cell r="D359"/>
          <cell r="E359">
            <v>45.15</v>
          </cell>
          <cell r="F359">
            <v>45.15</v>
          </cell>
        </row>
        <row r="360">
          <cell r="A360" t="str">
            <v>04.17</v>
          </cell>
          <cell r="B360" t="str">
            <v>Retirada em instalação elétrica - letra A ate B</v>
          </cell>
          <cell r="C360"/>
          <cell r="D360"/>
          <cell r="E360"/>
          <cell r="F360"/>
        </row>
        <row r="361">
          <cell r="A361" t="str">
            <v>04.17.020</v>
          </cell>
          <cell r="B361" t="str">
            <v>Remoção de aparelho de iluminação ou projetor fixo em teto, piso ou parede</v>
          </cell>
          <cell r="C361" t="str">
            <v>UN</v>
          </cell>
          <cell r="D361"/>
          <cell r="E361">
            <v>20.02</v>
          </cell>
          <cell r="F361">
            <v>20.02</v>
          </cell>
        </row>
        <row r="362">
          <cell r="A362" t="str">
            <v>04.17.040</v>
          </cell>
          <cell r="B362" t="str">
            <v>Remoção de aparelho de iluminação ou projetor fixo em poste ou braço</v>
          </cell>
          <cell r="C362" t="str">
            <v>UN</v>
          </cell>
          <cell r="D362"/>
          <cell r="E362">
            <v>75.08</v>
          </cell>
          <cell r="F362">
            <v>75.08</v>
          </cell>
        </row>
        <row r="363">
          <cell r="A363" t="str">
            <v>04.17.060</v>
          </cell>
          <cell r="B363" t="str">
            <v>Remoção de suporte tipo braquet</v>
          </cell>
          <cell r="C363" t="str">
            <v>UN</v>
          </cell>
          <cell r="D363"/>
          <cell r="E363">
            <v>25.03</v>
          </cell>
          <cell r="F363">
            <v>25.03</v>
          </cell>
        </row>
        <row r="364">
          <cell r="A364" t="str">
            <v>04.17.080</v>
          </cell>
          <cell r="B364" t="str">
            <v>Remoção de barramento de cobre</v>
          </cell>
          <cell r="C364" t="str">
            <v>M</v>
          </cell>
          <cell r="D364"/>
          <cell r="E364">
            <v>20.02</v>
          </cell>
          <cell r="F364">
            <v>20.02</v>
          </cell>
        </row>
        <row r="365">
          <cell r="A365" t="str">
            <v>04.17.100</v>
          </cell>
          <cell r="B365" t="str">
            <v>Remoção de base de disjuntor tipo QUIK-LAG</v>
          </cell>
          <cell r="C365" t="str">
            <v>UN</v>
          </cell>
          <cell r="D365"/>
          <cell r="E365">
            <v>7.5</v>
          </cell>
          <cell r="F365">
            <v>7.5</v>
          </cell>
        </row>
        <row r="366">
          <cell r="A366" t="str">
            <v>04.17.120</v>
          </cell>
          <cell r="B366" t="str">
            <v>Remoção de base de fusível tipo Diazed</v>
          </cell>
          <cell r="C366" t="str">
            <v>UN</v>
          </cell>
          <cell r="D366"/>
          <cell r="E366">
            <v>7.5</v>
          </cell>
          <cell r="F366">
            <v>7.5</v>
          </cell>
        </row>
        <row r="367">
          <cell r="A367" t="str">
            <v>04.17.140</v>
          </cell>
          <cell r="B367" t="str">
            <v>Remoção de base e haste de para-raios</v>
          </cell>
          <cell r="C367" t="str">
            <v>UN</v>
          </cell>
          <cell r="D367"/>
          <cell r="E367">
            <v>50.05</v>
          </cell>
          <cell r="F367">
            <v>50.05</v>
          </cell>
        </row>
        <row r="368">
          <cell r="A368" t="str">
            <v>04.17.160</v>
          </cell>
          <cell r="B368" t="str">
            <v>Remoção de base ou chave para fusível NH tipo tripolar</v>
          </cell>
          <cell r="C368" t="str">
            <v>UN</v>
          </cell>
          <cell r="D368"/>
          <cell r="E368">
            <v>25.03</v>
          </cell>
          <cell r="F368">
            <v>25.03</v>
          </cell>
        </row>
        <row r="369">
          <cell r="A369" t="str">
            <v>04.17.180</v>
          </cell>
          <cell r="B369" t="str">
            <v>Remoção de base ou chave para fusível NH tipo unipolar</v>
          </cell>
          <cell r="C369" t="str">
            <v>UN</v>
          </cell>
          <cell r="D369"/>
          <cell r="E369">
            <v>22.52</v>
          </cell>
          <cell r="F369">
            <v>22.52</v>
          </cell>
        </row>
        <row r="370">
          <cell r="A370" t="str">
            <v>04.17.200</v>
          </cell>
          <cell r="B370" t="str">
            <v>Remoção de braçadeira para passagem de cordoalha</v>
          </cell>
          <cell r="C370" t="str">
            <v>UN</v>
          </cell>
          <cell r="D370"/>
          <cell r="E370">
            <v>20.02</v>
          </cell>
          <cell r="F370">
            <v>20.02</v>
          </cell>
        </row>
        <row r="371">
          <cell r="A371" t="str">
            <v>04.17.220</v>
          </cell>
          <cell r="B371" t="str">
            <v>Remoção de bucha de passagem interna ou externa</v>
          </cell>
          <cell r="C371" t="str">
            <v>UN</v>
          </cell>
          <cell r="D371"/>
          <cell r="E371">
            <v>20.02</v>
          </cell>
          <cell r="F371">
            <v>20.02</v>
          </cell>
        </row>
        <row r="372">
          <cell r="A372" t="str">
            <v>04.17.240</v>
          </cell>
          <cell r="B372" t="str">
            <v>Remoção de bucha de passagem para neutro</v>
          </cell>
          <cell r="C372" t="str">
            <v>UN</v>
          </cell>
          <cell r="D372"/>
          <cell r="E372">
            <v>15.02</v>
          </cell>
          <cell r="F372">
            <v>15.02</v>
          </cell>
        </row>
        <row r="373">
          <cell r="A373" t="str">
            <v>04.18</v>
          </cell>
          <cell r="B373" t="str">
            <v>Retirada em instalação elétrica - letra C</v>
          </cell>
          <cell r="C373"/>
          <cell r="D373"/>
          <cell r="E373"/>
          <cell r="F373"/>
        </row>
        <row r="374">
          <cell r="A374" t="str">
            <v>04.18.020</v>
          </cell>
          <cell r="B374" t="str">
            <v>Remoção de cabeçote em rede de telefonia</v>
          </cell>
          <cell r="C374" t="str">
            <v>UN</v>
          </cell>
          <cell r="D374"/>
          <cell r="E374">
            <v>12.51</v>
          </cell>
          <cell r="F374">
            <v>12.51</v>
          </cell>
        </row>
        <row r="375">
          <cell r="A375" t="str">
            <v>04.18.040</v>
          </cell>
          <cell r="B375" t="str">
            <v>Remoção de cabo de aço e esticadores de para-raios</v>
          </cell>
          <cell r="C375" t="str">
            <v>M</v>
          </cell>
          <cell r="D375"/>
          <cell r="E375">
            <v>17.52</v>
          </cell>
          <cell r="F375">
            <v>17.52</v>
          </cell>
        </row>
        <row r="376">
          <cell r="A376" t="str">
            <v>04.18.060</v>
          </cell>
          <cell r="B376" t="str">
            <v>Remoção de caixa de entrada de energia padrão medição indireta completa</v>
          </cell>
          <cell r="C376" t="str">
            <v>UN</v>
          </cell>
          <cell r="D376"/>
          <cell r="E376">
            <v>250.25</v>
          </cell>
          <cell r="F376">
            <v>250.25</v>
          </cell>
        </row>
        <row r="377">
          <cell r="A377" t="str">
            <v>04.18.070</v>
          </cell>
          <cell r="B377" t="str">
            <v>Remoção de caixa de entrada de energia padrão residencial completa</v>
          </cell>
          <cell r="C377" t="str">
            <v>UN</v>
          </cell>
          <cell r="D377"/>
          <cell r="E377">
            <v>200.2</v>
          </cell>
          <cell r="F377">
            <v>200.2</v>
          </cell>
        </row>
        <row r="378">
          <cell r="A378" t="str">
            <v>04.18.080</v>
          </cell>
          <cell r="B378" t="str">
            <v>Remoção de caixa de entrada telefônica completa</v>
          </cell>
          <cell r="C378" t="str">
            <v>UN</v>
          </cell>
          <cell r="D378"/>
          <cell r="E378">
            <v>100.1</v>
          </cell>
          <cell r="F378">
            <v>100.1</v>
          </cell>
        </row>
        <row r="379">
          <cell r="A379" t="str">
            <v>04.18.090</v>
          </cell>
          <cell r="B379" t="str">
            <v>Remoção de caixa de medição padrão completa</v>
          </cell>
          <cell r="C379" t="str">
            <v>UN</v>
          </cell>
          <cell r="D379"/>
          <cell r="E379">
            <v>55.57</v>
          </cell>
          <cell r="F379">
            <v>55.57</v>
          </cell>
        </row>
        <row r="380">
          <cell r="A380" t="str">
            <v>04.18.120</v>
          </cell>
          <cell r="B380" t="str">
            <v>Remoção de caixa estampada</v>
          </cell>
          <cell r="C380" t="str">
            <v>UN</v>
          </cell>
          <cell r="D380"/>
          <cell r="E380">
            <v>7.42</v>
          </cell>
          <cell r="F380">
            <v>7.42</v>
          </cell>
        </row>
        <row r="381">
          <cell r="A381" t="str">
            <v>04.18.130</v>
          </cell>
          <cell r="B381" t="str">
            <v>Remoção de caixa para fusível ou tomada instalada em perfilado</v>
          </cell>
          <cell r="C381" t="str">
            <v>UN</v>
          </cell>
          <cell r="D381"/>
          <cell r="E381">
            <v>8.91</v>
          </cell>
          <cell r="F381">
            <v>8.91</v>
          </cell>
        </row>
        <row r="382">
          <cell r="A382" t="str">
            <v>04.18.140</v>
          </cell>
          <cell r="B382" t="str">
            <v>Remoção de caixa para transformador de corrente</v>
          </cell>
          <cell r="C382" t="str">
            <v>UN</v>
          </cell>
          <cell r="D382"/>
          <cell r="E382">
            <v>55.57</v>
          </cell>
          <cell r="F382">
            <v>55.57</v>
          </cell>
        </row>
        <row r="383">
          <cell r="A383" t="str">
            <v>04.18.180</v>
          </cell>
          <cell r="B383" t="str">
            <v>Remoção de cantoneira metálica</v>
          </cell>
          <cell r="C383" t="str">
            <v>M</v>
          </cell>
          <cell r="D383"/>
          <cell r="E383">
            <v>12.51</v>
          </cell>
          <cell r="F383">
            <v>12.51</v>
          </cell>
        </row>
        <row r="384">
          <cell r="A384" t="str">
            <v>04.18.200</v>
          </cell>
          <cell r="B384" t="str">
            <v>Remoção de captor de para-raios tipo Franklin</v>
          </cell>
          <cell r="C384" t="str">
            <v>UN</v>
          </cell>
          <cell r="D384"/>
          <cell r="E384">
            <v>25.03</v>
          </cell>
          <cell r="F384">
            <v>25.03</v>
          </cell>
        </row>
        <row r="385">
          <cell r="A385" t="str">
            <v>04.18.220</v>
          </cell>
          <cell r="B385" t="str">
            <v>Remoção de chapa de ferro para bucha de passagem</v>
          </cell>
          <cell r="C385" t="str">
            <v>UN</v>
          </cell>
          <cell r="D385"/>
          <cell r="E385">
            <v>20.02</v>
          </cell>
          <cell r="F385">
            <v>20.02</v>
          </cell>
        </row>
        <row r="386">
          <cell r="A386" t="str">
            <v>04.18.240</v>
          </cell>
          <cell r="B386" t="str">
            <v>Remoção de chave automática da boia</v>
          </cell>
          <cell r="C386" t="str">
            <v>UN</v>
          </cell>
          <cell r="D386"/>
          <cell r="E386">
            <v>30.03</v>
          </cell>
          <cell r="F386">
            <v>30.03</v>
          </cell>
        </row>
        <row r="387">
          <cell r="A387" t="str">
            <v>04.18.250</v>
          </cell>
          <cell r="B387" t="str">
            <v>Remoção de chave base de mármore ou ardósia</v>
          </cell>
          <cell r="C387" t="str">
            <v>UN</v>
          </cell>
          <cell r="D387"/>
          <cell r="E387">
            <v>25.03</v>
          </cell>
          <cell r="F387">
            <v>25.03</v>
          </cell>
        </row>
        <row r="388">
          <cell r="A388" t="str">
            <v>04.18.260</v>
          </cell>
          <cell r="B388" t="str">
            <v>Remoção de chave de ação rápida comando frontal montado em painel</v>
          </cell>
          <cell r="C388" t="str">
            <v>UN</v>
          </cell>
          <cell r="D388"/>
          <cell r="E388">
            <v>50.05</v>
          </cell>
          <cell r="F388">
            <v>50.05</v>
          </cell>
        </row>
        <row r="389">
          <cell r="A389" t="str">
            <v>04.18.270</v>
          </cell>
          <cell r="B389" t="str">
            <v>Remoção de chave fusível indicadora tipo Matheus</v>
          </cell>
          <cell r="C389" t="str">
            <v>UN</v>
          </cell>
          <cell r="D389"/>
          <cell r="E389">
            <v>75.08</v>
          </cell>
          <cell r="F389">
            <v>75.08</v>
          </cell>
        </row>
        <row r="390">
          <cell r="A390" t="str">
            <v>04.18.280</v>
          </cell>
          <cell r="B390" t="str">
            <v>Remoção de chave seccionadora tripolar seca mecanismo de manobra frontal</v>
          </cell>
          <cell r="C390" t="str">
            <v>UN</v>
          </cell>
          <cell r="D390"/>
          <cell r="E390">
            <v>140.82</v>
          </cell>
          <cell r="F390">
            <v>140.82</v>
          </cell>
        </row>
        <row r="391">
          <cell r="A391" t="str">
            <v>04.18.290</v>
          </cell>
          <cell r="B391" t="str">
            <v>Remoção de chave tipo Pacco rotativo</v>
          </cell>
          <cell r="C391" t="str">
            <v>UN</v>
          </cell>
          <cell r="D391"/>
          <cell r="E391">
            <v>37.54</v>
          </cell>
          <cell r="F391">
            <v>37.54</v>
          </cell>
        </row>
        <row r="392">
          <cell r="A392" t="str">
            <v>04.18.320</v>
          </cell>
          <cell r="B392" t="str">
            <v>Remoção de cinta de fixação de eletroduto ou sela para cruzeta em poste</v>
          </cell>
          <cell r="C392" t="str">
            <v>UN</v>
          </cell>
          <cell r="D392"/>
          <cell r="E392">
            <v>10.18</v>
          </cell>
          <cell r="F392">
            <v>10.18</v>
          </cell>
        </row>
        <row r="393">
          <cell r="A393" t="str">
            <v>04.18.340</v>
          </cell>
          <cell r="B393" t="str">
            <v>Remoção de condulete</v>
          </cell>
          <cell r="C393" t="str">
            <v>UN</v>
          </cell>
          <cell r="D393"/>
          <cell r="E393">
            <v>19.940000000000001</v>
          </cell>
          <cell r="F393">
            <v>19.940000000000001</v>
          </cell>
        </row>
        <row r="394">
          <cell r="A394" t="str">
            <v>04.18.360</v>
          </cell>
          <cell r="B394" t="str">
            <v>Remoção de condutor aparente diâmetro externo acima de 6,5 mm</v>
          </cell>
          <cell r="C394" t="str">
            <v>M</v>
          </cell>
          <cell r="D394"/>
          <cell r="E394">
            <v>6</v>
          </cell>
          <cell r="F394">
            <v>6</v>
          </cell>
        </row>
        <row r="395">
          <cell r="A395" t="str">
            <v>04.18.370</v>
          </cell>
          <cell r="B395" t="str">
            <v>Remoção de condutor aparente diâmetro externo até 6,5 mm</v>
          </cell>
          <cell r="C395" t="str">
            <v>M</v>
          </cell>
          <cell r="D395"/>
          <cell r="E395">
            <v>3</v>
          </cell>
          <cell r="F395">
            <v>3</v>
          </cell>
        </row>
        <row r="396">
          <cell r="A396" t="str">
            <v>04.18.380</v>
          </cell>
          <cell r="B396" t="str">
            <v>Remoção de condutor embutido diâmetro externo acima de 6,5 mm</v>
          </cell>
          <cell r="C396" t="str">
            <v>M</v>
          </cell>
          <cell r="D396"/>
          <cell r="E396">
            <v>5.01</v>
          </cell>
          <cell r="F396">
            <v>5.01</v>
          </cell>
        </row>
        <row r="397">
          <cell r="A397" t="str">
            <v>04.18.390</v>
          </cell>
          <cell r="B397" t="str">
            <v>Remoção de condutor embutido diâmetro externo até 6,5 mm</v>
          </cell>
          <cell r="C397" t="str">
            <v>M</v>
          </cell>
          <cell r="D397"/>
          <cell r="E397">
            <v>2.5</v>
          </cell>
          <cell r="F397">
            <v>2.5</v>
          </cell>
        </row>
        <row r="398">
          <cell r="A398" t="str">
            <v>04.18.400</v>
          </cell>
          <cell r="B398" t="str">
            <v>Remoção de condutor especial</v>
          </cell>
          <cell r="C398" t="str">
            <v>M</v>
          </cell>
          <cell r="D398"/>
          <cell r="E398">
            <v>35.21</v>
          </cell>
          <cell r="F398">
            <v>35.21</v>
          </cell>
        </row>
        <row r="399">
          <cell r="A399" t="str">
            <v>04.18.410</v>
          </cell>
          <cell r="B399" t="str">
            <v>Remoção de cordoalha ou cabo de cobre nu</v>
          </cell>
          <cell r="C399" t="str">
            <v>M</v>
          </cell>
          <cell r="D399"/>
          <cell r="E399">
            <v>10.01</v>
          </cell>
          <cell r="F399">
            <v>10.01</v>
          </cell>
        </row>
        <row r="400">
          <cell r="A400" t="str">
            <v>04.18.420</v>
          </cell>
          <cell r="B400" t="str">
            <v>Remoção de contator magnético para comando de bomba</v>
          </cell>
          <cell r="C400" t="str">
            <v>UN</v>
          </cell>
          <cell r="D400"/>
          <cell r="E400">
            <v>50.05</v>
          </cell>
          <cell r="F400">
            <v>50.05</v>
          </cell>
        </row>
        <row r="401">
          <cell r="A401" t="str">
            <v>04.18.440</v>
          </cell>
          <cell r="B401" t="str">
            <v>Remoção de corrente para pendentes</v>
          </cell>
          <cell r="C401" t="str">
            <v>UN</v>
          </cell>
          <cell r="D401"/>
          <cell r="E401">
            <v>10.01</v>
          </cell>
          <cell r="F401">
            <v>10.01</v>
          </cell>
        </row>
        <row r="402">
          <cell r="A402" t="str">
            <v>04.18.460</v>
          </cell>
          <cell r="B402" t="str">
            <v>Remoção de cruzeta de ferro para fixação de projetores</v>
          </cell>
          <cell r="C402" t="str">
            <v>UN</v>
          </cell>
          <cell r="D402"/>
          <cell r="E402">
            <v>75.08</v>
          </cell>
          <cell r="F402">
            <v>75.08</v>
          </cell>
        </row>
        <row r="403">
          <cell r="A403" t="str">
            <v>04.18.470</v>
          </cell>
          <cell r="B403" t="str">
            <v>Remoção de cruzeta de madeira</v>
          </cell>
          <cell r="C403" t="str">
            <v>UN</v>
          </cell>
          <cell r="D403"/>
          <cell r="E403">
            <v>105.62</v>
          </cell>
          <cell r="F403">
            <v>105.62</v>
          </cell>
        </row>
        <row r="404">
          <cell r="A404" t="str">
            <v>04.19</v>
          </cell>
          <cell r="B404" t="str">
            <v>Retirada em instalação elétrica - letra D ate I</v>
          </cell>
          <cell r="C404"/>
          <cell r="D404"/>
          <cell r="E404"/>
          <cell r="F404"/>
        </row>
        <row r="405">
          <cell r="A405" t="str">
            <v>04.19.020</v>
          </cell>
          <cell r="B405" t="str">
            <v>Remoção de disjuntor de volume normal ou reduzido</v>
          </cell>
          <cell r="C405" t="str">
            <v>UN</v>
          </cell>
          <cell r="D405"/>
          <cell r="E405">
            <v>206.05</v>
          </cell>
          <cell r="F405">
            <v>206.05</v>
          </cell>
        </row>
        <row r="406">
          <cell r="A406" t="str">
            <v>04.19.030</v>
          </cell>
          <cell r="B406" t="str">
            <v>Remoção de disjuntor a seco aberto tripolar, 600 V de 800 A</v>
          </cell>
          <cell r="C406" t="str">
            <v>UN</v>
          </cell>
          <cell r="D406"/>
          <cell r="E406">
            <v>50.05</v>
          </cell>
          <cell r="F406">
            <v>50.05</v>
          </cell>
        </row>
        <row r="407">
          <cell r="A407" t="str">
            <v>04.19.060</v>
          </cell>
          <cell r="B407" t="str">
            <v>Remoção de disjuntor termomagnético</v>
          </cell>
          <cell r="C407" t="str">
            <v>UN</v>
          </cell>
          <cell r="D407"/>
          <cell r="E407">
            <v>12.51</v>
          </cell>
          <cell r="F407">
            <v>12.51</v>
          </cell>
        </row>
        <row r="408">
          <cell r="A408" t="str">
            <v>04.19.080</v>
          </cell>
          <cell r="B408" t="str">
            <v>Remoção de fundo de quadro de distribuição ou caixa de passagem</v>
          </cell>
          <cell r="C408" t="str">
            <v>M2</v>
          </cell>
          <cell r="D408"/>
          <cell r="E408">
            <v>50.05</v>
          </cell>
          <cell r="F408">
            <v>50.05</v>
          </cell>
        </row>
        <row r="409">
          <cell r="A409" t="str">
            <v>04.19.100</v>
          </cell>
          <cell r="B409" t="str">
            <v>Remoção de gancho de sustentação de luminária em perfilado</v>
          </cell>
          <cell r="C409" t="str">
            <v>UN</v>
          </cell>
          <cell r="D409"/>
          <cell r="E409">
            <v>10.01</v>
          </cell>
          <cell r="F409">
            <v>10.01</v>
          </cell>
        </row>
        <row r="410">
          <cell r="A410" t="str">
            <v>04.19.120</v>
          </cell>
          <cell r="B410" t="str">
            <v>Remoção de interruptores, tomadas, botão de campainha ou cigarra</v>
          </cell>
          <cell r="C410" t="str">
            <v>UN</v>
          </cell>
          <cell r="D410"/>
          <cell r="E410">
            <v>20.02</v>
          </cell>
          <cell r="F410">
            <v>20.02</v>
          </cell>
        </row>
        <row r="411">
          <cell r="A411" t="str">
            <v>04.19.140</v>
          </cell>
          <cell r="B411" t="str">
            <v>Remoção de isolador tipo castanha e gancho de sustentação</v>
          </cell>
          <cell r="C411" t="str">
            <v>UN</v>
          </cell>
          <cell r="D411"/>
          <cell r="E411">
            <v>5.01</v>
          </cell>
          <cell r="F411">
            <v>5.01</v>
          </cell>
        </row>
        <row r="412">
          <cell r="A412" t="str">
            <v>04.19.160</v>
          </cell>
          <cell r="B412" t="str">
            <v>Remoção de isolador tipo disco completo e gancho de suspensão</v>
          </cell>
          <cell r="C412" t="str">
            <v>UN</v>
          </cell>
          <cell r="D412"/>
          <cell r="E412">
            <v>7.5</v>
          </cell>
          <cell r="F412">
            <v>7.5</v>
          </cell>
        </row>
        <row r="413">
          <cell r="A413" t="str">
            <v>04.19.180</v>
          </cell>
          <cell r="B413" t="str">
            <v>Remoção de isolador tipo pino, inclusive o pino</v>
          </cell>
          <cell r="C413" t="str">
            <v>UN</v>
          </cell>
          <cell r="D413"/>
          <cell r="E413">
            <v>12.51</v>
          </cell>
          <cell r="F413">
            <v>12.51</v>
          </cell>
        </row>
        <row r="414">
          <cell r="A414" t="str">
            <v>04.19.190</v>
          </cell>
          <cell r="B414" t="str">
            <v>Remoção de isolador galvanizado uso geral</v>
          </cell>
          <cell r="C414" t="str">
            <v>UN</v>
          </cell>
          <cell r="D414"/>
          <cell r="E414">
            <v>12.51</v>
          </cell>
          <cell r="F414">
            <v>12.51</v>
          </cell>
        </row>
        <row r="415">
          <cell r="A415" t="str">
            <v>04.20</v>
          </cell>
          <cell r="B415" t="str">
            <v>Retirada em instalação elétrica - letra J ate N</v>
          </cell>
          <cell r="C415"/>
          <cell r="D415"/>
          <cell r="E415"/>
          <cell r="F415"/>
        </row>
        <row r="416">
          <cell r="A416" t="str">
            <v>04.20.020</v>
          </cell>
          <cell r="B416" t="str">
            <v>Remoção de janela de ventilação, iluminação ou ventilação e iluminação padrão</v>
          </cell>
          <cell r="C416" t="str">
            <v>UN</v>
          </cell>
          <cell r="D416"/>
          <cell r="E416">
            <v>35.21</v>
          </cell>
          <cell r="F416">
            <v>35.21</v>
          </cell>
        </row>
        <row r="417">
          <cell r="A417" t="str">
            <v>04.20.040</v>
          </cell>
          <cell r="B417" t="str">
            <v>Remoção de lâmpada</v>
          </cell>
          <cell r="C417" t="str">
            <v>UN</v>
          </cell>
          <cell r="D417"/>
          <cell r="E417">
            <v>4.07</v>
          </cell>
          <cell r="F417">
            <v>4.07</v>
          </cell>
        </row>
        <row r="418">
          <cell r="A418" t="str">
            <v>04.20.060</v>
          </cell>
          <cell r="B418" t="str">
            <v>Remoção de luz de obstáculo</v>
          </cell>
          <cell r="C418" t="str">
            <v>UN</v>
          </cell>
          <cell r="D418"/>
          <cell r="E418">
            <v>50.05</v>
          </cell>
          <cell r="F418">
            <v>50.05</v>
          </cell>
        </row>
        <row r="419">
          <cell r="A419" t="str">
            <v>04.20.080</v>
          </cell>
          <cell r="B419" t="str">
            <v>Remoção de manopla de comando de disjuntor</v>
          </cell>
          <cell r="C419" t="str">
            <v>UN</v>
          </cell>
          <cell r="D419"/>
          <cell r="E419">
            <v>25.03</v>
          </cell>
          <cell r="F419">
            <v>25.03</v>
          </cell>
        </row>
        <row r="420">
          <cell r="A420" t="str">
            <v>04.20.100</v>
          </cell>
          <cell r="B420" t="str">
            <v>Remoção de mão francesa</v>
          </cell>
          <cell r="C420" t="str">
            <v>UN</v>
          </cell>
          <cell r="D420"/>
          <cell r="E420">
            <v>20.36</v>
          </cell>
          <cell r="F420">
            <v>20.36</v>
          </cell>
        </row>
        <row r="421">
          <cell r="A421" t="str">
            <v>04.20.120</v>
          </cell>
          <cell r="B421" t="str">
            <v>Remoção de terminal modular (mufla) tripolar ou unipolar</v>
          </cell>
          <cell r="C421" t="str">
            <v>UN</v>
          </cell>
          <cell r="D421"/>
          <cell r="E421">
            <v>70.41</v>
          </cell>
          <cell r="F421">
            <v>70.41</v>
          </cell>
        </row>
        <row r="422">
          <cell r="A422" t="str">
            <v>04.21</v>
          </cell>
          <cell r="B422" t="str">
            <v>Retirada em instalação elétrica - letra O ate S</v>
          </cell>
          <cell r="C422"/>
          <cell r="D422"/>
          <cell r="E422"/>
          <cell r="F422"/>
        </row>
        <row r="423">
          <cell r="A423" t="str">
            <v>04.21.020</v>
          </cell>
          <cell r="B423" t="str">
            <v>Remoção de óleo de disjuntor ou transformador</v>
          </cell>
          <cell r="C423" t="str">
            <v>L</v>
          </cell>
          <cell r="D423"/>
          <cell r="E423">
            <v>0.81</v>
          </cell>
          <cell r="F423">
            <v>0.81</v>
          </cell>
        </row>
        <row r="424">
          <cell r="A424" t="str">
            <v>04.21.040</v>
          </cell>
          <cell r="B424" t="str">
            <v>Remoção de pára-raios tipo cristal-valve em cabine primária</v>
          </cell>
          <cell r="C424" t="str">
            <v>UN</v>
          </cell>
          <cell r="D424"/>
          <cell r="E424">
            <v>75.08</v>
          </cell>
          <cell r="F424">
            <v>75.08</v>
          </cell>
        </row>
        <row r="425">
          <cell r="A425" t="str">
            <v>04.21.050</v>
          </cell>
          <cell r="B425" t="str">
            <v>Remoção de pára-raios tipo cristal-valve em poste singelo ou estaleiro</v>
          </cell>
          <cell r="C425" t="str">
            <v>UN</v>
          </cell>
          <cell r="D425"/>
          <cell r="E425">
            <v>100.1</v>
          </cell>
          <cell r="F425">
            <v>100.1</v>
          </cell>
        </row>
        <row r="426">
          <cell r="A426" t="str">
            <v>04.21.060</v>
          </cell>
          <cell r="B426" t="str">
            <v>Remoção de perfilado</v>
          </cell>
          <cell r="C426" t="str">
            <v>M</v>
          </cell>
          <cell r="D426"/>
          <cell r="E426">
            <v>20.02</v>
          </cell>
          <cell r="F426">
            <v>20.02</v>
          </cell>
        </row>
        <row r="427">
          <cell r="A427" t="str">
            <v>04.21.100</v>
          </cell>
          <cell r="B427" t="str">
            <v>Remoção de porta de quadro ou painel</v>
          </cell>
          <cell r="C427" t="str">
            <v>M2</v>
          </cell>
          <cell r="D427"/>
          <cell r="E427">
            <v>50.05</v>
          </cell>
          <cell r="F427">
            <v>50.05</v>
          </cell>
        </row>
        <row r="428">
          <cell r="A428" t="str">
            <v>04.21.130</v>
          </cell>
          <cell r="B428" t="str">
            <v>Remoção de poste de concreto</v>
          </cell>
          <cell r="C428" t="str">
            <v>UN</v>
          </cell>
          <cell r="D428">
            <v>134.56</v>
          </cell>
          <cell r="E428">
            <v>140.82</v>
          </cell>
          <cell r="F428">
            <v>275.38</v>
          </cell>
        </row>
        <row r="429">
          <cell r="A429" t="str">
            <v>04.21.140</v>
          </cell>
          <cell r="B429" t="str">
            <v>Remoção de poste metálico</v>
          </cell>
          <cell r="C429" t="str">
            <v>UN</v>
          </cell>
          <cell r="D429">
            <v>134.56</v>
          </cell>
          <cell r="E429">
            <v>140.82</v>
          </cell>
          <cell r="F429">
            <v>275.38</v>
          </cell>
        </row>
        <row r="430">
          <cell r="A430" t="str">
            <v>04.21.150</v>
          </cell>
          <cell r="B430" t="str">
            <v>Remoção de poste de madeira</v>
          </cell>
          <cell r="C430" t="str">
            <v>UN</v>
          </cell>
          <cell r="D430"/>
          <cell r="E430">
            <v>157.71</v>
          </cell>
          <cell r="F430">
            <v>157.71</v>
          </cell>
        </row>
        <row r="431">
          <cell r="A431" t="str">
            <v>04.21.160</v>
          </cell>
          <cell r="B431" t="str">
            <v>Remoção de quadro de distribuição, chamada ou caixa de passagem</v>
          </cell>
          <cell r="C431" t="str">
            <v>M2</v>
          </cell>
          <cell r="D431"/>
          <cell r="E431">
            <v>100.1</v>
          </cell>
          <cell r="F431">
            <v>100.1</v>
          </cell>
        </row>
        <row r="432">
          <cell r="A432" t="str">
            <v>04.21.200</v>
          </cell>
          <cell r="B432" t="str">
            <v>Remoção de reator para lâmpada</v>
          </cell>
          <cell r="C432" t="str">
            <v>UN</v>
          </cell>
          <cell r="D432"/>
          <cell r="E432">
            <v>17.600000000000001</v>
          </cell>
          <cell r="F432">
            <v>17.600000000000001</v>
          </cell>
        </row>
        <row r="433">
          <cell r="A433" t="str">
            <v>04.21.210</v>
          </cell>
          <cell r="B433" t="str">
            <v>Remoção de reator para lâmpada fixo em poste</v>
          </cell>
          <cell r="C433" t="str">
            <v>UN</v>
          </cell>
          <cell r="D433"/>
          <cell r="E433">
            <v>100.1</v>
          </cell>
          <cell r="F433">
            <v>100.1</v>
          </cell>
        </row>
        <row r="434">
          <cell r="A434" t="str">
            <v>04.21.240</v>
          </cell>
          <cell r="B434" t="str">
            <v>Remoção de relé</v>
          </cell>
          <cell r="C434" t="str">
            <v>UN</v>
          </cell>
          <cell r="D434"/>
          <cell r="E434">
            <v>23.75</v>
          </cell>
          <cell r="F434">
            <v>23.75</v>
          </cell>
        </row>
        <row r="435">
          <cell r="A435" t="str">
            <v>04.21.260</v>
          </cell>
          <cell r="B435" t="str">
            <v>Remoção de roldana</v>
          </cell>
          <cell r="C435" t="str">
            <v>UN</v>
          </cell>
          <cell r="D435"/>
          <cell r="E435">
            <v>4.07</v>
          </cell>
          <cell r="F435">
            <v>4.07</v>
          </cell>
        </row>
        <row r="436">
          <cell r="A436" t="str">
            <v>04.21.280</v>
          </cell>
          <cell r="B436" t="str">
            <v>Remoção de soquete</v>
          </cell>
          <cell r="C436" t="str">
            <v>UN</v>
          </cell>
          <cell r="D436"/>
          <cell r="E436">
            <v>4.07</v>
          </cell>
          <cell r="F436">
            <v>4.07</v>
          </cell>
        </row>
        <row r="437">
          <cell r="A437" t="str">
            <v>04.21.300</v>
          </cell>
          <cell r="B437" t="str">
            <v>Remoção de suporte de transformador em poste singelo ou estaleiro</v>
          </cell>
          <cell r="C437" t="str">
            <v>UN</v>
          </cell>
          <cell r="D437"/>
          <cell r="E437">
            <v>32.58</v>
          </cell>
          <cell r="F437">
            <v>32.58</v>
          </cell>
        </row>
        <row r="438">
          <cell r="A438" t="str">
            <v>04.22</v>
          </cell>
          <cell r="B438" t="str">
            <v>Retirada em instalação elétrica - letra T ate o final</v>
          </cell>
          <cell r="C438"/>
          <cell r="D438"/>
          <cell r="E438"/>
          <cell r="F438"/>
        </row>
        <row r="439">
          <cell r="A439" t="str">
            <v>04.22.020</v>
          </cell>
          <cell r="B439" t="str">
            <v>Remoção de terminal ou conector para cabos</v>
          </cell>
          <cell r="C439" t="str">
            <v>UN</v>
          </cell>
          <cell r="D439"/>
          <cell r="E439">
            <v>5.09</v>
          </cell>
          <cell r="F439">
            <v>5.09</v>
          </cell>
        </row>
        <row r="440">
          <cell r="A440" t="str">
            <v>04.22.040</v>
          </cell>
          <cell r="B440" t="str">
            <v>Remoção de transformador de potência em cabine primária</v>
          </cell>
          <cell r="C440" t="str">
            <v>UN</v>
          </cell>
          <cell r="D440"/>
          <cell r="E440">
            <v>346.87</v>
          </cell>
          <cell r="F440">
            <v>346.87</v>
          </cell>
        </row>
        <row r="441">
          <cell r="A441" t="str">
            <v>04.22.050</v>
          </cell>
          <cell r="B441" t="str">
            <v>Remoção de transformador de potencial completo (pequeno)</v>
          </cell>
          <cell r="C441" t="str">
            <v>UN</v>
          </cell>
          <cell r="D441"/>
          <cell r="E441">
            <v>32.53</v>
          </cell>
          <cell r="F441">
            <v>32.53</v>
          </cell>
        </row>
        <row r="442">
          <cell r="A442" t="str">
            <v>04.22.060</v>
          </cell>
          <cell r="B442" t="str">
            <v>Remoção de transformador de potência trifásico até 225 kVA, a óleo, em poste singelo</v>
          </cell>
          <cell r="C442" t="str">
            <v>UN</v>
          </cell>
          <cell r="D442">
            <v>269.11</v>
          </cell>
          <cell r="E442">
            <v>400.4</v>
          </cell>
          <cell r="F442">
            <v>669.51</v>
          </cell>
        </row>
        <row r="443">
          <cell r="A443" t="str">
            <v>04.22.100</v>
          </cell>
          <cell r="B443" t="str">
            <v>Remoção de tubulação elétrica aparente com diâmetro externo acima de 50 mm</v>
          </cell>
          <cell r="C443" t="str">
            <v>M</v>
          </cell>
          <cell r="D443"/>
          <cell r="E443">
            <v>25.03</v>
          </cell>
          <cell r="F443">
            <v>25.03</v>
          </cell>
        </row>
        <row r="444">
          <cell r="A444" t="str">
            <v>04.22.110</v>
          </cell>
          <cell r="B444" t="str">
            <v>Remoção de tubulação elétrica aparente com diâmetro externo até 50 mm</v>
          </cell>
          <cell r="C444" t="str">
            <v>M</v>
          </cell>
          <cell r="D444"/>
          <cell r="E444">
            <v>12.51</v>
          </cell>
          <cell r="F444">
            <v>12.51</v>
          </cell>
        </row>
        <row r="445">
          <cell r="A445" t="str">
            <v>04.22.120</v>
          </cell>
          <cell r="B445" t="str">
            <v>Remoção de tubulação elétrica embutida com diâmetro externo acima de 50 mm</v>
          </cell>
          <cell r="C445" t="str">
            <v>M</v>
          </cell>
          <cell r="D445"/>
          <cell r="E445">
            <v>50.05</v>
          </cell>
          <cell r="F445">
            <v>50.05</v>
          </cell>
        </row>
        <row r="446">
          <cell r="A446" t="str">
            <v>04.22.130</v>
          </cell>
          <cell r="B446" t="str">
            <v>Remoção de tubulação elétrica embutida com diâmetro externo até 50 mm</v>
          </cell>
          <cell r="C446" t="str">
            <v>M</v>
          </cell>
          <cell r="D446"/>
          <cell r="E446">
            <v>25.03</v>
          </cell>
          <cell r="F446">
            <v>25.03</v>
          </cell>
        </row>
        <row r="447">
          <cell r="A447" t="str">
            <v>04.22.200</v>
          </cell>
          <cell r="B447" t="str">
            <v>Remoção de vergalhão</v>
          </cell>
          <cell r="C447" t="str">
            <v>M</v>
          </cell>
          <cell r="D447"/>
          <cell r="E447">
            <v>10.01</v>
          </cell>
          <cell r="F447">
            <v>10.01</v>
          </cell>
        </row>
        <row r="448">
          <cell r="A448" t="str">
            <v>04.30</v>
          </cell>
          <cell r="B448" t="str">
            <v>Retirada em instalação hidráulica</v>
          </cell>
          <cell r="C448"/>
          <cell r="D448"/>
          <cell r="E448"/>
          <cell r="F448"/>
        </row>
        <row r="449">
          <cell r="A449" t="str">
            <v>04.30.020</v>
          </cell>
          <cell r="B449" t="str">
            <v>Remoção de calha ou rufo</v>
          </cell>
          <cell r="C449" t="str">
            <v>M</v>
          </cell>
          <cell r="D449"/>
          <cell r="E449">
            <v>4.68</v>
          </cell>
          <cell r="F449">
            <v>4.68</v>
          </cell>
        </row>
        <row r="450">
          <cell r="A450" t="str">
            <v>04.30.040</v>
          </cell>
          <cell r="B450" t="str">
            <v>Remoção de condutor aparente</v>
          </cell>
          <cell r="C450" t="str">
            <v>M</v>
          </cell>
          <cell r="D450"/>
          <cell r="E450">
            <v>3.05</v>
          </cell>
          <cell r="F450">
            <v>3.05</v>
          </cell>
        </row>
        <row r="451">
          <cell r="A451" t="str">
            <v>04.30.060</v>
          </cell>
          <cell r="B451" t="str">
            <v>Remoção de tubulação hidráulica em geral, incluindo conexões, caixas e ralos</v>
          </cell>
          <cell r="C451" t="str">
            <v>M</v>
          </cell>
          <cell r="D451"/>
          <cell r="E451">
            <v>8.14</v>
          </cell>
          <cell r="F451">
            <v>8.14</v>
          </cell>
        </row>
        <row r="452">
          <cell r="A452" t="str">
            <v>04.30.080</v>
          </cell>
          <cell r="B452" t="str">
            <v>Remoção de hidrante de parede completo</v>
          </cell>
          <cell r="C452" t="str">
            <v>UN</v>
          </cell>
          <cell r="D452"/>
          <cell r="E452">
            <v>89.07</v>
          </cell>
          <cell r="F452">
            <v>89.07</v>
          </cell>
        </row>
        <row r="453">
          <cell r="A453" t="str">
            <v>04.30.100</v>
          </cell>
          <cell r="B453" t="str">
            <v>Remoção de reservatório em fibrocimento até 1000 litros</v>
          </cell>
          <cell r="C453" t="str">
            <v>UN</v>
          </cell>
          <cell r="D453"/>
          <cell r="E453">
            <v>150.15</v>
          </cell>
          <cell r="F453">
            <v>150.15</v>
          </cell>
        </row>
        <row r="454">
          <cell r="A454" t="str">
            <v>04.31</v>
          </cell>
          <cell r="B454" t="str">
            <v>Retirada em instalação de combate a incêndio</v>
          </cell>
          <cell r="C454"/>
          <cell r="D454"/>
          <cell r="E454"/>
          <cell r="F454"/>
        </row>
        <row r="455">
          <cell r="A455" t="str">
            <v>04.31.010</v>
          </cell>
          <cell r="B455" t="str">
            <v>Retirada de bico de sprinkler</v>
          </cell>
          <cell r="C455" t="str">
            <v>UN</v>
          </cell>
          <cell r="D455"/>
          <cell r="E455">
            <v>14.08</v>
          </cell>
          <cell r="F455">
            <v>14.08</v>
          </cell>
        </row>
        <row r="456">
          <cell r="A456" t="str">
            <v>04.35</v>
          </cell>
          <cell r="B456" t="str">
            <v>Retirada de sistema e equipamento de conforto mecânico</v>
          </cell>
          <cell r="C456"/>
          <cell r="D456"/>
          <cell r="E456"/>
          <cell r="F456"/>
        </row>
        <row r="457">
          <cell r="A457" t="str">
            <v>04.35.050</v>
          </cell>
          <cell r="B457" t="str">
            <v>Retirada de aparelho de ar condicionado portátil</v>
          </cell>
          <cell r="C457" t="str">
            <v>UN</v>
          </cell>
          <cell r="D457"/>
          <cell r="E457">
            <v>22.69</v>
          </cell>
          <cell r="F457">
            <v>22.69</v>
          </cell>
        </row>
        <row r="458">
          <cell r="A458" t="str">
            <v>04.40</v>
          </cell>
          <cell r="B458" t="str">
            <v>Retirada diversa de pecas pre-moldadas</v>
          </cell>
          <cell r="C458"/>
          <cell r="D458"/>
          <cell r="E458"/>
          <cell r="F458"/>
        </row>
        <row r="459">
          <cell r="A459" t="str">
            <v>04.40.010</v>
          </cell>
          <cell r="B459" t="str">
            <v>Retirada manual de guia pré-moldada, inclusive limpeza, carregamento, transporte até 1 quilômetro e descarregamento</v>
          </cell>
          <cell r="C459" t="str">
            <v>M</v>
          </cell>
          <cell r="D459">
            <v>0.91</v>
          </cell>
          <cell r="E459">
            <v>8.14</v>
          </cell>
          <cell r="F459">
            <v>9.0500000000000007</v>
          </cell>
        </row>
        <row r="460">
          <cell r="A460" t="str">
            <v>04.40.020</v>
          </cell>
          <cell r="B460" t="str">
            <v>Retirada de soleira ou peitoril em geral</v>
          </cell>
          <cell r="C460" t="str">
            <v>M</v>
          </cell>
          <cell r="D460"/>
          <cell r="E460">
            <v>4.07</v>
          </cell>
          <cell r="F460">
            <v>4.07</v>
          </cell>
        </row>
        <row r="461">
          <cell r="A461" t="str">
            <v>04.40.030</v>
          </cell>
          <cell r="B461" t="str">
            <v>Retirada manual de guia pré-moldada, inclusive limpeza e empilhamento</v>
          </cell>
          <cell r="C461" t="str">
            <v>M</v>
          </cell>
          <cell r="D461"/>
          <cell r="E461">
            <v>8.14</v>
          </cell>
          <cell r="F461">
            <v>8.14</v>
          </cell>
        </row>
        <row r="462">
          <cell r="A462" t="str">
            <v>04.40.050</v>
          </cell>
          <cell r="B462" t="str">
            <v>Retirada manual de paralelepípedo ou lajota de concreto, inclusive limpeza, carregamento, transporte até 1 quilômetro e descarregamento</v>
          </cell>
          <cell r="C462" t="str">
            <v>M2</v>
          </cell>
          <cell r="D462">
            <v>7.28</v>
          </cell>
          <cell r="E462">
            <v>12.22</v>
          </cell>
          <cell r="F462">
            <v>19.5</v>
          </cell>
        </row>
        <row r="463">
          <cell r="A463" t="str">
            <v>04.40.070</v>
          </cell>
          <cell r="B463" t="str">
            <v>Retirada manual de paralelepípedo ou lajota de concreto, inclusive limpeza e empilhamento</v>
          </cell>
          <cell r="C463" t="str">
            <v>M2</v>
          </cell>
          <cell r="D463"/>
          <cell r="E463">
            <v>12.22</v>
          </cell>
          <cell r="F463">
            <v>12.22</v>
          </cell>
        </row>
        <row r="464">
          <cell r="A464" t="str">
            <v>04.41</v>
          </cell>
          <cell r="B464" t="str">
            <v>Retirada de dispositivos viários</v>
          </cell>
          <cell r="C464"/>
          <cell r="D464"/>
          <cell r="E464"/>
          <cell r="F464"/>
        </row>
        <row r="465">
          <cell r="A465" t="str">
            <v>04.41.001</v>
          </cell>
          <cell r="B465" t="str">
            <v>Retirada de placa de solo</v>
          </cell>
          <cell r="C465" t="str">
            <v>M2</v>
          </cell>
          <cell r="D465">
            <v>44.94</v>
          </cell>
          <cell r="E465">
            <v>18.059999999999999</v>
          </cell>
          <cell r="F465">
            <v>63</v>
          </cell>
        </row>
        <row r="466">
          <cell r="A466" t="str">
            <v>05</v>
          </cell>
          <cell r="B466" t="str">
            <v>TRANSPORTE E MOVIMENTACAO, DENTRO E FORA DA OBRA</v>
          </cell>
          <cell r="C466"/>
          <cell r="D466"/>
          <cell r="E466"/>
          <cell r="F466"/>
        </row>
        <row r="467">
          <cell r="A467" t="str">
            <v>05.04</v>
          </cell>
          <cell r="B467" t="str">
            <v>Transporte de material solto</v>
          </cell>
          <cell r="C467"/>
          <cell r="D467"/>
          <cell r="E467"/>
          <cell r="F467"/>
        </row>
        <row r="468">
          <cell r="A468" t="str">
            <v>05.04.060</v>
          </cell>
          <cell r="B468" t="str">
            <v>Transporte manual horizontal e/ou vertical de entulho até o local de despejo - ensacado</v>
          </cell>
          <cell r="C468" t="str">
            <v>M3</v>
          </cell>
          <cell r="D468">
            <v>30.42</v>
          </cell>
          <cell r="E468">
            <v>109.94</v>
          </cell>
          <cell r="F468">
            <v>140.36000000000001</v>
          </cell>
        </row>
        <row r="469">
          <cell r="A469" t="str">
            <v>05.07</v>
          </cell>
          <cell r="B469" t="str">
            <v>Transporte comercial, carreteiro e aluguel</v>
          </cell>
          <cell r="C469"/>
          <cell r="D469"/>
          <cell r="E469"/>
          <cell r="F469"/>
        </row>
        <row r="470">
          <cell r="A470" t="str">
            <v>05.07.040</v>
          </cell>
          <cell r="B470" t="str">
            <v>Remoção de entulho separado de obra com caçamba metálica - terra, alvenaria, concreto, argamassa, madeira, papel, plástico ou metal</v>
          </cell>
          <cell r="C470" t="str">
            <v>M3</v>
          </cell>
          <cell r="D470">
            <v>93.36</v>
          </cell>
          <cell r="E470">
            <v>12.22</v>
          </cell>
          <cell r="F470">
            <v>105.58</v>
          </cell>
        </row>
        <row r="471">
          <cell r="A471" t="str">
            <v>05.07.050</v>
          </cell>
          <cell r="B471" t="str">
            <v>Remoção de entulho de obra com caçamba metálica - material volumoso e misturado por alvenaria, terra, madeira, papel, plástico e metal</v>
          </cell>
          <cell r="C471" t="str">
            <v>M3</v>
          </cell>
          <cell r="D471">
            <v>103.95</v>
          </cell>
          <cell r="E471">
            <v>12.22</v>
          </cell>
          <cell r="F471">
            <v>116.17</v>
          </cell>
        </row>
        <row r="472">
          <cell r="A472" t="str">
            <v>05.07.060</v>
          </cell>
          <cell r="B472" t="str">
            <v>Remoção de entulho de obra com caçamba metálica - material rejeitado e misturado por vegetação, isopor, manta asfáltica e lã de vidro</v>
          </cell>
          <cell r="C472" t="str">
            <v>M3</v>
          </cell>
          <cell r="D472">
            <v>119.59</v>
          </cell>
          <cell r="E472">
            <v>12.22</v>
          </cell>
          <cell r="F472">
            <v>131.81</v>
          </cell>
        </row>
        <row r="473">
          <cell r="A473" t="str">
            <v>05.07.070</v>
          </cell>
          <cell r="B473" t="str">
            <v>Remoção de entulho de obra com caçamba metálica - gesso e/ou drywall</v>
          </cell>
          <cell r="C473" t="str">
            <v>M3</v>
          </cell>
          <cell r="D473">
            <v>111.05</v>
          </cell>
          <cell r="E473">
            <v>12.22</v>
          </cell>
          <cell r="F473">
            <v>123.27</v>
          </cell>
        </row>
        <row r="474">
          <cell r="A474" t="str">
            <v>05.07.100</v>
          </cell>
          <cell r="B474" t="str">
            <v>Transporte de resíduo sólido em aterro - telhas cimento amianto Classe D</v>
          </cell>
          <cell r="C474" t="str">
            <v>T</v>
          </cell>
          <cell r="D474">
            <v>258.01</v>
          </cell>
          <cell r="E474">
            <v>1.02</v>
          </cell>
          <cell r="F474">
            <v>259.02999999999997</v>
          </cell>
        </row>
        <row r="475">
          <cell r="A475" t="str">
            <v>05.08</v>
          </cell>
          <cell r="B475" t="str">
            <v>Transporte mecanizado de material solto</v>
          </cell>
          <cell r="C475"/>
          <cell r="D475"/>
          <cell r="E475"/>
          <cell r="F475"/>
        </row>
        <row r="476">
          <cell r="A476" t="str">
            <v>05.08.060</v>
          </cell>
          <cell r="B476" t="str">
            <v>Transporte de entulho, para distâncias superiores ao 3° km até o 5° km</v>
          </cell>
          <cell r="C476" t="str">
            <v>M3</v>
          </cell>
          <cell r="D476">
            <v>22.01</v>
          </cell>
          <cell r="E476"/>
          <cell r="F476">
            <v>22.01</v>
          </cell>
        </row>
        <row r="477">
          <cell r="A477" t="str">
            <v>05.08.080</v>
          </cell>
          <cell r="B477" t="str">
            <v>Transporte de entulho, para distâncias superiores ao 5° km até o 10° km</v>
          </cell>
          <cell r="C477" t="str">
            <v>M3</v>
          </cell>
          <cell r="D477">
            <v>41.27</v>
          </cell>
          <cell r="E477"/>
          <cell r="F477">
            <v>41.27</v>
          </cell>
        </row>
        <row r="478">
          <cell r="A478" t="str">
            <v>05.08.100</v>
          </cell>
          <cell r="B478" t="str">
            <v>Transporte de entulho, para distâncias superiores ao 10° km até o 15° km</v>
          </cell>
          <cell r="C478" t="str">
            <v>M3</v>
          </cell>
          <cell r="D478">
            <v>51.25</v>
          </cell>
          <cell r="E478"/>
          <cell r="F478">
            <v>51.25</v>
          </cell>
        </row>
        <row r="479">
          <cell r="A479" t="str">
            <v>05.08.120</v>
          </cell>
          <cell r="B479" t="str">
            <v>Transporte de entulho, para distâncias superiores ao 15° km até o 20° km</v>
          </cell>
          <cell r="C479" t="str">
            <v>M3</v>
          </cell>
          <cell r="D479">
            <v>58.28</v>
          </cell>
          <cell r="E479"/>
          <cell r="F479">
            <v>58.28</v>
          </cell>
        </row>
        <row r="480">
          <cell r="A480" t="str">
            <v>05.08.140</v>
          </cell>
          <cell r="B480" t="str">
            <v>Transporte de entulho, para distâncias superiores ao 20° km</v>
          </cell>
          <cell r="C480" t="str">
            <v>M3XKM</v>
          </cell>
          <cell r="D480">
            <v>2.92</v>
          </cell>
          <cell r="E480"/>
          <cell r="F480">
            <v>2.92</v>
          </cell>
        </row>
        <row r="481">
          <cell r="A481" t="str">
            <v>05.08.220</v>
          </cell>
          <cell r="B481" t="str">
            <v>Carregamento mecanizado de entulho fragmentado, com caminhão à disposição dentro da obra, até o raio de 1 km</v>
          </cell>
          <cell r="C481" t="str">
            <v>M3</v>
          </cell>
          <cell r="D481">
            <v>17.37</v>
          </cell>
          <cell r="E481"/>
          <cell r="F481">
            <v>17.37</v>
          </cell>
        </row>
        <row r="482">
          <cell r="A482" t="str">
            <v>05.09</v>
          </cell>
          <cell r="B482" t="str">
            <v>Taxas de recolhimento</v>
          </cell>
          <cell r="C482"/>
          <cell r="D482"/>
          <cell r="E482"/>
          <cell r="F482"/>
        </row>
        <row r="483">
          <cell r="A483" t="str">
            <v>05.09.006</v>
          </cell>
          <cell r="B483" t="str">
            <v>Taxa de destinação de resíduo sólido em aterro, tipo inerte</v>
          </cell>
          <cell r="C483" t="str">
            <v>T</v>
          </cell>
          <cell r="D483">
            <v>38.24</v>
          </cell>
          <cell r="E483"/>
          <cell r="F483">
            <v>38.24</v>
          </cell>
        </row>
        <row r="484">
          <cell r="A484" t="str">
            <v>05.09.007</v>
          </cell>
          <cell r="B484" t="str">
            <v>Taxa de destinação de resíduo sólido em aterro, tipo solo/terra</v>
          </cell>
          <cell r="C484" t="str">
            <v>M3</v>
          </cell>
          <cell r="D484">
            <v>29.28</v>
          </cell>
          <cell r="E484"/>
          <cell r="F484">
            <v>29.28</v>
          </cell>
        </row>
        <row r="485">
          <cell r="A485" t="str">
            <v>05.09.008</v>
          </cell>
          <cell r="B485" t="str">
            <v>Taxa de destinação de resíduo sólido em aterro - telhas cimento amianto</v>
          </cell>
          <cell r="C485" t="str">
            <v>T</v>
          </cell>
          <cell r="D485">
            <v>748.3</v>
          </cell>
          <cell r="E485"/>
          <cell r="F485">
            <v>748.3</v>
          </cell>
        </row>
        <row r="486">
          <cell r="A486" t="str">
            <v>05.10</v>
          </cell>
          <cell r="B486" t="str">
            <v>Transporte mecanizado de solo</v>
          </cell>
          <cell r="C486"/>
          <cell r="D486"/>
          <cell r="E486"/>
          <cell r="F486"/>
        </row>
        <row r="487">
          <cell r="A487" t="str">
            <v>05.10.010</v>
          </cell>
          <cell r="B487" t="str">
            <v>Carregamento mecanizado de solo de 1ª e 2ª categoria</v>
          </cell>
          <cell r="C487" t="str">
            <v>M3</v>
          </cell>
          <cell r="D487">
            <v>5.19</v>
          </cell>
          <cell r="E487"/>
          <cell r="F487">
            <v>5.19</v>
          </cell>
        </row>
        <row r="488">
          <cell r="A488" t="str">
            <v>05.10.020</v>
          </cell>
          <cell r="B488" t="str">
            <v>Transporte de solo de 1ª e 2ª categoria por caminhão até o 2° km</v>
          </cell>
          <cell r="C488" t="str">
            <v>M3</v>
          </cell>
          <cell r="D488">
            <v>8.57</v>
          </cell>
          <cell r="E488"/>
          <cell r="F488">
            <v>8.57</v>
          </cell>
        </row>
        <row r="489">
          <cell r="A489" t="str">
            <v>05.10.021</v>
          </cell>
          <cell r="B489" t="str">
            <v>Transporte de solo de 1ª e 2ª categoria por caminhão para distâncias superiores ao 2° km até o 3° km</v>
          </cell>
          <cell r="C489" t="str">
            <v>M3</v>
          </cell>
          <cell r="D489">
            <v>12.79</v>
          </cell>
          <cell r="E489"/>
          <cell r="F489">
            <v>12.79</v>
          </cell>
        </row>
        <row r="490">
          <cell r="A490" t="str">
            <v>05.10.022</v>
          </cell>
          <cell r="B490" t="str">
            <v>Transporte de solo de 1ª e 2ª categoria por caminhão para distâncias superiores ao 3° km até o 5° km</v>
          </cell>
          <cell r="C490" t="str">
            <v>M3</v>
          </cell>
          <cell r="D490">
            <v>14.13</v>
          </cell>
          <cell r="E490"/>
          <cell r="F490">
            <v>14.13</v>
          </cell>
        </row>
        <row r="491">
          <cell r="A491" t="str">
            <v>05.10.023</v>
          </cell>
          <cell r="B491" t="str">
            <v>Transporte de solo de 1ª e 2ª categoria por caminhão para distâncias superiores ao 5° km até o 10° km</v>
          </cell>
          <cell r="C491" t="str">
            <v>M3</v>
          </cell>
          <cell r="D491">
            <v>18.89</v>
          </cell>
          <cell r="E491"/>
          <cell r="F491">
            <v>18.89</v>
          </cell>
        </row>
        <row r="492">
          <cell r="A492" t="str">
            <v>05.10.024</v>
          </cell>
          <cell r="B492" t="str">
            <v>Transporte de solo de 1ª e 2ª categoria por caminhão para distâncias superiores ao 10° km até o 15° km</v>
          </cell>
          <cell r="C492" t="str">
            <v>M3</v>
          </cell>
          <cell r="D492">
            <v>28.31</v>
          </cell>
          <cell r="E492"/>
          <cell r="F492">
            <v>28.31</v>
          </cell>
        </row>
        <row r="493">
          <cell r="A493" t="str">
            <v>05.10.025</v>
          </cell>
          <cell r="B493" t="str">
            <v>Transporte de solo de 1ª e 2ª categoria por caminhão para distâncias superiores ao 15° km até o 20° km</v>
          </cell>
          <cell r="C493" t="str">
            <v>M3</v>
          </cell>
          <cell r="D493">
            <v>37.71</v>
          </cell>
          <cell r="E493"/>
          <cell r="F493">
            <v>37.71</v>
          </cell>
        </row>
        <row r="494">
          <cell r="A494" t="str">
            <v>05.10.026</v>
          </cell>
          <cell r="B494" t="str">
            <v>Transporte de solo de 1ª e 2ª categoria por caminhão para distâncias superiores ao 20° km</v>
          </cell>
          <cell r="C494" t="str">
            <v>M3XKM</v>
          </cell>
          <cell r="D494">
            <v>1.82</v>
          </cell>
          <cell r="E494"/>
          <cell r="F494">
            <v>1.82</v>
          </cell>
        </row>
        <row r="495">
          <cell r="A495" t="str">
            <v>05.10.030</v>
          </cell>
          <cell r="B495" t="str">
            <v>Transporte de solo brejoso por caminhão até o 2° km</v>
          </cell>
          <cell r="C495" t="str">
            <v>M3</v>
          </cell>
          <cell r="D495">
            <v>14.73</v>
          </cell>
          <cell r="E495"/>
          <cell r="F495">
            <v>14.73</v>
          </cell>
        </row>
        <row r="496">
          <cell r="A496" t="str">
            <v>05.10.031</v>
          </cell>
          <cell r="B496" t="str">
            <v>Transporte de solo brejoso por caminhão para distâncias superiores ao 2° km até o 3° km</v>
          </cell>
          <cell r="C496" t="str">
            <v>M3</v>
          </cell>
          <cell r="D496">
            <v>20.32</v>
          </cell>
          <cell r="E496"/>
          <cell r="F496">
            <v>20.32</v>
          </cell>
        </row>
        <row r="497">
          <cell r="A497" t="str">
            <v>05.10.032</v>
          </cell>
          <cell r="B497" t="str">
            <v>Transporte de solo brejoso por caminhão para distâncias superiores ao 3° km até o 5° km</v>
          </cell>
          <cell r="C497" t="str">
            <v>M3</v>
          </cell>
          <cell r="D497">
            <v>21.21</v>
          </cell>
          <cell r="E497"/>
          <cell r="F497">
            <v>21.21</v>
          </cell>
        </row>
        <row r="498">
          <cell r="A498" t="str">
            <v>05.10.033</v>
          </cell>
          <cell r="B498" t="str">
            <v>Transporte de solo brejoso por caminhão para distâncias superiores ao 5° km até o 10° km</v>
          </cell>
          <cell r="C498" t="str">
            <v>M3</v>
          </cell>
          <cell r="D498">
            <v>27.11</v>
          </cell>
          <cell r="E498"/>
          <cell r="F498">
            <v>27.11</v>
          </cell>
        </row>
        <row r="499">
          <cell r="A499" t="str">
            <v>05.10.034</v>
          </cell>
          <cell r="B499" t="str">
            <v>Transporte de solo brejoso por caminhão para distâncias superiores ao 10° km até o 15° km</v>
          </cell>
          <cell r="C499" t="str">
            <v>M3</v>
          </cell>
          <cell r="D499">
            <v>40.64</v>
          </cell>
          <cell r="E499"/>
          <cell r="F499">
            <v>40.64</v>
          </cell>
        </row>
        <row r="500">
          <cell r="A500" t="str">
            <v>05.10.035</v>
          </cell>
          <cell r="B500" t="str">
            <v>Transporte de solo brejoso por caminhão para distâncias superiores ao 15° km até o 20° km</v>
          </cell>
          <cell r="C500" t="str">
            <v>M3</v>
          </cell>
          <cell r="D500">
            <v>54.18</v>
          </cell>
          <cell r="E500"/>
          <cell r="F500">
            <v>54.18</v>
          </cell>
        </row>
        <row r="501">
          <cell r="A501" t="str">
            <v>05.10.036</v>
          </cell>
          <cell r="B501" t="str">
            <v>Transporte de solo brejoso por caminhão para distâncias superiores ao 20° km</v>
          </cell>
          <cell r="C501" t="str">
            <v>M3XKM</v>
          </cell>
          <cell r="D501">
            <v>2.63</v>
          </cell>
          <cell r="E501"/>
          <cell r="F501">
            <v>2.63</v>
          </cell>
        </row>
        <row r="502">
          <cell r="A502" t="str">
            <v>06</v>
          </cell>
          <cell r="B502" t="str">
            <v>SERVICO EM SOLO E ROCHA, MANUAL</v>
          </cell>
          <cell r="C502"/>
          <cell r="D502"/>
          <cell r="E502"/>
          <cell r="F502"/>
        </row>
        <row r="503">
          <cell r="A503" t="str">
            <v>06.01</v>
          </cell>
          <cell r="B503" t="str">
            <v>Escavação manual em campo aberto de solo, exceto rocha</v>
          </cell>
          <cell r="C503"/>
          <cell r="D503"/>
          <cell r="E503"/>
          <cell r="F503"/>
        </row>
        <row r="504">
          <cell r="A504" t="str">
            <v>06.01.020</v>
          </cell>
          <cell r="B504" t="str">
            <v>Escavação manual em solo de 1ª e 2ª categoria em campo aberto</v>
          </cell>
          <cell r="C504" t="str">
            <v>M3</v>
          </cell>
          <cell r="D504"/>
          <cell r="E504">
            <v>50.9</v>
          </cell>
          <cell r="F504">
            <v>50.9</v>
          </cell>
        </row>
        <row r="505">
          <cell r="A505" t="str">
            <v>06.01.040</v>
          </cell>
          <cell r="B505" t="str">
            <v>Escavação manual em solo brejoso em campo aberto</v>
          </cell>
          <cell r="C505" t="str">
            <v>M3</v>
          </cell>
          <cell r="D505"/>
          <cell r="E505">
            <v>63.52</v>
          </cell>
          <cell r="F505">
            <v>63.52</v>
          </cell>
        </row>
        <row r="506">
          <cell r="A506" t="str">
            <v>06.02</v>
          </cell>
          <cell r="B506" t="str">
            <v>Escavação manual em valas e buracos de solo, exceto rocha</v>
          </cell>
          <cell r="C506"/>
          <cell r="D506"/>
          <cell r="E506"/>
          <cell r="F506"/>
        </row>
        <row r="507">
          <cell r="A507" t="str">
            <v>06.02.020</v>
          </cell>
          <cell r="B507" t="str">
            <v>Escavação manual em solo de 1ª e 2ª categoria em vala ou cava até 1,5 m</v>
          </cell>
          <cell r="C507" t="str">
            <v>M3</v>
          </cell>
          <cell r="D507"/>
          <cell r="E507">
            <v>61.08</v>
          </cell>
          <cell r="F507">
            <v>61.08</v>
          </cell>
        </row>
        <row r="508">
          <cell r="A508" t="str">
            <v>06.02.040</v>
          </cell>
          <cell r="B508" t="str">
            <v>Escavação manual em solo de 1ª e 2ª categoria em vala ou cava além de 1,5 m</v>
          </cell>
          <cell r="C508" t="str">
            <v>M3</v>
          </cell>
          <cell r="D508"/>
          <cell r="E508">
            <v>79</v>
          </cell>
          <cell r="F508">
            <v>79</v>
          </cell>
        </row>
        <row r="509">
          <cell r="A509" t="str">
            <v>06.11</v>
          </cell>
          <cell r="B509" t="str">
            <v>Reaterro manual sem fornecimento de material</v>
          </cell>
          <cell r="C509"/>
          <cell r="D509"/>
          <cell r="E509"/>
          <cell r="F509"/>
        </row>
        <row r="510">
          <cell r="A510" t="str">
            <v>06.11.020</v>
          </cell>
          <cell r="B510" t="str">
            <v>Reaterro manual para simples regularização sem compactação</v>
          </cell>
          <cell r="C510" t="str">
            <v>M3</v>
          </cell>
          <cell r="D510"/>
          <cell r="E510">
            <v>8.75</v>
          </cell>
          <cell r="F510">
            <v>8.75</v>
          </cell>
        </row>
        <row r="511">
          <cell r="A511" t="str">
            <v>06.11.040</v>
          </cell>
          <cell r="B511" t="str">
            <v>Reaterro manual apiloado sem controle de compactação</v>
          </cell>
          <cell r="C511" t="str">
            <v>M3</v>
          </cell>
          <cell r="D511"/>
          <cell r="E511">
            <v>19</v>
          </cell>
          <cell r="F511">
            <v>19</v>
          </cell>
        </row>
        <row r="512">
          <cell r="A512" t="str">
            <v>06.11.060</v>
          </cell>
          <cell r="B512" t="str">
            <v>Reaterro manual com adição de 2% de cimento</v>
          </cell>
          <cell r="C512" t="str">
            <v>M3</v>
          </cell>
          <cell r="D512">
            <v>17.61</v>
          </cell>
          <cell r="E512">
            <v>68.41</v>
          </cell>
          <cell r="F512">
            <v>86.02</v>
          </cell>
        </row>
        <row r="513">
          <cell r="A513" t="str">
            <v>06.12</v>
          </cell>
          <cell r="B513" t="str">
            <v>Aterro manual sem fornecimento de material</v>
          </cell>
          <cell r="C513"/>
          <cell r="D513"/>
          <cell r="E513"/>
          <cell r="F513"/>
        </row>
        <row r="514">
          <cell r="A514" t="str">
            <v>06.12.020</v>
          </cell>
          <cell r="B514" t="str">
            <v>Aterro manual apiloado de área interna com maço de 30 kg</v>
          </cell>
          <cell r="C514" t="str">
            <v>M3</v>
          </cell>
          <cell r="D514"/>
          <cell r="E514">
            <v>62.89</v>
          </cell>
          <cell r="F514">
            <v>62.89</v>
          </cell>
        </row>
        <row r="515">
          <cell r="A515" t="str">
            <v>06.14</v>
          </cell>
          <cell r="B515" t="str">
            <v>Carga / carregamento e descarga manual</v>
          </cell>
          <cell r="C515"/>
          <cell r="D515"/>
          <cell r="E515"/>
          <cell r="F515"/>
        </row>
        <row r="516">
          <cell r="A516" t="str">
            <v>06.14.020</v>
          </cell>
          <cell r="B516" t="str">
            <v>Carga manual de solo</v>
          </cell>
          <cell r="C516" t="str">
            <v>M3</v>
          </cell>
          <cell r="D516"/>
          <cell r="E516">
            <v>12.22</v>
          </cell>
          <cell r="F516">
            <v>12.22</v>
          </cell>
        </row>
        <row r="517">
          <cell r="A517" t="str">
            <v>07</v>
          </cell>
          <cell r="B517" t="str">
            <v>SERVICO EM SOLO E ROCHA, MECANIZADO</v>
          </cell>
          <cell r="C517"/>
          <cell r="D517"/>
          <cell r="E517"/>
          <cell r="F517"/>
        </row>
        <row r="518">
          <cell r="A518" t="str">
            <v>07.01</v>
          </cell>
          <cell r="B518" t="str">
            <v>Escavação ou corte mecanizados em campo aberto de solo, exceto rocha</v>
          </cell>
          <cell r="C518"/>
          <cell r="D518"/>
          <cell r="E518"/>
          <cell r="F518"/>
        </row>
        <row r="519">
          <cell r="A519" t="str">
            <v>07.01.010</v>
          </cell>
          <cell r="B519" t="str">
            <v>Escavação e carga mecanizada para exploração de solo em jazida</v>
          </cell>
          <cell r="C519" t="str">
            <v>M3</v>
          </cell>
          <cell r="D519">
            <v>16.34</v>
          </cell>
          <cell r="E519">
            <v>0.28999999999999998</v>
          </cell>
          <cell r="F519">
            <v>16.63</v>
          </cell>
        </row>
        <row r="520">
          <cell r="A520" t="str">
            <v>07.01.020</v>
          </cell>
          <cell r="B520" t="str">
            <v>Escavação e carga mecanizada em solo de 1ª categoria, em campo aberto</v>
          </cell>
          <cell r="C520" t="str">
            <v>M3</v>
          </cell>
          <cell r="D520">
            <v>16.78</v>
          </cell>
          <cell r="E520">
            <v>0.28999999999999998</v>
          </cell>
          <cell r="F520">
            <v>17.07</v>
          </cell>
        </row>
        <row r="521">
          <cell r="A521" t="str">
            <v>07.01.060</v>
          </cell>
          <cell r="B521" t="str">
            <v>Escavação e carga mecanizada em solo de 2ª categoria, em campo aberto</v>
          </cell>
          <cell r="C521" t="str">
            <v>M3</v>
          </cell>
          <cell r="D521">
            <v>26.67</v>
          </cell>
          <cell r="E521">
            <v>0.95</v>
          </cell>
          <cell r="F521">
            <v>27.62</v>
          </cell>
        </row>
        <row r="522">
          <cell r="A522" t="str">
            <v>07.01.120</v>
          </cell>
          <cell r="B522" t="str">
            <v>Carga e remoção de terra até a distância média de 1 km</v>
          </cell>
          <cell r="C522" t="str">
            <v>M3</v>
          </cell>
          <cell r="D522">
            <v>15.09</v>
          </cell>
          <cell r="E522"/>
          <cell r="F522">
            <v>15.09</v>
          </cell>
        </row>
        <row r="523">
          <cell r="A523" t="str">
            <v>07.02</v>
          </cell>
          <cell r="B523" t="str">
            <v>Escavação mecanizada de valas e buracos em solo, exceto rocha</v>
          </cell>
          <cell r="C523"/>
          <cell r="D523"/>
          <cell r="E523"/>
          <cell r="F523"/>
        </row>
        <row r="524">
          <cell r="A524" t="str">
            <v>07.02.020</v>
          </cell>
          <cell r="B524" t="str">
            <v>Escavação mecanizada de valas ou cavas com profundidade de até 2 m</v>
          </cell>
          <cell r="C524" t="str">
            <v>M3</v>
          </cell>
          <cell r="D524">
            <v>9.8699999999999992</v>
          </cell>
          <cell r="E524">
            <v>1.31</v>
          </cell>
          <cell r="F524">
            <v>11.18</v>
          </cell>
        </row>
        <row r="525">
          <cell r="A525" t="str">
            <v>07.02.040</v>
          </cell>
          <cell r="B525" t="str">
            <v>Escavação mecanizada de valas ou cavas com profundidade de até 3 m</v>
          </cell>
          <cell r="C525" t="str">
            <v>M3</v>
          </cell>
          <cell r="D525">
            <v>11.12</v>
          </cell>
          <cell r="E525">
            <v>1.48</v>
          </cell>
          <cell r="F525">
            <v>12.6</v>
          </cell>
        </row>
        <row r="526">
          <cell r="A526" t="str">
            <v>07.02.060</v>
          </cell>
          <cell r="B526" t="str">
            <v>Escavação mecanizada de valas ou cavas com profundidade de até 4 m</v>
          </cell>
          <cell r="C526" t="str">
            <v>M3</v>
          </cell>
          <cell r="D526">
            <v>20.53</v>
          </cell>
          <cell r="E526">
            <v>0.85</v>
          </cell>
          <cell r="F526">
            <v>21.38</v>
          </cell>
        </row>
        <row r="527">
          <cell r="A527" t="str">
            <v>07.02.080</v>
          </cell>
          <cell r="B527" t="str">
            <v>Escavação mecanizada de valas ou cavas com profundidade acima de 4 m, com escavadeira hidráulica</v>
          </cell>
          <cell r="C527" t="str">
            <v>M3</v>
          </cell>
          <cell r="D527">
            <v>21.68</v>
          </cell>
          <cell r="E527">
            <v>0.81</v>
          </cell>
          <cell r="F527">
            <v>22.49</v>
          </cell>
        </row>
        <row r="528">
          <cell r="A528" t="str">
            <v>07.05</v>
          </cell>
          <cell r="B528" t="str">
            <v>Escavação mecanizada em solo brejoso ou turfa</v>
          </cell>
          <cell r="C528"/>
          <cell r="D528"/>
          <cell r="E528"/>
          <cell r="F528"/>
        </row>
        <row r="529">
          <cell r="A529" t="str">
            <v>07.05.010</v>
          </cell>
          <cell r="B529" t="str">
            <v>Escavação e carga mecanizada em solo brejoso ou turfa</v>
          </cell>
          <cell r="C529" t="str">
            <v>M3</v>
          </cell>
          <cell r="D529">
            <v>38.39</v>
          </cell>
          <cell r="E529">
            <v>1.9</v>
          </cell>
          <cell r="F529">
            <v>40.29</v>
          </cell>
        </row>
        <row r="530">
          <cell r="A530" t="str">
            <v>07.05.020</v>
          </cell>
          <cell r="B530" t="str">
            <v>Escavação e carga mecanizada em solo vegetal superficial</v>
          </cell>
          <cell r="C530" t="str">
            <v>M3</v>
          </cell>
          <cell r="D530">
            <v>32.85</v>
          </cell>
          <cell r="E530">
            <v>1.53</v>
          </cell>
          <cell r="F530">
            <v>34.380000000000003</v>
          </cell>
        </row>
        <row r="531">
          <cell r="A531" t="str">
            <v>07.06</v>
          </cell>
          <cell r="B531" t="str">
            <v>Escavação ou carga mecanizada em campo aberto</v>
          </cell>
          <cell r="C531"/>
          <cell r="D531"/>
          <cell r="E531"/>
          <cell r="F531"/>
        </row>
        <row r="532">
          <cell r="A532" t="str">
            <v>07.06.010</v>
          </cell>
          <cell r="B532" t="str">
            <v>Escavação e carga mecanizada em campo aberto, com rompedor hidráulico, em rocha</v>
          </cell>
          <cell r="C532" t="str">
            <v>M3</v>
          </cell>
          <cell r="D532">
            <v>278.83</v>
          </cell>
          <cell r="E532"/>
          <cell r="F532">
            <v>278.83</v>
          </cell>
        </row>
        <row r="533">
          <cell r="A533" t="str">
            <v>07.10</v>
          </cell>
          <cell r="B533" t="str">
            <v>Apiloamento e nivelamento mecanizado de solo</v>
          </cell>
          <cell r="C533"/>
          <cell r="D533"/>
          <cell r="E533"/>
          <cell r="F533"/>
        </row>
        <row r="534">
          <cell r="A534" t="str">
            <v>07.10.020</v>
          </cell>
          <cell r="B534" t="str">
            <v>Espalhamento de solo em bota-fora com compactação sem controle</v>
          </cell>
          <cell r="C534" t="str">
            <v>M3</v>
          </cell>
          <cell r="D534">
            <v>6.75</v>
          </cell>
          <cell r="E534">
            <v>0.12</v>
          </cell>
          <cell r="F534">
            <v>6.87</v>
          </cell>
        </row>
        <row r="535">
          <cell r="A535" t="str">
            <v>07.11</v>
          </cell>
          <cell r="B535" t="str">
            <v>Reaterro mecanizado sem fornecimento de material</v>
          </cell>
          <cell r="C535"/>
          <cell r="D535"/>
          <cell r="E535"/>
          <cell r="F535"/>
        </row>
        <row r="536">
          <cell r="A536" t="str">
            <v>07.11.020</v>
          </cell>
          <cell r="B536" t="str">
            <v>Reaterro compactado mecanizado de vala ou cava com compactador</v>
          </cell>
          <cell r="C536" t="str">
            <v>M3</v>
          </cell>
          <cell r="D536">
            <v>3.86</v>
          </cell>
          <cell r="E536">
            <v>2.84</v>
          </cell>
          <cell r="F536">
            <v>6.7</v>
          </cell>
        </row>
        <row r="537">
          <cell r="A537" t="str">
            <v>07.11.040</v>
          </cell>
          <cell r="B537" t="str">
            <v>Reaterro compactado mecanizado de vala ou cava com rolo, mínimo de 95% PN</v>
          </cell>
          <cell r="C537" t="str">
            <v>M3</v>
          </cell>
          <cell r="D537">
            <v>20.99</v>
          </cell>
          <cell r="E537">
            <v>2.61</v>
          </cell>
          <cell r="F537">
            <v>23.6</v>
          </cell>
        </row>
        <row r="538">
          <cell r="A538" t="str">
            <v>07.12</v>
          </cell>
          <cell r="B538" t="str">
            <v>Aterro mecanizado sem fornecimento de material</v>
          </cell>
          <cell r="C538"/>
          <cell r="D538"/>
          <cell r="E538"/>
          <cell r="F538"/>
        </row>
        <row r="539">
          <cell r="A539" t="str">
            <v>07.12.010</v>
          </cell>
          <cell r="B539" t="str">
            <v>Compactação de aterro mecanizado mínimo de 95% PN, sem fornecimento de solo em áreas fechadas</v>
          </cell>
          <cell r="C539" t="str">
            <v>M3</v>
          </cell>
          <cell r="D539">
            <v>18.329999999999998</v>
          </cell>
          <cell r="E539">
            <v>0.43</v>
          </cell>
          <cell r="F539">
            <v>18.760000000000002</v>
          </cell>
        </row>
        <row r="540">
          <cell r="A540" t="str">
            <v>07.12.020</v>
          </cell>
          <cell r="B540" t="str">
            <v>Compactação de aterro mecanizado mínimo de 95% PN, sem fornecimento de solo em campo aberto</v>
          </cell>
          <cell r="C540" t="str">
            <v>M3</v>
          </cell>
          <cell r="D540">
            <v>13.04</v>
          </cell>
          <cell r="E540">
            <v>0.3</v>
          </cell>
          <cell r="F540">
            <v>13.34</v>
          </cell>
        </row>
        <row r="541">
          <cell r="A541" t="str">
            <v>07.12.030</v>
          </cell>
          <cell r="B541" t="str">
            <v>Compactação de aterro mecanizado a 100% PN, sem fornecimento de solo em campo aberto</v>
          </cell>
          <cell r="C541" t="str">
            <v>M3</v>
          </cell>
          <cell r="D541">
            <v>13.23</v>
          </cell>
          <cell r="E541">
            <v>0.13</v>
          </cell>
          <cell r="F541">
            <v>13.36</v>
          </cell>
        </row>
        <row r="542">
          <cell r="A542" t="str">
            <v>07.12.040</v>
          </cell>
          <cell r="B542" t="str">
            <v>Aterro mecanizado por compensação, solo de 1ª categoria em campo aberto, sem compactação do aterro</v>
          </cell>
          <cell r="C542" t="str">
            <v>M3</v>
          </cell>
          <cell r="D542">
            <v>21.05</v>
          </cell>
          <cell r="E542">
            <v>0.41</v>
          </cell>
          <cell r="F542">
            <v>21.46</v>
          </cell>
        </row>
        <row r="543">
          <cell r="A543" t="str">
            <v>08</v>
          </cell>
          <cell r="B543" t="str">
            <v>ESCORAMENTO, CONTENCAO E DRENAGEM</v>
          </cell>
          <cell r="C543"/>
          <cell r="D543"/>
          <cell r="E543"/>
          <cell r="F543"/>
        </row>
        <row r="544">
          <cell r="A544" t="str">
            <v>08.01</v>
          </cell>
          <cell r="B544" t="str">
            <v>Escoramento</v>
          </cell>
          <cell r="C544"/>
          <cell r="D544"/>
          <cell r="E544"/>
          <cell r="F544"/>
        </row>
        <row r="545">
          <cell r="A545" t="str">
            <v>08.01.020</v>
          </cell>
          <cell r="B545" t="str">
            <v>Escoramento de solo contínuo</v>
          </cell>
          <cell r="C545" t="str">
            <v>M2</v>
          </cell>
          <cell r="D545">
            <v>37.42</v>
          </cell>
          <cell r="E545">
            <v>60.05</v>
          </cell>
          <cell r="F545">
            <v>97.47</v>
          </cell>
        </row>
        <row r="546">
          <cell r="A546" t="str">
            <v>08.01.040</v>
          </cell>
          <cell r="B546" t="str">
            <v>Escoramento de solo descontínuo</v>
          </cell>
          <cell r="C546" t="str">
            <v>M2</v>
          </cell>
          <cell r="D546">
            <v>20.38</v>
          </cell>
          <cell r="E546">
            <v>36.119999999999997</v>
          </cell>
          <cell r="F546">
            <v>56.5</v>
          </cell>
        </row>
        <row r="547">
          <cell r="A547" t="str">
            <v>08.01.060</v>
          </cell>
          <cell r="B547" t="str">
            <v>Escoramento de solo pontaletado</v>
          </cell>
          <cell r="C547" t="str">
            <v>M2</v>
          </cell>
          <cell r="D547">
            <v>13.71</v>
          </cell>
          <cell r="E547">
            <v>8.73</v>
          </cell>
          <cell r="F547">
            <v>22.44</v>
          </cell>
        </row>
        <row r="548">
          <cell r="A548" t="str">
            <v>08.01.080</v>
          </cell>
          <cell r="B548" t="str">
            <v>Escoramento de solo especial</v>
          </cell>
          <cell r="C548" t="str">
            <v>M2</v>
          </cell>
          <cell r="D548">
            <v>47.73</v>
          </cell>
          <cell r="E548">
            <v>69.87</v>
          </cell>
          <cell r="F548">
            <v>117.6</v>
          </cell>
        </row>
        <row r="549">
          <cell r="A549" t="str">
            <v>08.01.100</v>
          </cell>
          <cell r="B549" t="str">
            <v>Escoramento com estacas pranchas metálicas - profundidade até 4 m</v>
          </cell>
          <cell r="C549" t="str">
            <v>M2</v>
          </cell>
          <cell r="D549">
            <v>366.14</v>
          </cell>
          <cell r="E549"/>
          <cell r="F549">
            <v>366.14</v>
          </cell>
        </row>
        <row r="550">
          <cell r="A550" t="str">
            <v>08.01.110</v>
          </cell>
          <cell r="B550" t="str">
            <v>Escoramento com estacas pranchas metálicas - profundidade até 6 m</v>
          </cell>
          <cell r="C550" t="str">
            <v>M2</v>
          </cell>
          <cell r="D550">
            <v>401.42</v>
          </cell>
          <cell r="E550"/>
          <cell r="F550">
            <v>401.42</v>
          </cell>
        </row>
        <row r="551">
          <cell r="A551" t="str">
            <v>08.01.120</v>
          </cell>
          <cell r="B551" t="str">
            <v>Escoramento com estacas pranchas metálicas - profundidade até 8 m</v>
          </cell>
          <cell r="C551" t="str">
            <v>M2</v>
          </cell>
          <cell r="D551">
            <v>444.93</v>
          </cell>
          <cell r="E551"/>
          <cell r="F551">
            <v>444.93</v>
          </cell>
        </row>
        <row r="552">
          <cell r="A552" t="str">
            <v>08.02</v>
          </cell>
          <cell r="B552" t="str">
            <v>Cimbramento</v>
          </cell>
          <cell r="C552"/>
          <cell r="D552"/>
          <cell r="E552"/>
          <cell r="F552"/>
        </row>
        <row r="553">
          <cell r="A553" t="str">
            <v>08.02.020</v>
          </cell>
          <cell r="B553" t="str">
            <v>Cimbramento em madeira com estroncas de eucalipto</v>
          </cell>
          <cell r="C553" t="str">
            <v>M3</v>
          </cell>
          <cell r="D553">
            <v>20.12</v>
          </cell>
          <cell r="E553">
            <v>32.76</v>
          </cell>
          <cell r="F553">
            <v>52.88</v>
          </cell>
        </row>
        <row r="554">
          <cell r="A554" t="str">
            <v>08.02.040</v>
          </cell>
          <cell r="B554" t="str">
            <v>Cimbramento em perfil metálico para obras de arte</v>
          </cell>
          <cell r="C554" t="str">
            <v>KG</v>
          </cell>
          <cell r="D554">
            <v>10.029999999999999</v>
          </cell>
          <cell r="E554">
            <v>2.2599999999999998</v>
          </cell>
          <cell r="F554">
            <v>12.29</v>
          </cell>
        </row>
        <row r="555">
          <cell r="A555" t="str">
            <v>08.02.050</v>
          </cell>
          <cell r="B555" t="str">
            <v>Cimbramento tubular metálico</v>
          </cell>
          <cell r="C555" t="str">
            <v>M3MES</v>
          </cell>
          <cell r="D555">
            <v>5.97</v>
          </cell>
          <cell r="E555">
            <v>2.04</v>
          </cell>
          <cell r="F555">
            <v>8.01</v>
          </cell>
        </row>
        <row r="556">
          <cell r="A556" t="str">
            <v>08.02.060</v>
          </cell>
          <cell r="B556" t="str">
            <v>Montagem e desmontagem de cimbramento tubular metálico</v>
          </cell>
          <cell r="C556" t="str">
            <v>M3</v>
          </cell>
          <cell r="D556"/>
          <cell r="E556">
            <v>15.5</v>
          </cell>
          <cell r="F556">
            <v>15.5</v>
          </cell>
        </row>
        <row r="557">
          <cell r="A557" t="str">
            <v>08.03</v>
          </cell>
          <cell r="B557" t="str">
            <v>Descimbramento</v>
          </cell>
          <cell r="C557"/>
          <cell r="D557"/>
          <cell r="E557"/>
          <cell r="F557"/>
        </row>
        <row r="558">
          <cell r="A558" t="str">
            <v>08.03.020</v>
          </cell>
          <cell r="B558" t="str">
            <v>Descimbramento em madeira</v>
          </cell>
          <cell r="C558" t="str">
            <v>M3</v>
          </cell>
          <cell r="D558"/>
          <cell r="E558">
            <v>9.0299999999999994</v>
          </cell>
          <cell r="F558">
            <v>9.0299999999999994</v>
          </cell>
        </row>
        <row r="559">
          <cell r="A559" t="str">
            <v>08.05</v>
          </cell>
          <cell r="B559" t="str">
            <v>Manta, filtro e dreno</v>
          </cell>
          <cell r="C559"/>
          <cell r="D559"/>
          <cell r="E559"/>
          <cell r="F559"/>
        </row>
        <row r="560">
          <cell r="A560" t="str">
            <v>08.05.010</v>
          </cell>
          <cell r="B560" t="str">
            <v>Geomembrana em polietileno de alta densidade PEAD de 1 mm</v>
          </cell>
          <cell r="C560" t="str">
            <v>M2</v>
          </cell>
          <cell r="D560">
            <v>26.03</v>
          </cell>
          <cell r="E560">
            <v>0.77</v>
          </cell>
          <cell r="F560">
            <v>26.8</v>
          </cell>
        </row>
        <row r="561">
          <cell r="A561" t="str">
            <v>08.05.100</v>
          </cell>
          <cell r="B561" t="str">
            <v>Dreno com pedra britada</v>
          </cell>
          <cell r="C561" t="str">
            <v>M3</v>
          </cell>
          <cell r="D561">
            <v>131.12</v>
          </cell>
          <cell r="E561">
            <v>22.58</v>
          </cell>
          <cell r="F561">
            <v>153.69999999999999</v>
          </cell>
        </row>
        <row r="562">
          <cell r="A562" t="str">
            <v>08.05.110</v>
          </cell>
          <cell r="B562" t="str">
            <v>Dreno com areia grossa</v>
          </cell>
          <cell r="C562" t="str">
            <v>M3</v>
          </cell>
          <cell r="D562">
            <v>149.66</v>
          </cell>
          <cell r="E562">
            <v>13.55</v>
          </cell>
          <cell r="F562">
            <v>163.21</v>
          </cell>
        </row>
        <row r="563">
          <cell r="A563" t="str">
            <v>08.05.180</v>
          </cell>
          <cell r="B563" t="str">
            <v>Manta geotêxtil com resistência à tração longitudinal de 10kN/m e transversal de 9kN/m</v>
          </cell>
          <cell r="C563" t="str">
            <v>M2</v>
          </cell>
          <cell r="D563">
            <v>5.93</v>
          </cell>
          <cell r="E563">
            <v>13.55</v>
          </cell>
          <cell r="F563">
            <v>19.48</v>
          </cell>
        </row>
        <row r="564">
          <cell r="A564" t="str">
            <v>08.05.190</v>
          </cell>
          <cell r="B564" t="str">
            <v>Manta geotêxtil com resistência à tração longitudinal de 16kN/m e transversal de 14kN/m</v>
          </cell>
          <cell r="C564" t="str">
            <v>M2</v>
          </cell>
          <cell r="D564">
            <v>8.35</v>
          </cell>
          <cell r="E564">
            <v>13.55</v>
          </cell>
          <cell r="F564">
            <v>21.9</v>
          </cell>
        </row>
        <row r="565">
          <cell r="A565" t="str">
            <v>08.05.220</v>
          </cell>
          <cell r="B565" t="str">
            <v>Manta geotêxtil com resistência à tração longitudinal de 31kN/m e transversal de 27kN/m</v>
          </cell>
          <cell r="C565" t="str">
            <v>M2</v>
          </cell>
          <cell r="D565">
            <v>16.46</v>
          </cell>
          <cell r="E565">
            <v>13.55</v>
          </cell>
          <cell r="F565">
            <v>30.01</v>
          </cell>
        </row>
        <row r="566">
          <cell r="A566" t="str">
            <v>08.06</v>
          </cell>
          <cell r="B566" t="str">
            <v>Barbaca</v>
          </cell>
          <cell r="C566"/>
          <cell r="D566"/>
          <cell r="E566"/>
          <cell r="F566"/>
        </row>
        <row r="567">
          <cell r="A567" t="str">
            <v>08.06.040</v>
          </cell>
          <cell r="B567" t="str">
            <v>Barbacã em tubo de PVC com diâmetro 50 mm</v>
          </cell>
          <cell r="C567" t="str">
            <v>M</v>
          </cell>
          <cell r="D567">
            <v>11.45</v>
          </cell>
          <cell r="E567">
            <v>15.81</v>
          </cell>
          <cell r="F567">
            <v>27.26</v>
          </cell>
        </row>
        <row r="568">
          <cell r="A568" t="str">
            <v>08.06.060</v>
          </cell>
          <cell r="B568" t="str">
            <v>Barbacã em tubo de PVC com diâmetro 75 mm</v>
          </cell>
          <cell r="C568" t="str">
            <v>M</v>
          </cell>
          <cell r="D568">
            <v>16.57</v>
          </cell>
          <cell r="E568">
            <v>18.059999999999999</v>
          </cell>
          <cell r="F568">
            <v>34.630000000000003</v>
          </cell>
        </row>
        <row r="569">
          <cell r="A569" t="str">
            <v>08.06.080</v>
          </cell>
          <cell r="B569" t="str">
            <v>Barbacã em tubo de PVC com diâmetro 100 mm</v>
          </cell>
          <cell r="C569" t="str">
            <v>M</v>
          </cell>
          <cell r="D569">
            <v>15.99</v>
          </cell>
          <cell r="E569">
            <v>22.58</v>
          </cell>
          <cell r="F569">
            <v>38.57</v>
          </cell>
        </row>
        <row r="570">
          <cell r="A570" t="str">
            <v>08.07</v>
          </cell>
          <cell r="B570" t="str">
            <v>Esgotamento</v>
          </cell>
          <cell r="C570"/>
          <cell r="D570"/>
          <cell r="E570"/>
          <cell r="F570"/>
        </row>
        <row r="571">
          <cell r="A571" t="str">
            <v>08.07.050</v>
          </cell>
          <cell r="B571" t="str">
            <v>Taxa de mobilização e desmobilização de equipamentos para execução de rebaixamento de lençol freático</v>
          </cell>
          <cell r="C571" t="str">
            <v>TX</v>
          </cell>
          <cell r="D571">
            <v>12151.28</v>
          </cell>
          <cell r="E571"/>
          <cell r="F571">
            <v>12151.28</v>
          </cell>
        </row>
        <row r="572">
          <cell r="A572" t="str">
            <v>08.07.060</v>
          </cell>
          <cell r="B572" t="str">
            <v>Locação de conjunto de bombeamento a vácuo para rebaixamento de lençol freático, com até 50 ponteiras e potência até 15 HP, mínimo 30 dias</v>
          </cell>
          <cell r="C572" t="str">
            <v>CJxDI</v>
          </cell>
          <cell r="D572">
            <v>728.44</v>
          </cell>
          <cell r="E572"/>
          <cell r="F572">
            <v>728.44</v>
          </cell>
        </row>
        <row r="573">
          <cell r="A573" t="str">
            <v>08.07.070</v>
          </cell>
          <cell r="B573" t="str">
            <v>Ponteiras filtrantes, profundidade até 5 m</v>
          </cell>
          <cell r="C573" t="str">
            <v>UN</v>
          </cell>
          <cell r="D573">
            <v>419.19</v>
          </cell>
          <cell r="E573"/>
          <cell r="F573">
            <v>419.19</v>
          </cell>
        </row>
        <row r="574">
          <cell r="A574" t="str">
            <v>08.07.090</v>
          </cell>
          <cell r="B574" t="str">
            <v>Esgotamento de águas superficiais com bomba de superfície ou submersa</v>
          </cell>
          <cell r="C574" t="str">
            <v>HPXh</v>
          </cell>
          <cell r="D574">
            <v>2.85</v>
          </cell>
          <cell r="E574">
            <v>4.07</v>
          </cell>
          <cell r="F574">
            <v>6.92</v>
          </cell>
        </row>
        <row r="575">
          <cell r="A575" t="str">
            <v>08.10</v>
          </cell>
          <cell r="B575" t="str">
            <v>Contenção</v>
          </cell>
          <cell r="C575"/>
          <cell r="D575"/>
          <cell r="E575"/>
          <cell r="F575"/>
        </row>
        <row r="576">
          <cell r="A576" t="str">
            <v>08.10.040</v>
          </cell>
          <cell r="B576" t="str">
            <v>Enrocamento com pedra arrumada</v>
          </cell>
          <cell r="C576" t="str">
            <v>M3</v>
          </cell>
          <cell r="D576">
            <v>153.93</v>
          </cell>
          <cell r="E576">
            <v>135.44999999999999</v>
          </cell>
          <cell r="F576">
            <v>289.38</v>
          </cell>
        </row>
        <row r="577">
          <cell r="A577" t="str">
            <v>08.10.060</v>
          </cell>
          <cell r="B577" t="str">
            <v>Enrocamento com pedra assentada</v>
          </cell>
          <cell r="C577" t="str">
            <v>M3</v>
          </cell>
          <cell r="D577">
            <v>285.48</v>
          </cell>
          <cell r="E577">
            <v>262.04000000000002</v>
          </cell>
          <cell r="F577">
            <v>547.52</v>
          </cell>
        </row>
        <row r="578">
          <cell r="A578" t="str">
            <v>08.10.108</v>
          </cell>
          <cell r="B578" t="str">
            <v>Gabião tipo caixa em tela metálica, altura de 0,5 m, com revestimento liga zinco/alumínio, malha hexagonal 8/10 cm, fio diâmetro 2,7 mm, independente do formato ou utilização</v>
          </cell>
          <cell r="C578" t="str">
            <v>M3</v>
          </cell>
          <cell r="D578">
            <v>725.55</v>
          </cell>
          <cell r="E578">
            <v>121.85</v>
          </cell>
          <cell r="F578">
            <v>847.4</v>
          </cell>
        </row>
        <row r="579">
          <cell r="A579" t="str">
            <v>08.10.109</v>
          </cell>
          <cell r="B579" t="str">
            <v>Gabião tipo caixa em tela metálica, altura de 1 m, com revestimento liga zinco/alumínio, malha hexagonal 8/10 cm, fio diâmetro 2,7 mm, independente do formato ou utilização</v>
          </cell>
          <cell r="C579" t="str">
            <v>M3</v>
          </cell>
          <cell r="D579">
            <v>572.13</v>
          </cell>
          <cell r="E579">
            <v>149.63999999999999</v>
          </cell>
          <cell r="F579">
            <v>721.77</v>
          </cell>
        </row>
        <row r="580">
          <cell r="A580" t="str">
            <v>09</v>
          </cell>
          <cell r="B580" t="str">
            <v>FORMA</v>
          </cell>
          <cell r="C580"/>
          <cell r="D580"/>
          <cell r="E580"/>
          <cell r="F580"/>
        </row>
        <row r="581">
          <cell r="A581" t="str">
            <v>09.01</v>
          </cell>
          <cell r="B581" t="str">
            <v>Forma em tabua</v>
          </cell>
          <cell r="C581"/>
          <cell r="D581"/>
          <cell r="E581"/>
          <cell r="F581"/>
        </row>
        <row r="582">
          <cell r="A582" t="str">
            <v>09.01.020</v>
          </cell>
          <cell r="B582" t="str">
            <v>Forma em madeira comum para fundação</v>
          </cell>
          <cell r="C582" t="str">
            <v>M2</v>
          </cell>
          <cell r="D582">
            <v>42.04</v>
          </cell>
          <cell r="E582">
            <v>58.7</v>
          </cell>
          <cell r="F582">
            <v>100.74</v>
          </cell>
        </row>
        <row r="583">
          <cell r="A583" t="str">
            <v>09.01.030</v>
          </cell>
          <cell r="B583" t="str">
            <v>Forma em madeira comum para estrutura</v>
          </cell>
          <cell r="C583" t="str">
            <v>M2</v>
          </cell>
          <cell r="D583">
            <v>176.28</v>
          </cell>
          <cell r="E583">
            <v>67.73</v>
          </cell>
          <cell r="F583">
            <v>244.01</v>
          </cell>
        </row>
        <row r="584">
          <cell r="A584" t="str">
            <v>09.01.040</v>
          </cell>
          <cell r="B584" t="str">
            <v>Forma em madeira comum para caixão perdido</v>
          </cell>
          <cell r="C584" t="str">
            <v>M2</v>
          </cell>
          <cell r="D584">
            <v>67.599999999999994</v>
          </cell>
          <cell r="E584">
            <v>54.18</v>
          </cell>
          <cell r="F584">
            <v>121.78</v>
          </cell>
        </row>
        <row r="585">
          <cell r="A585" t="str">
            <v>09.01.150</v>
          </cell>
          <cell r="B585" t="str">
            <v>Desmontagem de forma em madeira para estrutura de laje, com tábuas</v>
          </cell>
          <cell r="C585" t="str">
            <v>M2</v>
          </cell>
          <cell r="D585"/>
          <cell r="E585">
            <v>6.96</v>
          </cell>
          <cell r="F585">
            <v>6.96</v>
          </cell>
        </row>
        <row r="586">
          <cell r="A586" t="str">
            <v>09.01.160</v>
          </cell>
          <cell r="B586" t="str">
            <v>Desmontagem de forma em madeira para estrutura de vigas, com tábuas</v>
          </cell>
          <cell r="C586" t="str">
            <v>M2</v>
          </cell>
          <cell r="D586"/>
          <cell r="E586">
            <v>8.27</v>
          </cell>
          <cell r="F586">
            <v>8.27</v>
          </cell>
        </row>
        <row r="587">
          <cell r="A587" t="str">
            <v>09.02</v>
          </cell>
          <cell r="B587" t="str">
            <v>Forma em madeira compensada</v>
          </cell>
          <cell r="C587"/>
          <cell r="D587"/>
          <cell r="E587"/>
          <cell r="F587"/>
        </row>
        <row r="588">
          <cell r="A588" t="str">
            <v>09.02.020</v>
          </cell>
          <cell r="B588" t="str">
            <v>Forma plana em compensado para estrutura convencional</v>
          </cell>
          <cell r="C588" t="str">
            <v>M2</v>
          </cell>
          <cell r="D588">
            <v>125.98</v>
          </cell>
          <cell r="E588">
            <v>63.21</v>
          </cell>
          <cell r="F588">
            <v>189.19</v>
          </cell>
        </row>
        <row r="589">
          <cell r="A589" t="str">
            <v>09.02.040</v>
          </cell>
          <cell r="B589" t="str">
            <v>Forma plana em compensado para estrutura aparente</v>
          </cell>
          <cell r="C589" t="str">
            <v>M2</v>
          </cell>
          <cell r="D589">
            <v>130.97999999999999</v>
          </cell>
          <cell r="E589">
            <v>63.21</v>
          </cell>
          <cell r="F589">
            <v>194.19</v>
          </cell>
        </row>
        <row r="590">
          <cell r="A590" t="str">
            <v>09.02.060</v>
          </cell>
          <cell r="B590" t="str">
            <v>Forma curva em compensado para estrutura aparente</v>
          </cell>
          <cell r="C590" t="str">
            <v>M2</v>
          </cell>
          <cell r="D590">
            <v>122.35</v>
          </cell>
          <cell r="E590">
            <v>112.88</v>
          </cell>
          <cell r="F590">
            <v>235.23</v>
          </cell>
        </row>
        <row r="591">
          <cell r="A591" t="str">
            <v>09.02.080</v>
          </cell>
          <cell r="B591" t="str">
            <v>Forma plana em compensado para obra de arte, sem cimbramento</v>
          </cell>
          <cell r="C591" t="str">
            <v>M2</v>
          </cell>
          <cell r="D591">
            <v>87.19</v>
          </cell>
          <cell r="E591">
            <v>60.96</v>
          </cell>
          <cell r="F591">
            <v>148.15</v>
          </cell>
        </row>
        <row r="592">
          <cell r="A592" t="str">
            <v>09.02.100</v>
          </cell>
          <cell r="B592" t="str">
            <v>Forma em compensado para encamisamento de tubulão</v>
          </cell>
          <cell r="C592" t="str">
            <v>M2</v>
          </cell>
          <cell r="D592">
            <v>42.95</v>
          </cell>
          <cell r="E592">
            <v>49.67</v>
          </cell>
          <cell r="F592">
            <v>92.62</v>
          </cell>
        </row>
        <row r="593">
          <cell r="A593" t="str">
            <v>09.02.120</v>
          </cell>
          <cell r="B593" t="str">
            <v>Forma ripada de 5 cm na vertical</v>
          </cell>
          <cell r="C593" t="str">
            <v>M2</v>
          </cell>
          <cell r="D593">
            <v>96.15</v>
          </cell>
          <cell r="E593">
            <v>98.8</v>
          </cell>
          <cell r="F593">
            <v>194.95</v>
          </cell>
        </row>
        <row r="594">
          <cell r="A594" t="str">
            <v>09.02.130</v>
          </cell>
          <cell r="B594" t="str">
            <v>Forma plana em compensado para estrutura convencional com cimbramento tubular metálico</v>
          </cell>
          <cell r="C594" t="str">
            <v>M2</v>
          </cell>
          <cell r="D594">
            <v>96.7</v>
          </cell>
          <cell r="E594">
            <v>38.869999999999997</v>
          </cell>
          <cell r="F594">
            <v>135.57</v>
          </cell>
        </row>
        <row r="595">
          <cell r="A595" t="str">
            <v>09.02.140</v>
          </cell>
          <cell r="B595" t="str">
            <v>Forma plana em compensado para estrutura aparente com cimbramento tubular metálico</v>
          </cell>
          <cell r="C595" t="str">
            <v>M2</v>
          </cell>
          <cell r="D595">
            <v>96.7</v>
          </cell>
          <cell r="E595">
            <v>69.319999999999993</v>
          </cell>
          <cell r="F595">
            <v>166.02</v>
          </cell>
        </row>
        <row r="596">
          <cell r="A596" t="str">
            <v>09.02.150</v>
          </cell>
          <cell r="B596" t="str">
            <v>Forma curva em compensado para estrutura convencional com cimbramento tubular metálico</v>
          </cell>
          <cell r="C596" t="str">
            <v>M2</v>
          </cell>
          <cell r="D596">
            <v>62.09</v>
          </cell>
          <cell r="E596">
            <v>118.99</v>
          </cell>
          <cell r="F596">
            <v>181.08</v>
          </cell>
        </row>
        <row r="597">
          <cell r="A597" t="str">
            <v>09.04</v>
          </cell>
          <cell r="B597" t="str">
            <v>Forma em papelão</v>
          </cell>
          <cell r="C597"/>
          <cell r="D597"/>
          <cell r="E597"/>
          <cell r="F597"/>
        </row>
        <row r="598">
          <cell r="A598" t="str">
            <v>09.04.020</v>
          </cell>
          <cell r="B598" t="str">
            <v>Forma em tubo de papelão com diâmetro de 25 cm</v>
          </cell>
          <cell r="C598" t="str">
            <v>M</v>
          </cell>
          <cell r="D598">
            <v>93.13</v>
          </cell>
          <cell r="E598">
            <v>10.72</v>
          </cell>
          <cell r="F598">
            <v>103.85</v>
          </cell>
        </row>
        <row r="599">
          <cell r="A599" t="str">
            <v>09.04.030</v>
          </cell>
          <cell r="B599" t="str">
            <v>Forma em tubo de papelão com diâmetro de 30 cm</v>
          </cell>
          <cell r="C599" t="str">
            <v>M</v>
          </cell>
          <cell r="D599">
            <v>145.33000000000001</v>
          </cell>
          <cell r="E599">
            <v>10.72</v>
          </cell>
          <cell r="F599">
            <v>156.05000000000001</v>
          </cell>
        </row>
        <row r="600">
          <cell r="A600" t="str">
            <v>09.04.040</v>
          </cell>
          <cell r="B600" t="str">
            <v>Forma em tubo de papelão com diâmetro de 35 cm</v>
          </cell>
          <cell r="C600" t="str">
            <v>M</v>
          </cell>
          <cell r="D600">
            <v>175.42</v>
          </cell>
          <cell r="E600">
            <v>10.72</v>
          </cell>
          <cell r="F600">
            <v>186.14</v>
          </cell>
        </row>
        <row r="601">
          <cell r="A601" t="str">
            <v>09.04.050</v>
          </cell>
          <cell r="B601" t="str">
            <v>Forma em tubo de papelão com diâmetro de 40 cm</v>
          </cell>
          <cell r="C601" t="str">
            <v>M</v>
          </cell>
          <cell r="D601">
            <v>205.28</v>
          </cell>
          <cell r="E601">
            <v>10.72</v>
          </cell>
          <cell r="F601">
            <v>216</v>
          </cell>
        </row>
        <row r="602">
          <cell r="A602" t="str">
            <v>09.04.060</v>
          </cell>
          <cell r="B602" t="str">
            <v>Forma em tubo de papelão com diâmetro de 45 cm</v>
          </cell>
          <cell r="C602" t="str">
            <v>M</v>
          </cell>
          <cell r="D602">
            <v>227.21</v>
          </cell>
          <cell r="E602">
            <v>10.72</v>
          </cell>
          <cell r="F602">
            <v>237.93</v>
          </cell>
        </row>
        <row r="603">
          <cell r="A603" t="str">
            <v>09.04.070</v>
          </cell>
          <cell r="B603" t="str">
            <v>Forma em tubo de papelão com diâmetro de 50 cm</v>
          </cell>
          <cell r="C603" t="str">
            <v>M</v>
          </cell>
          <cell r="D603">
            <v>206.08</v>
          </cell>
          <cell r="E603">
            <v>10.72</v>
          </cell>
          <cell r="F603">
            <v>216.8</v>
          </cell>
        </row>
        <row r="604">
          <cell r="A604" t="str">
            <v>09.07</v>
          </cell>
          <cell r="B604" t="str">
            <v>Forma em polipropileno</v>
          </cell>
          <cell r="C604"/>
          <cell r="D604"/>
          <cell r="E604"/>
          <cell r="F604"/>
        </row>
        <row r="605">
          <cell r="A605" t="str">
            <v>09.07.060</v>
          </cell>
          <cell r="B605" t="str">
            <v>Forma em polipropileno (cubeta) e acessórios para laje nervurada com dimensões variáveis - locação</v>
          </cell>
          <cell r="C605" t="str">
            <v>M3</v>
          </cell>
          <cell r="D605">
            <v>398.85</v>
          </cell>
          <cell r="E605">
            <v>79.02</v>
          </cell>
          <cell r="F605">
            <v>477.87</v>
          </cell>
        </row>
        <row r="606">
          <cell r="A606" t="str">
            <v>10</v>
          </cell>
          <cell r="B606" t="str">
            <v>ARMADURA E CORDOALHA ESTRUTURAL</v>
          </cell>
          <cell r="C606"/>
          <cell r="D606"/>
          <cell r="E606"/>
          <cell r="F606"/>
        </row>
        <row r="607">
          <cell r="A607" t="str">
            <v>10.01</v>
          </cell>
          <cell r="B607" t="str">
            <v>Armadura em barra</v>
          </cell>
          <cell r="C607"/>
          <cell r="D607"/>
          <cell r="E607"/>
          <cell r="F607"/>
        </row>
        <row r="608">
          <cell r="A608" t="str">
            <v>10.01.020</v>
          </cell>
          <cell r="B608" t="str">
            <v>Armadura em barra de aço CA-25 fyk = 250 MPa</v>
          </cell>
          <cell r="C608" t="str">
            <v>KG</v>
          </cell>
          <cell r="D608">
            <v>11.04</v>
          </cell>
          <cell r="E608">
            <v>2.62</v>
          </cell>
          <cell r="F608">
            <v>13.66</v>
          </cell>
        </row>
        <row r="609">
          <cell r="A609" t="str">
            <v>10.01.040</v>
          </cell>
          <cell r="B609" t="str">
            <v>Armadura em barra de aço CA-50 (A ou B) fyk = 500 MPa</v>
          </cell>
          <cell r="C609" t="str">
            <v>KG</v>
          </cell>
          <cell r="D609">
            <v>8.83</v>
          </cell>
          <cell r="E609">
            <v>2.62</v>
          </cell>
          <cell r="F609">
            <v>11.45</v>
          </cell>
        </row>
        <row r="610">
          <cell r="A610" t="str">
            <v>10.01.060</v>
          </cell>
          <cell r="B610" t="str">
            <v>Armadura em barra de aço CA-60 (A ou B) fyk = 600 MPa</v>
          </cell>
          <cell r="C610" t="str">
            <v>KG</v>
          </cell>
          <cell r="D610">
            <v>9.3800000000000008</v>
          </cell>
          <cell r="E610">
            <v>2.62</v>
          </cell>
          <cell r="F610">
            <v>12</v>
          </cell>
        </row>
        <row r="611">
          <cell r="A611" t="str">
            <v>10.02</v>
          </cell>
          <cell r="B611" t="str">
            <v>Armadura em tela</v>
          </cell>
          <cell r="C611"/>
          <cell r="D611"/>
          <cell r="E611"/>
          <cell r="F611"/>
        </row>
        <row r="612">
          <cell r="A612" t="str">
            <v>10.02.020</v>
          </cell>
          <cell r="B612" t="str">
            <v>Armadura em tela soldada de aço</v>
          </cell>
          <cell r="C612" t="str">
            <v>KG</v>
          </cell>
          <cell r="D612">
            <v>11.73</v>
          </cell>
          <cell r="E612">
            <v>1.31</v>
          </cell>
          <cell r="F612">
            <v>13.04</v>
          </cell>
        </row>
        <row r="613">
          <cell r="A613" t="str">
            <v>10.20</v>
          </cell>
          <cell r="B613" t="str">
            <v>Reparos, conservações e complementos - GRUPO 10</v>
          </cell>
          <cell r="C613"/>
          <cell r="D613"/>
          <cell r="E613"/>
          <cell r="F613"/>
        </row>
        <row r="614">
          <cell r="A614" t="str">
            <v>10.20.001</v>
          </cell>
          <cell r="B614" t="str">
            <v>Lubrificante em pasta para aplicação em barras de transferência de concreto</v>
          </cell>
          <cell r="C614" t="str">
            <v>KG</v>
          </cell>
          <cell r="D614">
            <v>46.83</v>
          </cell>
          <cell r="E614">
            <v>13.15</v>
          </cell>
          <cell r="F614">
            <v>59.98</v>
          </cell>
        </row>
        <row r="615">
          <cell r="A615" t="str">
            <v>11</v>
          </cell>
          <cell r="B615" t="str">
            <v>CONCRETO, MASSA E LASTRO</v>
          </cell>
          <cell r="C615"/>
          <cell r="D615"/>
          <cell r="E615"/>
          <cell r="F615"/>
        </row>
        <row r="616">
          <cell r="A616" t="str">
            <v>11.01</v>
          </cell>
          <cell r="B616" t="str">
            <v>Concreto usinado com controle fck - fornecimento do material</v>
          </cell>
          <cell r="C616"/>
          <cell r="D616"/>
          <cell r="E616"/>
          <cell r="F616"/>
        </row>
        <row r="617">
          <cell r="A617" t="str">
            <v>11.01.100</v>
          </cell>
          <cell r="B617" t="str">
            <v>Concreto usinado, fck = 20 MPa</v>
          </cell>
          <cell r="C617" t="str">
            <v>M3</v>
          </cell>
          <cell r="D617">
            <v>443.9</v>
          </cell>
          <cell r="E617"/>
          <cell r="F617">
            <v>443.9</v>
          </cell>
        </row>
        <row r="618">
          <cell r="A618" t="str">
            <v>11.01.130</v>
          </cell>
          <cell r="B618" t="str">
            <v>Concreto usinado, fck = 25 MPa</v>
          </cell>
          <cell r="C618" t="str">
            <v>M3</v>
          </cell>
          <cell r="D618">
            <v>465.21</v>
          </cell>
          <cell r="E618"/>
          <cell r="F618">
            <v>465.21</v>
          </cell>
        </row>
        <row r="619">
          <cell r="A619" t="str">
            <v>11.01.160</v>
          </cell>
          <cell r="B619" t="str">
            <v>Concreto usinado, fck = 30 MPa</v>
          </cell>
          <cell r="C619" t="str">
            <v>M3</v>
          </cell>
          <cell r="D619">
            <v>487.57</v>
          </cell>
          <cell r="E619"/>
          <cell r="F619">
            <v>487.57</v>
          </cell>
        </row>
        <row r="620">
          <cell r="A620" t="str">
            <v>11.01.170</v>
          </cell>
          <cell r="B620" t="str">
            <v>Concreto usinado, fck = 35 MPa</v>
          </cell>
          <cell r="C620" t="str">
            <v>M3</v>
          </cell>
          <cell r="D620">
            <v>510.98</v>
          </cell>
          <cell r="E620"/>
          <cell r="F620">
            <v>510.98</v>
          </cell>
        </row>
        <row r="621">
          <cell r="A621" t="str">
            <v>11.01.190</v>
          </cell>
          <cell r="B621" t="str">
            <v>Concreto usinado, fck = 40 MPa</v>
          </cell>
          <cell r="C621" t="str">
            <v>M3</v>
          </cell>
          <cell r="D621">
            <v>535.53</v>
          </cell>
          <cell r="E621"/>
          <cell r="F621">
            <v>535.53</v>
          </cell>
        </row>
        <row r="622">
          <cell r="A622" t="str">
            <v>11.01.260</v>
          </cell>
          <cell r="B622" t="str">
            <v>Concreto usinado, fck = 20 MPa - para bombeamento</v>
          </cell>
          <cell r="C622" t="str">
            <v>M3</v>
          </cell>
          <cell r="D622">
            <v>498.56</v>
          </cell>
          <cell r="E622"/>
          <cell r="F622">
            <v>498.56</v>
          </cell>
        </row>
        <row r="623">
          <cell r="A623" t="str">
            <v>11.01.290</v>
          </cell>
          <cell r="B623" t="str">
            <v>Concreto usinado, fck = 25 MPa - para bombeamento</v>
          </cell>
          <cell r="C623" t="str">
            <v>M3</v>
          </cell>
          <cell r="D623">
            <v>519.42999999999995</v>
          </cell>
          <cell r="E623"/>
          <cell r="F623">
            <v>519.42999999999995</v>
          </cell>
        </row>
        <row r="624">
          <cell r="A624" t="str">
            <v>11.01.320</v>
          </cell>
          <cell r="B624" t="str">
            <v>Concreto usinado, fck = 30 MPa - para bombeamento</v>
          </cell>
          <cell r="C624" t="str">
            <v>M3</v>
          </cell>
          <cell r="D624">
            <v>541.75</v>
          </cell>
          <cell r="E624"/>
          <cell r="F624">
            <v>541.75</v>
          </cell>
        </row>
        <row r="625">
          <cell r="A625" t="str">
            <v>11.01.321</v>
          </cell>
          <cell r="B625" t="str">
            <v>Concreto usinado, fck = 35 MPa - para bombeamento</v>
          </cell>
          <cell r="C625" t="str">
            <v>M3</v>
          </cell>
          <cell r="D625">
            <v>565.15</v>
          </cell>
          <cell r="E625"/>
          <cell r="F625">
            <v>565.15</v>
          </cell>
        </row>
        <row r="626">
          <cell r="A626" t="str">
            <v>11.01.350</v>
          </cell>
          <cell r="B626" t="str">
            <v>Concreto usinado, fck = 40 MPa - para bombeamento</v>
          </cell>
          <cell r="C626" t="str">
            <v>M3</v>
          </cell>
          <cell r="D626">
            <v>590.19000000000005</v>
          </cell>
          <cell r="E626"/>
          <cell r="F626">
            <v>590.19000000000005</v>
          </cell>
        </row>
        <row r="627">
          <cell r="A627" t="str">
            <v>11.01.520</v>
          </cell>
          <cell r="B627" t="str">
            <v>Concreto usinado, fck = 30 MPa - para bombeamento em estaca hélice contínua</v>
          </cell>
          <cell r="C627" t="str">
            <v>M3</v>
          </cell>
          <cell r="D627">
            <v>573.6</v>
          </cell>
          <cell r="E627"/>
          <cell r="F627">
            <v>573.6</v>
          </cell>
        </row>
        <row r="628">
          <cell r="A628" t="str">
            <v>11.01.621</v>
          </cell>
          <cell r="B628" t="str">
            <v>Concreto usinado, fck=30 MPa, fctm_k=4,2 Mpa</v>
          </cell>
          <cell r="C628" t="str">
            <v>M3</v>
          </cell>
          <cell r="D628">
            <v>486.01</v>
          </cell>
          <cell r="E628"/>
          <cell r="F628">
            <v>486.01</v>
          </cell>
        </row>
        <row r="629">
          <cell r="A629" t="str">
            <v>11.01.630</v>
          </cell>
          <cell r="B629" t="str">
            <v>Concreto usinado, fck = 25 MPa - para perfil extrudado</v>
          </cell>
          <cell r="C629" t="str">
            <v>M3</v>
          </cell>
          <cell r="D629">
            <v>557.94000000000005</v>
          </cell>
          <cell r="E629"/>
          <cell r="F629">
            <v>557.94000000000005</v>
          </cell>
        </row>
        <row r="630">
          <cell r="A630" t="str">
            <v>11.02</v>
          </cell>
          <cell r="B630" t="str">
            <v>Concreto usinado não estrutural - fornecimento do material</v>
          </cell>
          <cell r="C630"/>
          <cell r="D630"/>
          <cell r="E630"/>
          <cell r="F630"/>
        </row>
        <row r="631">
          <cell r="A631" t="str">
            <v>11.02.020</v>
          </cell>
          <cell r="B631" t="str">
            <v>Concreto usinado não estrutural mínimo 150 kg cimento / m³</v>
          </cell>
          <cell r="C631" t="str">
            <v>M3</v>
          </cell>
          <cell r="D631">
            <v>493.5</v>
          </cell>
          <cell r="E631"/>
          <cell r="F631">
            <v>493.5</v>
          </cell>
        </row>
        <row r="632">
          <cell r="A632" t="str">
            <v>11.02.040</v>
          </cell>
          <cell r="B632" t="str">
            <v>Concreto usinado não estrutural mínimo 200 kg cimento / m³</v>
          </cell>
          <cell r="C632" t="str">
            <v>M3</v>
          </cell>
          <cell r="D632">
            <v>518.70000000000005</v>
          </cell>
          <cell r="E632"/>
          <cell r="F632">
            <v>518.70000000000005</v>
          </cell>
        </row>
        <row r="633">
          <cell r="A633" t="str">
            <v>11.02.060</v>
          </cell>
          <cell r="B633" t="str">
            <v>Concreto usinado não estrutural mínimo 300 kg cimento / m³</v>
          </cell>
          <cell r="C633" t="str">
            <v>M3</v>
          </cell>
          <cell r="D633">
            <v>492</v>
          </cell>
          <cell r="E633"/>
          <cell r="F633">
            <v>492</v>
          </cell>
        </row>
        <row r="634">
          <cell r="A634" t="str">
            <v>11.03</v>
          </cell>
          <cell r="B634" t="str">
            <v>Concreto executado no local com controle fck - fornecimento do material</v>
          </cell>
          <cell r="C634"/>
          <cell r="D634"/>
          <cell r="E634"/>
          <cell r="F634"/>
        </row>
        <row r="635">
          <cell r="A635" t="str">
            <v>11.03.090</v>
          </cell>
          <cell r="B635" t="str">
            <v>Concreto preparado no local, fck = 20 MPa</v>
          </cell>
          <cell r="C635" t="str">
            <v>M3</v>
          </cell>
          <cell r="D635">
            <v>383.49</v>
          </cell>
          <cell r="E635">
            <v>122.16</v>
          </cell>
          <cell r="F635">
            <v>505.65</v>
          </cell>
        </row>
        <row r="636">
          <cell r="A636" t="str">
            <v>11.04</v>
          </cell>
          <cell r="B636" t="str">
            <v>Concreto não estrutural executado no local - fornecimento do material</v>
          </cell>
          <cell r="C636"/>
          <cell r="D636"/>
          <cell r="E636"/>
          <cell r="F636"/>
        </row>
        <row r="637">
          <cell r="A637" t="str">
            <v>11.04.020</v>
          </cell>
          <cell r="B637" t="str">
            <v>Concreto não estrutural executado no local, mínimo 150 kg cimento / m³</v>
          </cell>
          <cell r="C637" t="str">
            <v>M3</v>
          </cell>
          <cell r="D637">
            <v>310.87</v>
          </cell>
          <cell r="E637">
            <v>50.9</v>
          </cell>
          <cell r="F637">
            <v>361.77</v>
          </cell>
        </row>
        <row r="638">
          <cell r="A638" t="str">
            <v>11.04.040</v>
          </cell>
          <cell r="B638" t="str">
            <v>Concreto não estrutural executado no local, mínimo 200 kg cimento / m³</v>
          </cell>
          <cell r="C638" t="str">
            <v>M3</v>
          </cell>
          <cell r="D638">
            <v>341.87</v>
          </cell>
          <cell r="E638">
            <v>50.9</v>
          </cell>
          <cell r="F638">
            <v>392.77</v>
          </cell>
        </row>
        <row r="639">
          <cell r="A639" t="str">
            <v>11.04.060</v>
          </cell>
          <cell r="B639" t="str">
            <v>Concreto não estrutural executado no local, mínimo 300 kg cimento / m³</v>
          </cell>
          <cell r="C639" t="str">
            <v>M3</v>
          </cell>
          <cell r="D639">
            <v>407.45</v>
          </cell>
          <cell r="E639">
            <v>50.9</v>
          </cell>
          <cell r="F639">
            <v>458.35</v>
          </cell>
        </row>
        <row r="640">
          <cell r="A640" t="str">
            <v>11.05</v>
          </cell>
          <cell r="B640" t="str">
            <v>Concreto e argamassa especial</v>
          </cell>
          <cell r="C640"/>
          <cell r="D640"/>
          <cell r="E640"/>
          <cell r="F640"/>
        </row>
        <row r="641">
          <cell r="A641" t="str">
            <v>11.05.010</v>
          </cell>
          <cell r="B641" t="str">
            <v>Argamassa em solo e cimento a 5% em peso</v>
          </cell>
          <cell r="C641" t="str">
            <v>M3</v>
          </cell>
          <cell r="D641">
            <v>76.31</v>
          </cell>
          <cell r="E641">
            <v>50.9</v>
          </cell>
          <cell r="F641">
            <v>127.21</v>
          </cell>
        </row>
        <row r="642">
          <cell r="A642" t="str">
            <v>11.05.030</v>
          </cell>
          <cell r="B642" t="str">
            <v>Argamassa graute expansiva autonivelante de alta resistência</v>
          </cell>
          <cell r="C642" t="str">
            <v>M3</v>
          </cell>
          <cell r="D642">
            <v>3833.21</v>
          </cell>
          <cell r="E642">
            <v>57.1</v>
          </cell>
          <cell r="F642">
            <v>3890.31</v>
          </cell>
        </row>
        <row r="643">
          <cell r="A643" t="str">
            <v>11.05.040</v>
          </cell>
          <cell r="B643" t="str">
            <v>Argamassa graute</v>
          </cell>
          <cell r="C643" t="str">
            <v>M3</v>
          </cell>
          <cell r="D643">
            <v>353.57</v>
          </cell>
          <cell r="E643">
            <v>57.1</v>
          </cell>
          <cell r="F643">
            <v>410.67</v>
          </cell>
        </row>
        <row r="644">
          <cell r="A644" t="str">
            <v>11.05.060</v>
          </cell>
          <cell r="B644" t="str">
            <v>Concreto ciclópico - fornecimento e aplicação (com 30% de pedra rachão), concreto fck 15 Mpa</v>
          </cell>
          <cell r="C644" t="str">
            <v>M3</v>
          </cell>
          <cell r="D644">
            <v>359.49</v>
          </cell>
          <cell r="E644">
            <v>375.34</v>
          </cell>
          <cell r="F644">
            <v>734.83</v>
          </cell>
        </row>
        <row r="645">
          <cell r="A645" t="str">
            <v>11.05.120</v>
          </cell>
          <cell r="B645" t="str">
            <v>Execução de concreto projetado - consumo de cimento 350 kg/m³</v>
          </cell>
          <cell r="C645" t="str">
            <v>M3</v>
          </cell>
          <cell r="D645">
            <v>2056.31</v>
          </cell>
          <cell r="E645">
            <v>686.96</v>
          </cell>
          <cell r="F645">
            <v>2743.27</v>
          </cell>
        </row>
        <row r="646">
          <cell r="A646" t="str">
            <v>11.11</v>
          </cell>
          <cell r="B646" t="str">
            <v>Argamassas especiais</v>
          </cell>
          <cell r="C646"/>
          <cell r="D646"/>
          <cell r="E646"/>
          <cell r="F646"/>
        </row>
        <row r="647">
          <cell r="A647" t="str">
            <v>11.11.030</v>
          </cell>
          <cell r="B647" t="str">
            <v>Argamassa de cimento e areia, fck = 20 MPa, consumo de cimento 600 kg/m³ - material para injeção em estaca raiz</v>
          </cell>
          <cell r="C647" t="str">
            <v>M3</v>
          </cell>
          <cell r="D647">
            <v>499.94</v>
          </cell>
          <cell r="E647">
            <v>50.9</v>
          </cell>
          <cell r="F647">
            <v>550.84</v>
          </cell>
        </row>
        <row r="648">
          <cell r="A648" t="str">
            <v>11.16</v>
          </cell>
          <cell r="B648" t="str">
            <v>Lançamento e aplicação</v>
          </cell>
          <cell r="C648"/>
          <cell r="D648"/>
          <cell r="E648"/>
          <cell r="F648"/>
        </row>
        <row r="649">
          <cell r="A649" t="str">
            <v>11.16.020</v>
          </cell>
          <cell r="B649" t="str">
            <v>Lançamento, espalhamento e adensamento de concreto ou massa em lastro e/ou enchimento</v>
          </cell>
          <cell r="C649" t="str">
            <v>M3</v>
          </cell>
          <cell r="D649"/>
          <cell r="E649">
            <v>85.87</v>
          </cell>
          <cell r="F649">
            <v>85.87</v>
          </cell>
        </row>
        <row r="650">
          <cell r="A650" t="str">
            <v>11.16.040</v>
          </cell>
          <cell r="B650" t="str">
            <v>Lançamento e adensamento de concreto ou massa em fundação</v>
          </cell>
          <cell r="C650" t="str">
            <v>M3</v>
          </cell>
          <cell r="D650"/>
          <cell r="E650">
            <v>171.74</v>
          </cell>
          <cell r="F650">
            <v>171.74</v>
          </cell>
        </row>
        <row r="651">
          <cell r="A651" t="str">
            <v>11.16.060</v>
          </cell>
          <cell r="B651" t="str">
            <v>Lançamento e adensamento de concreto ou massa em estrutura</v>
          </cell>
          <cell r="C651" t="str">
            <v>M3</v>
          </cell>
          <cell r="D651"/>
          <cell r="E651">
            <v>118.63</v>
          </cell>
          <cell r="F651">
            <v>118.63</v>
          </cell>
        </row>
        <row r="652">
          <cell r="A652" t="str">
            <v>11.16.080</v>
          </cell>
          <cell r="B652" t="str">
            <v>Lançamento e adensamento de concreto ou massa por bombeamento</v>
          </cell>
          <cell r="C652" t="str">
            <v>M3</v>
          </cell>
          <cell r="D652">
            <v>53.14</v>
          </cell>
          <cell r="E652">
            <v>65.510000000000005</v>
          </cell>
          <cell r="F652">
            <v>118.65</v>
          </cell>
        </row>
        <row r="653">
          <cell r="A653" t="str">
            <v>11.16.220</v>
          </cell>
          <cell r="B653" t="str">
            <v>Nivelamento de piso em concreto com acabadora de superfície</v>
          </cell>
          <cell r="C653" t="str">
            <v>M2</v>
          </cell>
          <cell r="D653">
            <v>15.9</v>
          </cell>
          <cell r="E653"/>
          <cell r="F653">
            <v>15.9</v>
          </cell>
        </row>
        <row r="654">
          <cell r="A654" t="str">
            <v>11.18</v>
          </cell>
          <cell r="B654" t="str">
            <v>Lastro e enchimento</v>
          </cell>
          <cell r="C654"/>
          <cell r="D654"/>
          <cell r="E654"/>
          <cell r="F654"/>
        </row>
        <row r="655">
          <cell r="A655" t="str">
            <v>11.18.020</v>
          </cell>
          <cell r="B655" t="str">
            <v>Lastro de areia</v>
          </cell>
          <cell r="C655" t="str">
            <v>M3</v>
          </cell>
          <cell r="D655">
            <v>175.44</v>
          </cell>
          <cell r="E655">
            <v>71.260000000000005</v>
          </cell>
          <cell r="F655">
            <v>246.7</v>
          </cell>
        </row>
        <row r="656">
          <cell r="A656" t="str">
            <v>11.18.040</v>
          </cell>
          <cell r="B656" t="str">
            <v>Lastro de pedra britada</v>
          </cell>
          <cell r="C656" t="str">
            <v>M3</v>
          </cell>
          <cell r="D656">
            <v>157.34</v>
          </cell>
          <cell r="E656">
            <v>30.54</v>
          </cell>
          <cell r="F656">
            <v>187.88</v>
          </cell>
        </row>
        <row r="657">
          <cell r="A657" t="str">
            <v>11.18.060</v>
          </cell>
          <cell r="B657" t="str">
            <v>Lona plástica - 150 micron</v>
          </cell>
          <cell r="C657" t="str">
            <v>M2</v>
          </cell>
          <cell r="D657">
            <v>3.28</v>
          </cell>
          <cell r="E657">
            <v>0.61</v>
          </cell>
          <cell r="F657">
            <v>3.89</v>
          </cell>
        </row>
        <row r="658">
          <cell r="A658" t="str">
            <v>11.18.070</v>
          </cell>
          <cell r="B658" t="str">
            <v>Enchimento de laje com concreto celular com densidade de 1.200 kg/m³</v>
          </cell>
          <cell r="C658" t="str">
            <v>M3</v>
          </cell>
          <cell r="D658">
            <v>920.86</v>
          </cell>
          <cell r="E658">
            <v>93.84</v>
          </cell>
          <cell r="F658">
            <v>1014.7</v>
          </cell>
        </row>
        <row r="659">
          <cell r="A659" t="str">
            <v>11.18.080</v>
          </cell>
          <cell r="B659" t="str">
            <v>Enchimento de laje com tijolos cerâmicos furados</v>
          </cell>
          <cell r="C659" t="str">
            <v>M3</v>
          </cell>
          <cell r="D659">
            <v>338.63</v>
          </cell>
          <cell r="E659">
            <v>40.72</v>
          </cell>
          <cell r="F659">
            <v>379.35</v>
          </cell>
        </row>
        <row r="660">
          <cell r="A660" t="str">
            <v>11.18.110</v>
          </cell>
          <cell r="B660" t="str">
            <v>Enchimento de nichos em geral, com material proveniente de entulho</v>
          </cell>
          <cell r="C660" t="str">
            <v>M3</v>
          </cell>
          <cell r="D660"/>
          <cell r="E660">
            <v>40.72</v>
          </cell>
          <cell r="F660">
            <v>40.72</v>
          </cell>
        </row>
        <row r="661">
          <cell r="A661" t="str">
            <v>11.18.140</v>
          </cell>
          <cell r="B661" t="str">
            <v>Lastro e/ou fundação em rachão mecanizado</v>
          </cell>
          <cell r="C661" t="str">
            <v>M3</v>
          </cell>
          <cell r="D661">
            <v>197.73</v>
          </cell>
          <cell r="E661">
            <v>20.36</v>
          </cell>
          <cell r="F661">
            <v>218.09</v>
          </cell>
        </row>
        <row r="662">
          <cell r="A662" t="str">
            <v>11.18.150</v>
          </cell>
          <cell r="B662" t="str">
            <v>Lastro e/ou fundação em rachão manual</v>
          </cell>
          <cell r="C662" t="str">
            <v>M3</v>
          </cell>
          <cell r="D662">
            <v>165.51</v>
          </cell>
          <cell r="E662">
            <v>61.08</v>
          </cell>
          <cell r="F662">
            <v>226.59</v>
          </cell>
        </row>
        <row r="663">
          <cell r="A663" t="str">
            <v>11.18.160</v>
          </cell>
          <cell r="B663" t="str">
            <v>Enchimento de nichos em geral, com areia</v>
          </cell>
          <cell r="C663" t="str">
            <v>M3</v>
          </cell>
          <cell r="D663">
            <v>175.44</v>
          </cell>
          <cell r="E663">
            <v>96.05</v>
          </cell>
          <cell r="F663">
            <v>271.49</v>
          </cell>
        </row>
        <row r="664">
          <cell r="A664" t="str">
            <v>11.18.180</v>
          </cell>
          <cell r="B664" t="str">
            <v>Colchão de areia</v>
          </cell>
          <cell r="C664" t="str">
            <v>M3</v>
          </cell>
          <cell r="D664">
            <v>192.54</v>
          </cell>
          <cell r="E664">
            <v>0.2</v>
          </cell>
          <cell r="F664">
            <v>192.74</v>
          </cell>
        </row>
        <row r="665">
          <cell r="A665" t="str">
            <v>11.18.190</v>
          </cell>
          <cell r="B665" t="str">
            <v>Enchimento de nichos com poliestireno expandido do tipo P-1</v>
          </cell>
          <cell r="C665" t="str">
            <v>M3</v>
          </cell>
          <cell r="D665">
            <v>339.74</v>
          </cell>
          <cell r="E665">
            <v>16.29</v>
          </cell>
          <cell r="F665">
            <v>356.03</v>
          </cell>
        </row>
        <row r="666">
          <cell r="A666" t="str">
            <v>11.18.220</v>
          </cell>
          <cell r="B666" t="str">
            <v>Enchimento de nichos com poliestireno expandido do tipo EPS-5F</v>
          </cell>
          <cell r="C666" t="str">
            <v>M3</v>
          </cell>
          <cell r="D666">
            <v>1401.36</v>
          </cell>
          <cell r="E666">
            <v>16.29</v>
          </cell>
          <cell r="F666">
            <v>1417.65</v>
          </cell>
        </row>
        <row r="667">
          <cell r="A667" t="str">
            <v>11.20</v>
          </cell>
          <cell r="B667" t="str">
            <v>Reparos, conservações e complementos - GRUPO 11</v>
          </cell>
          <cell r="C667"/>
          <cell r="D667"/>
          <cell r="E667"/>
          <cell r="F667"/>
        </row>
        <row r="668">
          <cell r="A668" t="str">
            <v>11.20.030</v>
          </cell>
          <cell r="B668" t="str">
            <v>Cura química de concreto, membrana líquida</v>
          </cell>
          <cell r="C668" t="str">
            <v>M2</v>
          </cell>
          <cell r="D668">
            <v>2.92</v>
          </cell>
          <cell r="E668">
            <v>5.09</v>
          </cell>
          <cell r="F668">
            <v>8.01</v>
          </cell>
        </row>
        <row r="669">
          <cell r="A669" t="str">
            <v>11.20.050</v>
          </cell>
          <cell r="B669" t="str">
            <v>Corte de junta de dilatação, com serra de disco diamantado para pisos</v>
          </cell>
          <cell r="C669" t="str">
            <v>M</v>
          </cell>
          <cell r="D669">
            <v>19.63</v>
          </cell>
          <cell r="E669"/>
          <cell r="F669">
            <v>19.63</v>
          </cell>
        </row>
        <row r="670">
          <cell r="A670" t="str">
            <v>11.20.090</v>
          </cell>
          <cell r="B670" t="str">
            <v>Selante endurecedor de concreto antipó</v>
          </cell>
          <cell r="C670" t="str">
            <v>M2</v>
          </cell>
          <cell r="D670">
            <v>3.82</v>
          </cell>
          <cell r="E670">
            <v>5.09</v>
          </cell>
          <cell r="F670">
            <v>8.91</v>
          </cell>
        </row>
        <row r="671">
          <cell r="A671" t="str">
            <v>11.20.120</v>
          </cell>
          <cell r="B671" t="str">
            <v>Reparo superficial com argamassa polimérica (tixotrópica), bicomponente</v>
          </cell>
          <cell r="C671" t="str">
            <v>M3</v>
          </cell>
          <cell r="D671">
            <v>9225.24</v>
          </cell>
          <cell r="E671">
            <v>1768.86</v>
          </cell>
          <cell r="F671">
            <v>10994.1</v>
          </cell>
        </row>
        <row r="672">
          <cell r="A672" t="str">
            <v>11.20.130</v>
          </cell>
          <cell r="B672" t="str">
            <v>Tratamento de fissuras estáveis (não ativas) em elementos de concreto</v>
          </cell>
          <cell r="C672" t="str">
            <v>M</v>
          </cell>
          <cell r="D672">
            <v>203.77</v>
          </cell>
          <cell r="E672">
            <v>135.44999999999999</v>
          </cell>
          <cell r="F672">
            <v>339.22</v>
          </cell>
        </row>
        <row r="673">
          <cell r="A673" t="str">
            <v>12</v>
          </cell>
          <cell r="B673" t="str">
            <v>FUNDACAO PROFUNDA</v>
          </cell>
          <cell r="C673"/>
          <cell r="D673"/>
          <cell r="E673"/>
          <cell r="F673"/>
        </row>
        <row r="674">
          <cell r="A674" t="str">
            <v>12.01</v>
          </cell>
          <cell r="B674" t="str">
            <v>Broca</v>
          </cell>
          <cell r="C674"/>
          <cell r="D674"/>
          <cell r="E674"/>
          <cell r="F674"/>
        </row>
        <row r="675">
          <cell r="A675" t="str">
            <v>12.01.021</v>
          </cell>
          <cell r="B675" t="str">
            <v>Broca em concreto armado diâmetro de 20 cm - completa</v>
          </cell>
          <cell r="C675" t="str">
            <v>M</v>
          </cell>
          <cell r="D675">
            <v>18.22</v>
          </cell>
          <cell r="E675">
            <v>47.53</v>
          </cell>
          <cell r="F675">
            <v>65.75</v>
          </cell>
        </row>
        <row r="676">
          <cell r="A676" t="str">
            <v>12.01.041</v>
          </cell>
          <cell r="B676" t="str">
            <v>Broca em concreto armado diâmetro de 25 cm - completa</v>
          </cell>
          <cell r="C676" t="str">
            <v>M</v>
          </cell>
          <cell r="D676">
            <v>28.41</v>
          </cell>
          <cell r="E676">
            <v>49.42</v>
          </cell>
          <cell r="F676">
            <v>77.83</v>
          </cell>
        </row>
        <row r="677">
          <cell r="A677" t="str">
            <v>12.01.061</v>
          </cell>
          <cell r="B677" t="str">
            <v>Broca em concreto armado diâmetro de 30 cm - completa</v>
          </cell>
          <cell r="C677" t="str">
            <v>M</v>
          </cell>
          <cell r="D677">
            <v>41.04</v>
          </cell>
          <cell r="E677">
            <v>78.680000000000007</v>
          </cell>
          <cell r="F677">
            <v>119.72</v>
          </cell>
        </row>
        <row r="678">
          <cell r="A678" t="str">
            <v>12.04</v>
          </cell>
          <cell r="B678" t="str">
            <v>Estaca pre-moldada de concreto</v>
          </cell>
          <cell r="C678"/>
          <cell r="D678"/>
          <cell r="E678"/>
          <cell r="F678"/>
        </row>
        <row r="679">
          <cell r="A679" t="str">
            <v>12.04.080</v>
          </cell>
          <cell r="B679" t="str">
            <v>Taxa de mobilização e desmobilização de equipamentos para execução de estaca pré-moldada</v>
          </cell>
          <cell r="C679" t="str">
            <v>TX</v>
          </cell>
          <cell r="D679">
            <v>24029.200000000001</v>
          </cell>
          <cell r="E679"/>
          <cell r="F679">
            <v>24029.200000000001</v>
          </cell>
        </row>
        <row r="680">
          <cell r="A680" t="str">
            <v>12.04.081</v>
          </cell>
          <cell r="B680" t="str">
            <v>Estaca pré-moldada protendida cravada para 20t</v>
          </cell>
          <cell r="C680" t="str">
            <v>M</v>
          </cell>
          <cell r="D680">
            <v>153.58000000000001</v>
          </cell>
          <cell r="E680">
            <v>2.04</v>
          </cell>
          <cell r="F680">
            <v>155.62</v>
          </cell>
        </row>
        <row r="681">
          <cell r="A681" t="str">
            <v>12.04.082</v>
          </cell>
          <cell r="B681" t="str">
            <v>Estaca pré-moldada protendida cravada para 30t</v>
          </cell>
          <cell r="C681" t="str">
            <v>M</v>
          </cell>
          <cell r="D681">
            <v>165.38</v>
          </cell>
          <cell r="E681">
            <v>2.04</v>
          </cell>
          <cell r="F681">
            <v>167.42</v>
          </cell>
        </row>
        <row r="682">
          <cell r="A682" t="str">
            <v>12.04.083</v>
          </cell>
          <cell r="B682" t="str">
            <v>Estaca pré-moldada protendida cravada para 40t</v>
          </cell>
          <cell r="C682" t="str">
            <v>M</v>
          </cell>
          <cell r="D682">
            <v>200.45</v>
          </cell>
          <cell r="E682">
            <v>2.04</v>
          </cell>
          <cell r="F682">
            <v>202.49</v>
          </cell>
        </row>
        <row r="683">
          <cell r="A683" t="str">
            <v>12.04.084</v>
          </cell>
          <cell r="B683" t="str">
            <v>Estaca pré-moldada protendida cravada para 50t</v>
          </cell>
          <cell r="C683" t="str">
            <v>M</v>
          </cell>
          <cell r="D683">
            <v>226.76</v>
          </cell>
          <cell r="E683">
            <v>2.04</v>
          </cell>
          <cell r="F683">
            <v>228.8</v>
          </cell>
        </row>
        <row r="684">
          <cell r="A684" t="str">
            <v>12.04.085</v>
          </cell>
          <cell r="B684" t="str">
            <v>Estaca pré-moldada protendida cravada para 60t</v>
          </cell>
          <cell r="C684" t="str">
            <v>M</v>
          </cell>
          <cell r="D684">
            <v>265.70999999999998</v>
          </cell>
          <cell r="E684">
            <v>2.04</v>
          </cell>
          <cell r="F684">
            <v>267.75</v>
          </cell>
        </row>
        <row r="685">
          <cell r="A685" t="str">
            <v>12.05</v>
          </cell>
          <cell r="B685" t="str">
            <v>Estaca escavada mecanicamente</v>
          </cell>
          <cell r="C685"/>
          <cell r="D685"/>
          <cell r="E685"/>
          <cell r="F685"/>
        </row>
        <row r="686">
          <cell r="A686" t="str">
            <v>12.05.010</v>
          </cell>
          <cell r="B686" t="str">
            <v>Taxa de mobilização e desmobilização de equipamentos para execução de estaca escavada</v>
          </cell>
          <cell r="C686" t="str">
            <v>TX</v>
          </cell>
          <cell r="D686">
            <v>2238.6</v>
          </cell>
          <cell r="E686"/>
          <cell r="F686">
            <v>2238.6</v>
          </cell>
        </row>
        <row r="687">
          <cell r="A687" t="str">
            <v>12.05.020</v>
          </cell>
          <cell r="B687" t="str">
            <v>Estaca escavada mecanicamente, diâmetro de 25 cm até 20 t</v>
          </cell>
          <cell r="C687" t="str">
            <v>M</v>
          </cell>
          <cell r="D687">
            <v>38.89</v>
          </cell>
          <cell r="E687">
            <v>15.05</v>
          </cell>
          <cell r="F687">
            <v>53.94</v>
          </cell>
        </row>
        <row r="688">
          <cell r="A688" t="str">
            <v>12.05.030</v>
          </cell>
          <cell r="B688" t="str">
            <v>Estaca escavada mecanicamente, diâmetro de 30 cm até 30 t</v>
          </cell>
          <cell r="C688" t="str">
            <v>M</v>
          </cell>
          <cell r="D688">
            <v>52.52</v>
          </cell>
          <cell r="E688">
            <v>21.74</v>
          </cell>
          <cell r="F688">
            <v>74.260000000000005</v>
          </cell>
        </row>
        <row r="689">
          <cell r="A689" t="str">
            <v>12.05.040</v>
          </cell>
          <cell r="B689" t="str">
            <v>Estaca escavada mecanicamente, diâmetro de 35 cm até 40 t</v>
          </cell>
          <cell r="C689" t="str">
            <v>M</v>
          </cell>
          <cell r="D689">
            <v>70.56</v>
          </cell>
          <cell r="E689">
            <v>29.8</v>
          </cell>
          <cell r="F689">
            <v>100.36</v>
          </cell>
        </row>
        <row r="690">
          <cell r="A690" t="str">
            <v>12.05.150</v>
          </cell>
          <cell r="B690" t="str">
            <v>Estaca escavada mecanicamente, diâmetro de 40 cm até 50 t</v>
          </cell>
          <cell r="C690" t="str">
            <v>M</v>
          </cell>
          <cell r="D690">
            <v>90.73</v>
          </cell>
          <cell r="E690">
            <v>39.43</v>
          </cell>
          <cell r="F690">
            <v>130.16</v>
          </cell>
        </row>
        <row r="691">
          <cell r="A691" t="str">
            <v>12.06</v>
          </cell>
          <cell r="B691" t="str">
            <v>Estaca tipo STRAUSS</v>
          </cell>
          <cell r="C691"/>
          <cell r="D691"/>
          <cell r="E691"/>
          <cell r="F691"/>
        </row>
        <row r="692">
          <cell r="A692" t="str">
            <v>12.06.010</v>
          </cell>
          <cell r="B692" t="str">
            <v>Taxa de mobilização e desmobilização de equipamentos para execução de estaca tipo Strauss</v>
          </cell>
          <cell r="C692" t="str">
            <v>TX</v>
          </cell>
          <cell r="D692">
            <v>2490.94</v>
          </cell>
          <cell r="E692"/>
          <cell r="F692">
            <v>2490.94</v>
          </cell>
        </row>
        <row r="693">
          <cell r="A693" t="str">
            <v>12.06.020</v>
          </cell>
          <cell r="B693" t="str">
            <v>Estaca tipo Strauss, diâmetro de 25 cm até 20 t</v>
          </cell>
          <cell r="C693" t="str">
            <v>M</v>
          </cell>
          <cell r="D693">
            <v>64.19</v>
          </cell>
          <cell r="E693">
            <v>12.67</v>
          </cell>
          <cell r="F693">
            <v>76.86</v>
          </cell>
        </row>
        <row r="694">
          <cell r="A694" t="str">
            <v>12.06.030</v>
          </cell>
          <cell r="B694" t="str">
            <v>Estaca tipo Strauss, diâmetro de 32 cm até 30 t</v>
          </cell>
          <cell r="C694" t="str">
            <v>M</v>
          </cell>
          <cell r="D694">
            <v>82.16</v>
          </cell>
          <cell r="E694">
            <v>18.29</v>
          </cell>
          <cell r="F694">
            <v>100.45</v>
          </cell>
        </row>
        <row r="695">
          <cell r="A695" t="str">
            <v>12.06.040</v>
          </cell>
          <cell r="B695" t="str">
            <v>Estaca tipo Strauss, diâmetro de 38 cm até 40 t</v>
          </cell>
          <cell r="C695" t="str">
            <v>M</v>
          </cell>
          <cell r="D695">
            <v>103.81</v>
          </cell>
          <cell r="E695">
            <v>24.93</v>
          </cell>
          <cell r="F695">
            <v>128.74</v>
          </cell>
        </row>
        <row r="696">
          <cell r="A696" t="str">
            <v>12.06.080</v>
          </cell>
          <cell r="B696" t="str">
            <v>Estaca tipo Strauss, diâmetro de 45 cm até 60 t</v>
          </cell>
          <cell r="C696" t="str">
            <v>M</v>
          </cell>
          <cell r="D696">
            <v>167.51</v>
          </cell>
          <cell r="E696">
            <v>32.5</v>
          </cell>
          <cell r="F696">
            <v>200.01</v>
          </cell>
        </row>
        <row r="697">
          <cell r="A697" t="str">
            <v>12.07</v>
          </cell>
          <cell r="B697" t="str">
            <v>Estaca tipo RAIZ</v>
          </cell>
          <cell r="C697"/>
          <cell r="D697"/>
          <cell r="E697"/>
          <cell r="F697"/>
        </row>
        <row r="698">
          <cell r="A698" t="str">
            <v>12.07.010</v>
          </cell>
          <cell r="B698" t="str">
            <v>Taxa de mobilização e desmobilização de equipamentos para execução de estaca tipo Raiz em solo</v>
          </cell>
          <cell r="C698" t="str">
            <v>TX</v>
          </cell>
          <cell r="D698">
            <v>20862.55</v>
          </cell>
          <cell r="E698"/>
          <cell r="F698">
            <v>20862.55</v>
          </cell>
        </row>
        <row r="699">
          <cell r="A699" t="str">
            <v>12.07.030</v>
          </cell>
          <cell r="B699" t="str">
            <v>Estaca tipo Raiz, diâmetro de 10 cm para 10 t, em solo</v>
          </cell>
          <cell r="C699" t="str">
            <v>M</v>
          </cell>
          <cell r="D699">
            <v>214.85</v>
          </cell>
          <cell r="E699">
            <v>9.2200000000000006</v>
          </cell>
          <cell r="F699">
            <v>224.07</v>
          </cell>
        </row>
        <row r="700">
          <cell r="A700" t="str">
            <v>12.07.050</v>
          </cell>
          <cell r="B700" t="str">
            <v>Estaca tipo Raiz, diâmetro de 12 cm para 15 t, em solo</v>
          </cell>
          <cell r="C700" t="str">
            <v>M</v>
          </cell>
          <cell r="D700">
            <v>224.75</v>
          </cell>
          <cell r="E700">
            <v>11.54</v>
          </cell>
          <cell r="F700">
            <v>236.29</v>
          </cell>
        </row>
        <row r="701">
          <cell r="A701" t="str">
            <v>12.07.060</v>
          </cell>
          <cell r="B701" t="str">
            <v>Estaca tipo Raiz, diâmetro de 15 cm para 25 t, em solo</v>
          </cell>
          <cell r="C701" t="str">
            <v>M</v>
          </cell>
          <cell r="D701">
            <v>261.64999999999998</v>
          </cell>
          <cell r="E701">
            <v>17.489999999999998</v>
          </cell>
          <cell r="F701">
            <v>279.14</v>
          </cell>
        </row>
        <row r="702">
          <cell r="A702" t="str">
            <v>12.07.070</v>
          </cell>
          <cell r="B702" t="str">
            <v>Estaca tipo Raiz, diâmetro de 16 cm para 35 t, em solo</v>
          </cell>
          <cell r="C702" t="str">
            <v>M</v>
          </cell>
          <cell r="D702">
            <v>297.82</v>
          </cell>
          <cell r="E702">
            <v>24.47</v>
          </cell>
          <cell r="F702">
            <v>322.29000000000002</v>
          </cell>
        </row>
        <row r="703">
          <cell r="A703" t="str">
            <v>12.07.090</v>
          </cell>
          <cell r="B703" t="str">
            <v>Estaca tipo Raiz, diâmetro de 20 cm para 50 t, em solo</v>
          </cell>
          <cell r="C703" t="str">
            <v>M</v>
          </cell>
          <cell r="D703">
            <v>366.7</v>
          </cell>
          <cell r="E703">
            <v>37.39</v>
          </cell>
          <cell r="F703">
            <v>404.09</v>
          </cell>
        </row>
        <row r="704">
          <cell r="A704" t="str">
            <v>12.07.100</v>
          </cell>
          <cell r="B704" t="str">
            <v>Estaca tipo Raiz, diâmetro de 25 cm para 80 t, em solo</v>
          </cell>
          <cell r="C704" t="str">
            <v>M</v>
          </cell>
          <cell r="D704">
            <v>425.21</v>
          </cell>
          <cell r="E704">
            <v>43.86</v>
          </cell>
          <cell r="F704">
            <v>469.07</v>
          </cell>
        </row>
        <row r="705">
          <cell r="A705" t="str">
            <v>12.07.110</v>
          </cell>
          <cell r="B705" t="str">
            <v>Estaca tipo Raiz, diâmetro de 31 cm para 100 t, em solo</v>
          </cell>
          <cell r="C705" t="str">
            <v>M</v>
          </cell>
          <cell r="D705">
            <v>508.51</v>
          </cell>
          <cell r="E705">
            <v>51.86</v>
          </cell>
          <cell r="F705">
            <v>560.37</v>
          </cell>
        </row>
        <row r="706">
          <cell r="A706" t="str">
            <v>12.07.130</v>
          </cell>
          <cell r="B706" t="str">
            <v>Estaca tipo Raiz, diâmetro de 40 cm para 130 t, em solo</v>
          </cell>
          <cell r="C706" t="str">
            <v>M</v>
          </cell>
          <cell r="D706">
            <v>596.32000000000005</v>
          </cell>
          <cell r="E706">
            <v>43.86</v>
          </cell>
          <cell r="F706">
            <v>640.17999999999995</v>
          </cell>
        </row>
        <row r="707">
          <cell r="A707" t="str">
            <v>12.07.151</v>
          </cell>
          <cell r="B707" t="str">
            <v>Estaca tipo Raiz, diâmetro de 31 cm, sem armação, em solo</v>
          </cell>
          <cell r="C707" t="str">
            <v>M</v>
          </cell>
          <cell r="D707">
            <v>289.47000000000003</v>
          </cell>
          <cell r="E707"/>
          <cell r="F707">
            <v>289.47000000000003</v>
          </cell>
        </row>
        <row r="708">
          <cell r="A708" t="str">
            <v>12.07.153</v>
          </cell>
          <cell r="B708" t="str">
            <v>Estaca tipo Raiz, diâmetro de 45 cm, sem armação, em solo</v>
          </cell>
          <cell r="C708" t="str">
            <v>M</v>
          </cell>
          <cell r="D708">
            <v>513.29999999999995</v>
          </cell>
          <cell r="E708"/>
          <cell r="F708">
            <v>513.29999999999995</v>
          </cell>
        </row>
        <row r="709">
          <cell r="A709" t="str">
            <v>12.07.270</v>
          </cell>
          <cell r="B709" t="str">
            <v>Taxa de mobilização e desmobilização de equipamentos para execução de estaca tipo Raiz em rocha</v>
          </cell>
          <cell r="C709" t="str">
            <v>TX</v>
          </cell>
          <cell r="D709">
            <v>20862.55</v>
          </cell>
          <cell r="E709"/>
          <cell r="F709">
            <v>20862.55</v>
          </cell>
        </row>
        <row r="710">
          <cell r="A710" t="str">
            <v>12.07.271</v>
          </cell>
          <cell r="B710" t="str">
            <v>Estaca tipo Raiz, diâmetro de 31 cm, sem armação, em rocha</v>
          </cell>
          <cell r="C710" t="str">
            <v>M</v>
          </cell>
          <cell r="D710">
            <v>1004.01</v>
          </cell>
          <cell r="E710"/>
          <cell r="F710">
            <v>1004.01</v>
          </cell>
        </row>
        <row r="711">
          <cell r="A711" t="str">
            <v>12.07.272</v>
          </cell>
          <cell r="B711" t="str">
            <v>Estaca tipo Raiz, diâmetro de 41 cm, sem armação, em rocha</v>
          </cell>
          <cell r="C711" t="str">
            <v>M</v>
          </cell>
          <cell r="D711">
            <v>1304.71</v>
          </cell>
          <cell r="E711"/>
          <cell r="F711">
            <v>1304.71</v>
          </cell>
        </row>
        <row r="712">
          <cell r="A712" t="str">
            <v>12.07.273</v>
          </cell>
          <cell r="B712" t="str">
            <v>Estaca tipo Raiz, diâmetro de 45 cm, sem armação, em rocha</v>
          </cell>
          <cell r="C712" t="str">
            <v>M</v>
          </cell>
          <cell r="D712">
            <v>1446.85</v>
          </cell>
          <cell r="E712"/>
          <cell r="F712">
            <v>1446.85</v>
          </cell>
        </row>
        <row r="713">
          <cell r="A713" t="str">
            <v>12.07.274</v>
          </cell>
          <cell r="B713" t="str">
            <v>Estaca tipo Raiz, diâmetro de 15 cm para 25 t, sem armação e sem argamassa, em rocha</v>
          </cell>
          <cell r="C713" t="str">
            <v>M</v>
          </cell>
          <cell r="D713">
            <v>582.71</v>
          </cell>
          <cell r="E713"/>
          <cell r="F713">
            <v>582.71</v>
          </cell>
        </row>
        <row r="714">
          <cell r="A714" t="str">
            <v>12.07.275</v>
          </cell>
          <cell r="B714" t="str">
            <v>Estaca tipo Raiz, diâmetro de 20 cm para 50 t, sem armação e sem argamassa, em rocha</v>
          </cell>
          <cell r="C714" t="str">
            <v>M</v>
          </cell>
          <cell r="D714">
            <v>676.36</v>
          </cell>
          <cell r="E714"/>
          <cell r="F714">
            <v>676.36</v>
          </cell>
        </row>
        <row r="715">
          <cell r="A715" t="str">
            <v>12.07.511</v>
          </cell>
          <cell r="B715" t="str">
            <v>Injeção de argamassa de cimento e areia em estaca raiz - sobreconsumo</v>
          </cell>
          <cell r="C715" t="str">
            <v>M3</v>
          </cell>
          <cell r="D715">
            <v>502.84</v>
          </cell>
          <cell r="E715"/>
          <cell r="F715">
            <v>502.84</v>
          </cell>
        </row>
        <row r="716">
          <cell r="A716" t="str">
            <v>12.09</v>
          </cell>
          <cell r="B716" t="str">
            <v>Tubulão</v>
          </cell>
          <cell r="C716"/>
          <cell r="D716"/>
          <cell r="E716"/>
          <cell r="F716"/>
        </row>
        <row r="717">
          <cell r="A717" t="str">
            <v>12.09.010</v>
          </cell>
          <cell r="B717" t="str">
            <v>Taxa de mobilização e desmobilização de equipamentos para execução de tubulão escavado mecanicamente</v>
          </cell>
          <cell r="C717" t="str">
            <v>TX</v>
          </cell>
          <cell r="D717">
            <v>1978.99</v>
          </cell>
          <cell r="E717"/>
          <cell r="F717">
            <v>1978.99</v>
          </cell>
        </row>
        <row r="718">
          <cell r="A718" t="str">
            <v>12.09.020</v>
          </cell>
          <cell r="B718" t="str">
            <v>Abertura de fuste mecanizado diâmetro de 50 cm</v>
          </cell>
          <cell r="C718" t="str">
            <v>M</v>
          </cell>
          <cell r="D718">
            <v>32.79</v>
          </cell>
          <cell r="E718"/>
          <cell r="F718">
            <v>32.79</v>
          </cell>
        </row>
        <row r="719">
          <cell r="A719" t="str">
            <v>12.09.040</v>
          </cell>
          <cell r="B719" t="str">
            <v>Abertura de fuste mecanizado diâmetro de 60 cm</v>
          </cell>
          <cell r="C719" t="str">
            <v>M</v>
          </cell>
          <cell r="D719">
            <v>39.01</v>
          </cell>
          <cell r="E719"/>
          <cell r="F719">
            <v>39.01</v>
          </cell>
        </row>
        <row r="720">
          <cell r="A720" t="str">
            <v>12.09.060</v>
          </cell>
          <cell r="B720" t="str">
            <v>Abertura de fuste mecanizado diâmetro de 80 cm</v>
          </cell>
          <cell r="C720" t="str">
            <v>M</v>
          </cell>
          <cell r="D720">
            <v>57.34</v>
          </cell>
          <cell r="E720"/>
          <cell r="F720">
            <v>57.34</v>
          </cell>
        </row>
        <row r="721">
          <cell r="A721" t="str">
            <v>12.09.140</v>
          </cell>
          <cell r="B721" t="str">
            <v>Escavação manual em campo aberto para tubulão, fuste e/ou base</v>
          </cell>
          <cell r="C721" t="str">
            <v>M3</v>
          </cell>
          <cell r="D721"/>
          <cell r="E721">
            <v>500.5</v>
          </cell>
          <cell r="F721">
            <v>500.5</v>
          </cell>
        </row>
        <row r="722">
          <cell r="A722" t="str">
            <v>12.12</v>
          </cell>
          <cell r="B722" t="str">
            <v>Estaca hélice continua</v>
          </cell>
          <cell r="C722"/>
          <cell r="D722"/>
          <cell r="E722"/>
          <cell r="F722"/>
        </row>
        <row r="723">
          <cell r="A723" t="str">
            <v>12.12.010</v>
          </cell>
          <cell r="B723" t="str">
            <v>Taxa de mobilização e desmobilização de equipamentos para execução de estaca tipo hélice contínua em solo</v>
          </cell>
          <cell r="C723" t="str">
            <v>TX</v>
          </cell>
          <cell r="D723">
            <v>36701.769999999997</v>
          </cell>
          <cell r="E723"/>
          <cell r="F723">
            <v>36701.769999999997</v>
          </cell>
        </row>
        <row r="724">
          <cell r="A724" t="str">
            <v>12.12.014</v>
          </cell>
          <cell r="B724" t="str">
            <v>Estaca tipo hélice contínua, diâmetro de 25 cm em solo</v>
          </cell>
          <cell r="C724" t="str">
            <v>M</v>
          </cell>
          <cell r="D724">
            <v>39.72</v>
          </cell>
          <cell r="E724">
            <v>5.43</v>
          </cell>
          <cell r="F724">
            <v>45.15</v>
          </cell>
        </row>
        <row r="725">
          <cell r="A725" t="str">
            <v>12.12.016</v>
          </cell>
          <cell r="B725" t="str">
            <v>Estaca tipo hélice contínua, diâmetro de 30 cm em solo</v>
          </cell>
          <cell r="C725" t="str">
            <v>M</v>
          </cell>
          <cell r="D725">
            <v>49.1</v>
          </cell>
          <cell r="E725">
            <v>5.43</v>
          </cell>
          <cell r="F725">
            <v>54.53</v>
          </cell>
        </row>
        <row r="726">
          <cell r="A726" t="str">
            <v>12.12.020</v>
          </cell>
          <cell r="B726" t="str">
            <v>Estaca tipo hélice contínua, diâmetro de 35 cm em solo</v>
          </cell>
          <cell r="C726" t="str">
            <v>M</v>
          </cell>
          <cell r="D726">
            <v>58.5</v>
          </cell>
          <cell r="E726">
            <v>5.43</v>
          </cell>
          <cell r="F726">
            <v>63.93</v>
          </cell>
        </row>
        <row r="727">
          <cell r="A727" t="str">
            <v>12.12.060</v>
          </cell>
          <cell r="B727" t="str">
            <v>Estaca tipo hélice contínua, diâmetro de 40 cm em solo</v>
          </cell>
          <cell r="C727" t="str">
            <v>M</v>
          </cell>
          <cell r="D727">
            <v>67.42</v>
          </cell>
          <cell r="E727">
            <v>5.43</v>
          </cell>
          <cell r="F727">
            <v>72.849999999999994</v>
          </cell>
        </row>
        <row r="728">
          <cell r="A728" t="str">
            <v>12.12.070</v>
          </cell>
          <cell r="B728" t="str">
            <v>Estaca tipo hélice contínua, diâmetro de 50 cm em solo</v>
          </cell>
          <cell r="C728" t="str">
            <v>M</v>
          </cell>
          <cell r="D728">
            <v>81.61</v>
          </cell>
          <cell r="E728">
            <v>5.43</v>
          </cell>
          <cell r="F728">
            <v>87.04</v>
          </cell>
        </row>
        <row r="729">
          <cell r="A729" t="str">
            <v>12.12.074</v>
          </cell>
          <cell r="B729" t="str">
            <v>Estaca tipo hélice contínua, diâmetro de 60 cm em solo</v>
          </cell>
          <cell r="C729" t="str">
            <v>M</v>
          </cell>
          <cell r="D729">
            <v>101.47</v>
          </cell>
          <cell r="E729">
            <v>5.43</v>
          </cell>
          <cell r="F729">
            <v>106.9</v>
          </cell>
        </row>
        <row r="730">
          <cell r="A730" t="str">
            <v>12.12.090</v>
          </cell>
          <cell r="B730" t="str">
            <v>Estaca tipo hélice contínua, diâmetro de 70 cm em solo</v>
          </cell>
          <cell r="C730" t="str">
            <v>M</v>
          </cell>
          <cell r="D730">
            <v>124.62</v>
          </cell>
          <cell r="E730">
            <v>5.43</v>
          </cell>
          <cell r="F730">
            <v>130.05000000000001</v>
          </cell>
        </row>
        <row r="731">
          <cell r="A731" t="str">
            <v>12.12.100</v>
          </cell>
          <cell r="B731" t="str">
            <v>Estaca tipo hélice contínua, diâmetro de 80 cm em solo</v>
          </cell>
          <cell r="C731" t="str">
            <v>M</v>
          </cell>
          <cell r="D731">
            <v>152.87</v>
          </cell>
          <cell r="E731">
            <v>5.43</v>
          </cell>
          <cell r="F731">
            <v>158.30000000000001</v>
          </cell>
        </row>
        <row r="732">
          <cell r="A732" t="str">
            <v>12.14</v>
          </cell>
          <cell r="B732" t="str">
            <v>Estaca escavada com injeção ou micro estaca</v>
          </cell>
          <cell r="C732"/>
          <cell r="D732"/>
          <cell r="E732"/>
          <cell r="F732"/>
        </row>
        <row r="733">
          <cell r="A733" t="str">
            <v>12.14.010</v>
          </cell>
          <cell r="B733" t="str">
            <v>Taxa de mobilização e desmobilização de equipamentos para execução de estacas escavadas com injeção ou microestaca</v>
          </cell>
          <cell r="C733" t="str">
            <v>TX</v>
          </cell>
          <cell r="D733">
            <v>21901.02</v>
          </cell>
          <cell r="E733"/>
          <cell r="F733">
            <v>21901.02</v>
          </cell>
        </row>
        <row r="734">
          <cell r="A734" t="str">
            <v>12.14.040</v>
          </cell>
          <cell r="B734" t="str">
            <v>Estaca escavada com injeção ou microestaca, diâmetro de 16 cm</v>
          </cell>
          <cell r="C734" t="str">
            <v>M</v>
          </cell>
          <cell r="D734">
            <v>284.95999999999998</v>
          </cell>
          <cell r="E734">
            <v>24.47</v>
          </cell>
          <cell r="F734">
            <v>309.43</v>
          </cell>
        </row>
        <row r="735">
          <cell r="A735" t="str">
            <v>12.14.050</v>
          </cell>
          <cell r="B735" t="str">
            <v>Estaca escavada com injeção ou microestaca, diâmetro de 20 cm</v>
          </cell>
          <cell r="C735" t="str">
            <v>M</v>
          </cell>
          <cell r="D735">
            <v>347.02</v>
          </cell>
          <cell r="E735">
            <v>37.39</v>
          </cell>
          <cell r="F735">
            <v>384.41</v>
          </cell>
        </row>
        <row r="736">
          <cell r="A736" t="str">
            <v>12.14.060</v>
          </cell>
          <cell r="B736" t="str">
            <v>Estaca escavada com injeção ou microestaca, diâmetro de 25 cm</v>
          </cell>
          <cell r="C736" t="str">
            <v>M</v>
          </cell>
          <cell r="D736">
            <v>422.25</v>
          </cell>
          <cell r="E736">
            <v>43.86</v>
          </cell>
          <cell r="F736">
            <v>466.11</v>
          </cell>
        </row>
        <row r="737">
          <cell r="A737" t="str">
            <v>13</v>
          </cell>
          <cell r="B737" t="str">
            <v>LAJE E PAINEL DE FECHAMENTO PRE-FABRICADOS</v>
          </cell>
          <cell r="C737"/>
          <cell r="D737"/>
          <cell r="E737"/>
          <cell r="F737"/>
        </row>
        <row r="738">
          <cell r="A738" t="str">
            <v>13.01</v>
          </cell>
          <cell r="B738" t="str">
            <v>Laje pre-fabricada mista em vigotas treplicadas e lajotas</v>
          </cell>
          <cell r="C738"/>
          <cell r="D738"/>
          <cell r="E738"/>
          <cell r="F738"/>
        </row>
        <row r="739">
          <cell r="A739" t="str">
            <v>13.01.130</v>
          </cell>
          <cell r="B739" t="str">
            <v>Laje pré-fabricada mista vigota treliçada/lajota cerâmica - LT 12 (8+4) e capa com concreto de 25 MPa</v>
          </cell>
          <cell r="C739" t="str">
            <v>M2</v>
          </cell>
          <cell r="D739">
            <v>133.22</v>
          </cell>
          <cell r="E739">
            <v>32.86</v>
          </cell>
          <cell r="F739">
            <v>166.08</v>
          </cell>
        </row>
        <row r="740">
          <cell r="A740" t="str">
            <v>13.01.150</v>
          </cell>
          <cell r="B740" t="str">
            <v>Laje pré-fabricada mista vigota treliçada/lajota cerâmica - LT 16 (12+4) e capa com concreto de 25 MPa</v>
          </cell>
          <cell r="C740" t="str">
            <v>M2</v>
          </cell>
          <cell r="D740">
            <v>123.97</v>
          </cell>
          <cell r="E740">
            <v>36.14</v>
          </cell>
          <cell r="F740">
            <v>160.11000000000001</v>
          </cell>
        </row>
        <row r="741">
          <cell r="A741" t="str">
            <v>13.01.170</v>
          </cell>
          <cell r="B741" t="str">
            <v>Laje pré-fabricada mista vigota treliçada/lajota cerâmica - LT 20 (16+4) e capa com concreto de 25 MPa</v>
          </cell>
          <cell r="C741" t="str">
            <v>M2</v>
          </cell>
          <cell r="D741">
            <v>149.43</v>
          </cell>
          <cell r="E741">
            <v>39.409999999999997</v>
          </cell>
          <cell r="F741">
            <v>188.84</v>
          </cell>
        </row>
        <row r="742">
          <cell r="A742" t="str">
            <v>13.01.190</v>
          </cell>
          <cell r="B742" t="str">
            <v>Laje pré-fabricada mista vigota treliçada/lajota cerâmica - LT 24 (20+4) e capa com concreto de 25 MPa</v>
          </cell>
          <cell r="C742" t="str">
            <v>M2</v>
          </cell>
          <cell r="D742">
            <v>175.87</v>
          </cell>
          <cell r="E742">
            <v>42.69</v>
          </cell>
          <cell r="F742">
            <v>218.56</v>
          </cell>
        </row>
        <row r="743">
          <cell r="A743" t="str">
            <v>13.01.210</v>
          </cell>
          <cell r="B743" t="str">
            <v>Laje pré-fabricada mista vigota treliçada/lajota cerâmica - LT 30 (24+6) e capa com concreto de 25 MPa</v>
          </cell>
          <cell r="C743" t="str">
            <v>M2</v>
          </cell>
          <cell r="D743">
            <v>230.86</v>
          </cell>
          <cell r="E743">
            <v>46.87</v>
          </cell>
          <cell r="F743">
            <v>277.73</v>
          </cell>
        </row>
        <row r="744">
          <cell r="A744" t="str">
            <v>13.01.310</v>
          </cell>
          <cell r="B744" t="str">
            <v>Laje pré-fabricada unidirecional em viga treliçada/lajota em EPS LT 12 (8 + 4), com capa de concreto de 25 MPa</v>
          </cell>
          <cell r="C744" t="str">
            <v>M2</v>
          </cell>
          <cell r="D744">
            <v>140.6</v>
          </cell>
          <cell r="E744">
            <v>36.14</v>
          </cell>
          <cell r="F744">
            <v>176.74</v>
          </cell>
        </row>
        <row r="745">
          <cell r="A745" t="str">
            <v>13.01.320</v>
          </cell>
          <cell r="B745" t="str">
            <v>Laje pré-fabricada unidirecional em viga treliçada/lajota em EPS LT 16 (12 + 4), com capa de concreto de 25 MPa</v>
          </cell>
          <cell r="C745" t="str">
            <v>M2</v>
          </cell>
          <cell r="D745">
            <v>164.17</v>
          </cell>
          <cell r="E745">
            <v>36.14</v>
          </cell>
          <cell r="F745">
            <v>200.31</v>
          </cell>
        </row>
        <row r="746">
          <cell r="A746" t="str">
            <v>13.01.330</v>
          </cell>
          <cell r="B746" t="str">
            <v>Laje pré-fabricada unidirecional em viga treliçada/lajota em EPS LT 20 (16 + 4), com capa de concreto de 25 MPa</v>
          </cell>
          <cell r="C746" t="str">
            <v>M2</v>
          </cell>
          <cell r="D746">
            <v>181.47</v>
          </cell>
          <cell r="E746">
            <v>39.409999999999997</v>
          </cell>
          <cell r="F746">
            <v>220.88</v>
          </cell>
        </row>
        <row r="747">
          <cell r="A747" t="str">
            <v>13.01.340</v>
          </cell>
          <cell r="B747" t="str">
            <v>Laje pré-fabricada unidirecional em viga treliçada/lajota em EPS LT 25 (20 + 5), com capa de concreto de 25 MPa</v>
          </cell>
          <cell r="C747" t="str">
            <v>M2</v>
          </cell>
          <cell r="D747">
            <v>221.02</v>
          </cell>
          <cell r="E747">
            <v>42.69</v>
          </cell>
          <cell r="F747">
            <v>263.70999999999998</v>
          </cell>
        </row>
        <row r="748">
          <cell r="A748" t="str">
            <v>13.01.350</v>
          </cell>
          <cell r="B748" t="str">
            <v>Laje pré-fabricada unidirecional em viga treliçada/lajota em EPS LT 30 (25 + 5), com capa de concreto de 25 MPa</v>
          </cell>
          <cell r="C748" t="str">
            <v>M2</v>
          </cell>
          <cell r="D748">
            <v>274.32</v>
          </cell>
          <cell r="E748">
            <v>46.87</v>
          </cell>
          <cell r="F748">
            <v>321.19</v>
          </cell>
        </row>
        <row r="749">
          <cell r="A749" t="str">
            <v>13.02</v>
          </cell>
          <cell r="B749" t="str">
            <v>Laje pre-fabricada mista em vigotas protendidas e lajotas</v>
          </cell>
          <cell r="C749"/>
          <cell r="D749"/>
          <cell r="E749"/>
          <cell r="F749"/>
        </row>
        <row r="750">
          <cell r="A750" t="str">
            <v>13.02.150</v>
          </cell>
          <cell r="B750" t="str">
            <v>Laje pré-fabricada mista vigota protendida/lajota cerâmica - LP 12 (8+4) e capa com concreto de 25 MPa</v>
          </cell>
          <cell r="C750" t="str">
            <v>M2</v>
          </cell>
          <cell r="D750">
            <v>164.97</v>
          </cell>
          <cell r="E750">
            <v>36.14</v>
          </cell>
          <cell r="F750">
            <v>201.11</v>
          </cell>
        </row>
        <row r="751">
          <cell r="A751" t="str">
            <v>13.02.170</v>
          </cell>
          <cell r="B751" t="str">
            <v>Laje pré-fabricada mista vigota protendida/lajota cerâmica - LP 16 (12+4) e capa com concreto de 25 MPa</v>
          </cell>
          <cell r="C751" t="str">
            <v>M2</v>
          </cell>
          <cell r="D751">
            <v>162.02000000000001</v>
          </cell>
          <cell r="E751">
            <v>39.409999999999997</v>
          </cell>
          <cell r="F751">
            <v>201.43</v>
          </cell>
        </row>
        <row r="752">
          <cell r="A752" t="str">
            <v>13.02.190</v>
          </cell>
          <cell r="B752" t="str">
            <v>Laje pré-fabricada mista vigota protendida/lajota cerâmica - LP 20 (16+4) e capa com concreto de 25 MPa</v>
          </cell>
          <cell r="C752" t="str">
            <v>M2</v>
          </cell>
          <cell r="D752">
            <v>174.69</v>
          </cell>
          <cell r="E752">
            <v>42.69</v>
          </cell>
          <cell r="F752">
            <v>217.38</v>
          </cell>
        </row>
        <row r="753">
          <cell r="A753" t="str">
            <v>13.02.210</v>
          </cell>
          <cell r="B753" t="str">
            <v>Laje pré-fabricada mista vigota protendida/lajota cerâmica - LP 25 (20+5) e capa com concreto de 25 MPa</v>
          </cell>
          <cell r="C753" t="str">
            <v>M2</v>
          </cell>
          <cell r="D753">
            <v>190.18</v>
          </cell>
          <cell r="E753">
            <v>46.87</v>
          </cell>
          <cell r="F753">
            <v>237.05</v>
          </cell>
        </row>
        <row r="754">
          <cell r="A754" t="str">
            <v>13.05</v>
          </cell>
          <cell r="B754" t="str">
            <v>Pre-laje</v>
          </cell>
          <cell r="C754"/>
          <cell r="D754"/>
          <cell r="E754"/>
          <cell r="F754"/>
        </row>
        <row r="755">
          <cell r="A755" t="str">
            <v>13.05.084</v>
          </cell>
          <cell r="B755" t="str">
            <v>Pré-laje em painel pré-fabricado treliçado, com EPS, H= 12 cm</v>
          </cell>
          <cell r="C755" t="str">
            <v>M2</v>
          </cell>
          <cell r="D755">
            <v>170.43</v>
          </cell>
          <cell r="E755">
            <v>11.01</v>
          </cell>
          <cell r="F755">
            <v>181.44</v>
          </cell>
        </row>
        <row r="756">
          <cell r="A756" t="str">
            <v>13.05.090</v>
          </cell>
          <cell r="B756" t="str">
            <v>Pré-laje em painel pré-fabricado treliçado, com EPS, H= 16 cm</v>
          </cell>
          <cell r="C756" t="str">
            <v>M2</v>
          </cell>
          <cell r="D756">
            <v>181.85</v>
          </cell>
          <cell r="E756">
            <v>11.58</v>
          </cell>
          <cell r="F756">
            <v>193.43</v>
          </cell>
        </row>
        <row r="757">
          <cell r="A757" t="str">
            <v>13.05.094</v>
          </cell>
          <cell r="B757" t="str">
            <v>Pré-laje em painel pré-fabricado treliçado, com EPS, H= 20 cm</v>
          </cell>
          <cell r="C757" t="str">
            <v>M2</v>
          </cell>
          <cell r="D757">
            <v>200.32</v>
          </cell>
          <cell r="E757">
            <v>12.14</v>
          </cell>
          <cell r="F757">
            <v>212.46</v>
          </cell>
        </row>
        <row r="758">
          <cell r="A758" t="str">
            <v>13.05.096</v>
          </cell>
          <cell r="B758" t="str">
            <v>Pré-laje em painel pré-fabricado treliçado, com EPS, H= 25 cm</v>
          </cell>
          <cell r="C758" t="str">
            <v>M2</v>
          </cell>
          <cell r="D758">
            <v>284.51</v>
          </cell>
          <cell r="E758">
            <v>12.37</v>
          </cell>
          <cell r="F758">
            <v>296.88</v>
          </cell>
        </row>
        <row r="759">
          <cell r="A759" t="str">
            <v>13.05.110</v>
          </cell>
          <cell r="B759" t="str">
            <v>Pré-laje em painel pré-fabricado treliçado, H= 12 cm</v>
          </cell>
          <cell r="C759" t="str">
            <v>M2</v>
          </cell>
          <cell r="D759">
            <v>153.72999999999999</v>
          </cell>
          <cell r="E759">
            <v>11.01</v>
          </cell>
          <cell r="F759">
            <v>164.74</v>
          </cell>
        </row>
        <row r="760">
          <cell r="A760" t="str">
            <v>13.05.150</v>
          </cell>
          <cell r="B760" t="str">
            <v>Pré-laje em painel pré-fabricado treliçado, H= 16 cm</v>
          </cell>
          <cell r="C760" t="str">
            <v>M2</v>
          </cell>
          <cell r="D760">
            <v>178.25</v>
          </cell>
          <cell r="E760">
            <v>11.57</v>
          </cell>
          <cell r="F760">
            <v>189.82</v>
          </cell>
        </row>
        <row r="761">
          <cell r="A761" t="str">
            <v>14</v>
          </cell>
          <cell r="B761" t="str">
            <v>ALVENARIA E ELEMENTO DIVISOR</v>
          </cell>
          <cell r="C761"/>
          <cell r="D761"/>
          <cell r="E761"/>
          <cell r="F761"/>
        </row>
        <row r="762">
          <cell r="A762" t="str">
            <v>14.01</v>
          </cell>
          <cell r="B762" t="str">
            <v>Alvenaria de fundação (embasamento)</v>
          </cell>
          <cell r="C762"/>
          <cell r="D762"/>
          <cell r="E762"/>
          <cell r="F762"/>
        </row>
        <row r="763">
          <cell r="A763" t="str">
            <v>14.01.020</v>
          </cell>
          <cell r="B763" t="str">
            <v>Alvenaria de embasamento em tijolo maciço comum</v>
          </cell>
          <cell r="C763" t="str">
            <v>M3</v>
          </cell>
          <cell r="D763">
            <v>537.16999999999996</v>
          </cell>
          <cell r="E763">
            <v>374.08</v>
          </cell>
          <cell r="F763">
            <v>911.25</v>
          </cell>
        </row>
        <row r="764">
          <cell r="A764" t="str">
            <v>14.01.050</v>
          </cell>
          <cell r="B764" t="str">
            <v>Alvenaria de embasamento em bloco de concreto de 14 x 19 x 39 cm - classe A</v>
          </cell>
          <cell r="C764" t="str">
            <v>M2</v>
          </cell>
          <cell r="D764">
            <v>59.28</v>
          </cell>
          <cell r="E764">
            <v>35.9</v>
          </cell>
          <cell r="F764">
            <v>95.18</v>
          </cell>
        </row>
        <row r="765">
          <cell r="A765" t="str">
            <v>14.01.060</v>
          </cell>
          <cell r="B765" t="str">
            <v>Alvenaria de embasamento em bloco de concreto de 19 x 19 x 39 cm - classe A</v>
          </cell>
          <cell r="C765" t="str">
            <v>M2</v>
          </cell>
          <cell r="D765">
            <v>82.8</v>
          </cell>
          <cell r="E765">
            <v>36.71</v>
          </cell>
          <cell r="F765">
            <v>119.51</v>
          </cell>
        </row>
        <row r="766">
          <cell r="A766" t="str">
            <v>14.02</v>
          </cell>
          <cell r="B766" t="str">
            <v>Alvenaria com tijolo maciço comum ou especial</v>
          </cell>
          <cell r="C766"/>
          <cell r="D766"/>
          <cell r="E766"/>
          <cell r="F766"/>
        </row>
        <row r="767">
          <cell r="A767" t="str">
            <v>14.02.020</v>
          </cell>
          <cell r="B767" t="str">
            <v>Alvenaria de elevação de 1/4 tijolo maciço comum</v>
          </cell>
          <cell r="C767" t="str">
            <v>M2</v>
          </cell>
          <cell r="D767">
            <v>32.93</v>
          </cell>
          <cell r="E767">
            <v>46.2</v>
          </cell>
          <cell r="F767">
            <v>79.13</v>
          </cell>
        </row>
        <row r="768">
          <cell r="A768" t="str">
            <v>14.02.030</v>
          </cell>
          <cell r="B768" t="str">
            <v>Alvenaria de elevação de 1/2 tijolo maciço comum</v>
          </cell>
          <cell r="C768" t="str">
            <v>M2</v>
          </cell>
          <cell r="D768">
            <v>45.69</v>
          </cell>
          <cell r="E768">
            <v>73.11</v>
          </cell>
          <cell r="F768">
            <v>118.8</v>
          </cell>
        </row>
        <row r="769">
          <cell r="A769" t="str">
            <v>14.02.040</v>
          </cell>
          <cell r="B769" t="str">
            <v>Alvenaria de elevação de 1 tijolo maciço comum</v>
          </cell>
          <cell r="C769" t="str">
            <v>M2</v>
          </cell>
          <cell r="D769">
            <v>100.43</v>
          </cell>
          <cell r="E769">
            <v>118.63</v>
          </cell>
          <cell r="F769">
            <v>219.06</v>
          </cell>
        </row>
        <row r="770">
          <cell r="A770" t="str">
            <v>14.02.050</v>
          </cell>
          <cell r="B770" t="str">
            <v>Alvenaria de elevação de 1 1/2 tijolo maciço comum</v>
          </cell>
          <cell r="C770" t="str">
            <v>M2</v>
          </cell>
          <cell r="D770">
            <v>145.31</v>
          </cell>
          <cell r="E770">
            <v>146.30000000000001</v>
          </cell>
          <cell r="F770">
            <v>291.61</v>
          </cell>
        </row>
        <row r="771">
          <cell r="A771" t="str">
            <v>14.02.070</v>
          </cell>
          <cell r="B771" t="str">
            <v>Alvenaria de elevação de 1/2 tijolo maciço aparente</v>
          </cell>
          <cell r="C771" t="str">
            <v>M2</v>
          </cell>
          <cell r="D771">
            <v>164.95</v>
          </cell>
          <cell r="E771">
            <v>73.11</v>
          </cell>
          <cell r="F771">
            <v>238.06</v>
          </cell>
        </row>
        <row r="772">
          <cell r="A772" t="str">
            <v>14.02.080</v>
          </cell>
          <cell r="B772" t="str">
            <v>Alvenaria de elevação de 1 tijolo maciço aparente</v>
          </cell>
          <cell r="C772" t="str">
            <v>M2</v>
          </cell>
          <cell r="D772">
            <v>374.55</v>
          </cell>
          <cell r="E772">
            <v>118.63</v>
          </cell>
          <cell r="F772">
            <v>493.18</v>
          </cell>
        </row>
        <row r="773">
          <cell r="A773" t="str">
            <v>14.03</v>
          </cell>
          <cell r="B773" t="str">
            <v>Alvenaria com tijolo laminado aparente</v>
          </cell>
          <cell r="C773"/>
          <cell r="D773"/>
          <cell r="E773"/>
          <cell r="F773"/>
        </row>
        <row r="774">
          <cell r="A774" t="str">
            <v>14.03.020</v>
          </cell>
          <cell r="B774" t="str">
            <v>Alvenaria de elevação de 1/4 tijolo laminado</v>
          </cell>
          <cell r="C774" t="str">
            <v>M2</v>
          </cell>
          <cell r="D774">
            <v>122.49</v>
          </cell>
          <cell r="E774">
            <v>65.16</v>
          </cell>
          <cell r="F774">
            <v>187.65</v>
          </cell>
        </row>
        <row r="775">
          <cell r="A775" t="str">
            <v>14.03.040</v>
          </cell>
          <cell r="B775" t="str">
            <v>Alvenaria de elevação de 1/2 tijolo laminado</v>
          </cell>
          <cell r="C775" t="str">
            <v>M2</v>
          </cell>
          <cell r="D775">
            <v>231.12</v>
          </cell>
          <cell r="E775">
            <v>122.88</v>
          </cell>
          <cell r="F775">
            <v>354</v>
          </cell>
        </row>
        <row r="776">
          <cell r="A776" t="str">
            <v>14.03.060</v>
          </cell>
          <cell r="B776" t="str">
            <v>Alvenaria de elevação de 1 tijolo laminado</v>
          </cell>
          <cell r="C776" t="str">
            <v>M2</v>
          </cell>
          <cell r="D776">
            <v>478.62</v>
          </cell>
          <cell r="E776">
            <v>171.87</v>
          </cell>
          <cell r="F776">
            <v>650.49</v>
          </cell>
        </row>
        <row r="777">
          <cell r="A777" t="str">
            <v>14.04</v>
          </cell>
          <cell r="B777" t="str">
            <v>Alvenaria com bloco cerâmico de vedação</v>
          </cell>
          <cell r="C777"/>
          <cell r="D777"/>
          <cell r="E777"/>
          <cell r="F777"/>
        </row>
        <row r="778">
          <cell r="A778" t="str">
            <v>14.04.200</v>
          </cell>
          <cell r="B778" t="str">
            <v>Alvenaria de bloco cerâmico de vedação de 9 cm</v>
          </cell>
          <cell r="C778" t="str">
            <v>M2</v>
          </cell>
          <cell r="D778">
            <v>38.770000000000003</v>
          </cell>
          <cell r="E778">
            <v>33.07</v>
          </cell>
          <cell r="F778">
            <v>71.84</v>
          </cell>
        </row>
        <row r="779">
          <cell r="A779" t="str">
            <v>14.04.210</v>
          </cell>
          <cell r="B779" t="str">
            <v>Alvenaria de bloco cerâmico de vedação de 14 cm</v>
          </cell>
          <cell r="C779" t="str">
            <v>M2</v>
          </cell>
          <cell r="D779">
            <v>48.1</v>
          </cell>
          <cell r="E779">
            <v>35.9</v>
          </cell>
          <cell r="F779">
            <v>84</v>
          </cell>
        </row>
        <row r="780">
          <cell r="A780" t="str">
            <v>14.04.220</v>
          </cell>
          <cell r="B780" t="str">
            <v>Alvenaria de bloco cerâmico de vedação de 19 cm</v>
          </cell>
          <cell r="C780" t="str">
            <v>M2</v>
          </cell>
          <cell r="D780">
            <v>56.54</v>
          </cell>
          <cell r="E780">
            <v>38.51</v>
          </cell>
          <cell r="F780">
            <v>95.05</v>
          </cell>
        </row>
        <row r="781">
          <cell r="A781" t="str">
            <v>14.05</v>
          </cell>
          <cell r="B781" t="str">
            <v>Alvenaria com bloco cerâmico estrutural</v>
          </cell>
          <cell r="C781"/>
          <cell r="D781"/>
          <cell r="E781"/>
          <cell r="F781"/>
        </row>
        <row r="782">
          <cell r="A782" t="str">
            <v>14.05.050</v>
          </cell>
          <cell r="B782" t="str">
            <v>Alvenaria de bloco cerâmico estrutural de 14 cm</v>
          </cell>
          <cell r="C782" t="str">
            <v>M2</v>
          </cell>
          <cell r="D782">
            <v>46.64</v>
          </cell>
          <cell r="E782">
            <v>35.9</v>
          </cell>
          <cell r="F782">
            <v>82.54</v>
          </cell>
        </row>
        <row r="783">
          <cell r="A783" t="str">
            <v>14.05.060</v>
          </cell>
          <cell r="B783" t="str">
            <v>Alvenaria de bloco cerâmico estrutural de 19 cm</v>
          </cell>
          <cell r="C783" t="str">
            <v>M2</v>
          </cell>
          <cell r="D783">
            <v>57.83</v>
          </cell>
          <cell r="E783">
            <v>38.51</v>
          </cell>
          <cell r="F783">
            <v>96.34</v>
          </cell>
        </row>
        <row r="784">
          <cell r="A784" t="str">
            <v>14.10</v>
          </cell>
          <cell r="B784" t="str">
            <v>Alvenaria com bloco de concreto de vedação</v>
          </cell>
          <cell r="C784"/>
          <cell r="D784"/>
          <cell r="E784"/>
          <cell r="F784"/>
        </row>
        <row r="785">
          <cell r="A785" t="str">
            <v>14.10.101</v>
          </cell>
          <cell r="B785" t="str">
            <v>Alvenaria de bloco de concreto de vedação de 9 x 19 x 39 cm - classe C</v>
          </cell>
          <cell r="C785" t="str">
            <v>M2</v>
          </cell>
          <cell r="D785">
            <v>39.76</v>
          </cell>
          <cell r="E785">
            <v>33.07</v>
          </cell>
          <cell r="F785">
            <v>72.83</v>
          </cell>
        </row>
        <row r="786">
          <cell r="A786" t="str">
            <v>14.10.111</v>
          </cell>
          <cell r="B786" t="str">
            <v>Alvenaria de bloco de concreto de vedação de 14 x 19 x 39 cm - classe C</v>
          </cell>
          <cell r="C786" t="str">
            <v>M2</v>
          </cell>
          <cell r="D786">
            <v>50.67</v>
          </cell>
          <cell r="E786">
            <v>35.9</v>
          </cell>
          <cell r="F786">
            <v>86.57</v>
          </cell>
        </row>
        <row r="787">
          <cell r="A787" t="str">
            <v>14.10.121</v>
          </cell>
          <cell r="B787" t="str">
            <v>Alvenaria de bloco de concreto de vedação de 19 x 19 x 39 cm - classe C</v>
          </cell>
          <cell r="C787" t="str">
            <v>M2</v>
          </cell>
          <cell r="D787">
            <v>65.87</v>
          </cell>
          <cell r="E787">
            <v>36.71</v>
          </cell>
          <cell r="F787">
            <v>102.58</v>
          </cell>
        </row>
        <row r="788">
          <cell r="A788" t="str">
            <v>14.11</v>
          </cell>
          <cell r="B788" t="str">
            <v>Alvenaria com bloco de concreto estrutural</v>
          </cell>
          <cell r="C788"/>
          <cell r="D788"/>
          <cell r="E788"/>
          <cell r="F788"/>
        </row>
        <row r="789">
          <cell r="A789" t="str">
            <v>14.11.221</v>
          </cell>
          <cell r="B789" t="str">
            <v>Alvenaria de bloco de concreto estrutural 14 x 19 x 39 cm - classe B</v>
          </cell>
          <cell r="C789" t="str">
            <v>M2</v>
          </cell>
          <cell r="D789">
            <v>61.37</v>
          </cell>
          <cell r="E789">
            <v>40.409999999999997</v>
          </cell>
          <cell r="F789">
            <v>101.78</v>
          </cell>
        </row>
        <row r="790">
          <cell r="A790" t="str">
            <v>14.11.231</v>
          </cell>
          <cell r="B790" t="str">
            <v>Alvenaria de bloco de concreto estrutural 19 x 19 x 39 cm - classe B</v>
          </cell>
          <cell r="C790" t="str">
            <v>M2</v>
          </cell>
          <cell r="D790">
            <v>74.069999999999993</v>
          </cell>
          <cell r="E790">
            <v>41.43</v>
          </cell>
          <cell r="F790">
            <v>115.5</v>
          </cell>
        </row>
        <row r="791">
          <cell r="A791" t="str">
            <v>14.11.261</v>
          </cell>
          <cell r="B791" t="str">
            <v>Alvenaria de bloco de concreto estrutural 14 x 19 x 39 cm - classe A</v>
          </cell>
          <cell r="C791" t="str">
            <v>M2</v>
          </cell>
          <cell r="D791">
            <v>60.07</v>
          </cell>
          <cell r="E791">
            <v>53.51</v>
          </cell>
          <cell r="F791">
            <v>113.58</v>
          </cell>
        </row>
        <row r="792">
          <cell r="A792" t="str">
            <v>14.11.271</v>
          </cell>
          <cell r="B792" t="str">
            <v>Alvenaria de bloco de concreto estrutural 19 x 19 x 39 cm - classe A</v>
          </cell>
          <cell r="C792" t="str">
            <v>M2</v>
          </cell>
          <cell r="D792">
            <v>83.95</v>
          </cell>
          <cell r="E792">
            <v>57.03</v>
          </cell>
          <cell r="F792">
            <v>140.97999999999999</v>
          </cell>
        </row>
        <row r="793">
          <cell r="A793" t="str">
            <v>14.15</v>
          </cell>
          <cell r="B793" t="str">
            <v>Alvenaria de concreto celular ou silico calcário</v>
          </cell>
          <cell r="C793"/>
          <cell r="D793"/>
          <cell r="E793"/>
          <cell r="F793"/>
        </row>
        <row r="794">
          <cell r="A794" t="str">
            <v>14.15.060</v>
          </cell>
          <cell r="B794" t="str">
            <v>Alvenaria em bloco de concreto celular autoclavado de 10 cm, uso revestido - classe C25</v>
          </cell>
          <cell r="C794" t="str">
            <v>M2</v>
          </cell>
          <cell r="D794">
            <v>93.17</v>
          </cell>
          <cell r="E794">
            <v>15.67</v>
          </cell>
          <cell r="F794">
            <v>108.84</v>
          </cell>
        </row>
        <row r="795">
          <cell r="A795" t="str">
            <v>14.15.100</v>
          </cell>
          <cell r="B795" t="str">
            <v>Alvenaria em bloco de concreto celular autoclavado de 12,5 cm, uso revestido - classe C25</v>
          </cell>
          <cell r="C795" t="str">
            <v>M2</v>
          </cell>
          <cell r="D795">
            <v>109.78</v>
          </cell>
          <cell r="E795">
            <v>16.07</v>
          </cell>
          <cell r="F795">
            <v>125.85</v>
          </cell>
        </row>
        <row r="796">
          <cell r="A796" t="str">
            <v>14.15.120</v>
          </cell>
          <cell r="B796" t="str">
            <v>Alvenaria em bloco de concreto celular autoclavado de 15 cm, uso revestido - classe C25</v>
          </cell>
          <cell r="C796" t="str">
            <v>M2</v>
          </cell>
          <cell r="D796">
            <v>136.94999999999999</v>
          </cell>
          <cell r="E796">
            <v>16.28</v>
          </cell>
          <cell r="F796">
            <v>153.22999999999999</v>
          </cell>
        </row>
        <row r="797">
          <cell r="A797" t="str">
            <v>14.15.140</v>
          </cell>
          <cell r="B797" t="str">
            <v>Alvenaria em bloco de concreto celular autoclavado de 20 cm, uso revestido - classe C25</v>
          </cell>
          <cell r="C797" t="str">
            <v>M2</v>
          </cell>
          <cell r="D797">
            <v>176.93</v>
          </cell>
          <cell r="E797">
            <v>16.89</v>
          </cell>
          <cell r="F797">
            <v>193.82</v>
          </cell>
        </row>
        <row r="798">
          <cell r="A798" t="str">
            <v>14.20</v>
          </cell>
          <cell r="B798" t="str">
            <v>Pecas moldadas no local (vergas, pilaretes, etc.)</v>
          </cell>
          <cell r="C798"/>
          <cell r="D798"/>
          <cell r="E798"/>
          <cell r="F798"/>
        </row>
        <row r="799">
          <cell r="A799" t="str">
            <v>14.20.010</v>
          </cell>
          <cell r="B799" t="str">
            <v>Vergas, contravergas e pilaretes de concreto armado</v>
          </cell>
          <cell r="C799" t="str">
            <v>M3</v>
          </cell>
          <cell r="D799">
            <v>990.38</v>
          </cell>
          <cell r="E799">
            <v>853.76</v>
          </cell>
          <cell r="F799">
            <v>1844.14</v>
          </cell>
        </row>
        <row r="800">
          <cell r="A800" t="str">
            <v>14.20.020</v>
          </cell>
          <cell r="B800" t="str">
            <v>Cimalha em concreto com pingadeira</v>
          </cell>
          <cell r="C800" t="str">
            <v>M</v>
          </cell>
          <cell r="D800">
            <v>3.81</v>
          </cell>
          <cell r="E800">
            <v>7.72</v>
          </cell>
          <cell r="F800">
            <v>11.53</v>
          </cell>
        </row>
        <row r="801">
          <cell r="A801" t="str">
            <v>14.28</v>
          </cell>
          <cell r="B801" t="str">
            <v>Elementos vazados (concreto, cerâmica e vidros)</v>
          </cell>
          <cell r="C801"/>
          <cell r="D801"/>
          <cell r="E801"/>
          <cell r="F801"/>
        </row>
        <row r="802">
          <cell r="A802" t="str">
            <v>14.28.012</v>
          </cell>
          <cell r="B802" t="str">
            <v>Elemento vazado em cerâmica, tipo quadriculado de 18 x 18 x 7 cm</v>
          </cell>
          <cell r="C802" t="str">
            <v>M2</v>
          </cell>
          <cell r="D802">
            <v>166.21</v>
          </cell>
          <cell r="E802">
            <v>81.23</v>
          </cell>
          <cell r="F802">
            <v>247.44</v>
          </cell>
        </row>
        <row r="803">
          <cell r="A803" t="str">
            <v>14.28.030</v>
          </cell>
          <cell r="B803" t="str">
            <v>Elemento vazado em concreto, tipo quadriculado de 39 x 39 x 10 cm</v>
          </cell>
          <cell r="C803" t="str">
            <v>M2</v>
          </cell>
          <cell r="D803">
            <v>136.83000000000001</v>
          </cell>
          <cell r="E803">
            <v>67.41</v>
          </cell>
          <cell r="F803">
            <v>204.24</v>
          </cell>
        </row>
        <row r="804">
          <cell r="A804" t="str">
            <v>14.28.096</v>
          </cell>
          <cell r="B804" t="str">
            <v>Elemento vazado em concreto, tipo veneziana de 39 x 39 x 10 cm</v>
          </cell>
          <cell r="C804" t="str">
            <v>M2</v>
          </cell>
          <cell r="D804">
            <v>140.4</v>
          </cell>
          <cell r="E804">
            <v>67.41</v>
          </cell>
          <cell r="F804">
            <v>207.81</v>
          </cell>
        </row>
        <row r="805">
          <cell r="A805" t="str">
            <v>14.28.100</v>
          </cell>
          <cell r="B805" t="str">
            <v>Elemento vazado em vidro, tipo veneziana capelinha de 20 x 10 x 10 cm</v>
          </cell>
          <cell r="C805" t="str">
            <v>M2</v>
          </cell>
          <cell r="D805">
            <v>1748.87</v>
          </cell>
          <cell r="E805">
            <v>182.87</v>
          </cell>
          <cell r="F805">
            <v>1931.74</v>
          </cell>
        </row>
        <row r="806">
          <cell r="A806" t="str">
            <v>14.28.140</v>
          </cell>
          <cell r="B806" t="str">
            <v>Elemento vazado em vidro, tipo veneziana de 20 x 20 x 6 cm</v>
          </cell>
          <cell r="C806" t="str">
            <v>M2</v>
          </cell>
          <cell r="D806">
            <v>964.88</v>
          </cell>
          <cell r="E806">
            <v>121.42</v>
          </cell>
          <cell r="F806">
            <v>1086.3</v>
          </cell>
        </row>
        <row r="807">
          <cell r="A807" t="str">
            <v>14.30</v>
          </cell>
          <cell r="B807" t="str">
            <v>Divisória e fechamento</v>
          </cell>
          <cell r="C807"/>
          <cell r="D807"/>
          <cell r="E807"/>
          <cell r="F807"/>
        </row>
        <row r="808">
          <cell r="A808" t="str">
            <v>14.30.010</v>
          </cell>
          <cell r="B808" t="str">
            <v>Divisória em placas de granito com espessura de 3 cm</v>
          </cell>
          <cell r="C808" t="str">
            <v>M2</v>
          </cell>
          <cell r="D808">
            <v>953.43</v>
          </cell>
          <cell r="E808">
            <v>78.61</v>
          </cell>
          <cell r="F808">
            <v>1032.04</v>
          </cell>
        </row>
        <row r="809">
          <cell r="A809" t="str">
            <v>14.30.020</v>
          </cell>
          <cell r="B809" t="str">
            <v>Divisória em placas de granilite com espessura de 3 cm</v>
          </cell>
          <cell r="C809" t="str">
            <v>M2</v>
          </cell>
          <cell r="D809">
            <v>250.82</v>
          </cell>
          <cell r="E809"/>
          <cell r="F809">
            <v>250.82</v>
          </cell>
        </row>
        <row r="810">
          <cell r="A810" t="str">
            <v>14.30.070</v>
          </cell>
          <cell r="B810" t="str">
            <v>Divisória sanitária em painel laminado melamínico estrutural com perfis em alumínio, inclusive ferragem completa para vão de porta</v>
          </cell>
          <cell r="C810" t="str">
            <v>M2</v>
          </cell>
          <cell r="D810">
            <v>710.61</v>
          </cell>
          <cell r="E810"/>
          <cell r="F810">
            <v>710.61</v>
          </cell>
        </row>
        <row r="811">
          <cell r="A811" t="str">
            <v>14.30.080</v>
          </cell>
          <cell r="B811" t="str">
            <v>Divisão para mictório em placas de mármore branco, com espessura de 3 cm</v>
          </cell>
          <cell r="C811" t="str">
            <v>M2</v>
          </cell>
          <cell r="D811">
            <v>1077.03</v>
          </cell>
          <cell r="E811">
            <v>78.61</v>
          </cell>
          <cell r="F811">
            <v>1155.6400000000001</v>
          </cell>
        </row>
        <row r="812">
          <cell r="A812" t="str">
            <v>14.30.110</v>
          </cell>
          <cell r="B812" t="str">
            <v>Divisória cega tipo naval, acabamento em laminado fenólico melamínico, com espessura de 3,5 cm</v>
          </cell>
          <cell r="C812" t="str">
            <v>M2</v>
          </cell>
          <cell r="D812">
            <v>158.16999999999999</v>
          </cell>
          <cell r="E812"/>
          <cell r="F812">
            <v>158.16999999999999</v>
          </cell>
        </row>
        <row r="813">
          <cell r="A813" t="str">
            <v>14.30.160</v>
          </cell>
          <cell r="B813" t="str">
            <v>Divisória em placas de gesso acartonado, resistência ao fogo 60 minutos, espessura 120/90mm - 1RF / 1RF LM</v>
          </cell>
          <cell r="C813" t="str">
            <v>M2</v>
          </cell>
          <cell r="D813">
            <v>225.47</v>
          </cell>
          <cell r="E813"/>
          <cell r="F813">
            <v>225.47</v>
          </cell>
        </row>
        <row r="814">
          <cell r="A814" t="str">
            <v>14.30.190</v>
          </cell>
          <cell r="B814" t="str">
            <v>Divisória cega tipo naval com miolo mineral, acabamento em laminado melamínico, com espessura de 3,5 cm</v>
          </cell>
          <cell r="C814" t="str">
            <v>M2</v>
          </cell>
          <cell r="D814">
            <v>171.63</v>
          </cell>
          <cell r="E814"/>
          <cell r="F814">
            <v>171.63</v>
          </cell>
        </row>
        <row r="815">
          <cell r="A815" t="str">
            <v>14.30.230</v>
          </cell>
          <cell r="B815" t="str">
            <v>Divisória painel/vidro/vidro tipo naval, acabamento em laminado fenólico melamínico, com espessura de 3,5 cm</v>
          </cell>
          <cell r="C815" t="str">
            <v>M2</v>
          </cell>
          <cell r="D815">
            <v>201.58</v>
          </cell>
          <cell r="E815"/>
          <cell r="F815">
            <v>201.58</v>
          </cell>
        </row>
        <row r="816">
          <cell r="A816" t="str">
            <v>14.30.260</v>
          </cell>
          <cell r="B816" t="str">
            <v>Divisória em placas de gesso acartonado, resistência ao fogo 30 minutos, espessura 73/48mm - 1ST / 1ST</v>
          </cell>
          <cell r="C816" t="str">
            <v>M2</v>
          </cell>
          <cell r="D816">
            <v>166.77</v>
          </cell>
          <cell r="E816"/>
          <cell r="F816">
            <v>166.77</v>
          </cell>
        </row>
        <row r="817">
          <cell r="A817" t="str">
            <v>14.30.270</v>
          </cell>
          <cell r="B817" t="str">
            <v>Divisória em placas de gesso acartonado, resistência ao fogo 30 minutos, espessura 73/48mm - 1ST / 1ST LM</v>
          </cell>
          <cell r="C817" t="str">
            <v>M2</v>
          </cell>
          <cell r="D817">
            <v>140.35</v>
          </cell>
          <cell r="E817"/>
          <cell r="F817">
            <v>140.35</v>
          </cell>
        </row>
        <row r="818">
          <cell r="A818" t="str">
            <v>14.30.300</v>
          </cell>
          <cell r="B818" t="str">
            <v>Divisória em placas de gesso acartonado, resistência ao fogo 30 minutos, espessura 100/70mm - 1ST / 1ST LM</v>
          </cell>
          <cell r="C818" t="str">
            <v>M2</v>
          </cell>
          <cell r="D818">
            <v>176.68</v>
          </cell>
          <cell r="E818"/>
          <cell r="F818">
            <v>176.68</v>
          </cell>
        </row>
        <row r="819">
          <cell r="A819" t="str">
            <v>14.30.310</v>
          </cell>
          <cell r="B819" t="str">
            <v>Divisória em placas de gesso acartonado, resistência ao fogo 30 minutos, espessura 100/70mm - 1ST / 1ST</v>
          </cell>
          <cell r="C819" t="str">
            <v>M2</v>
          </cell>
          <cell r="D819">
            <v>148.63</v>
          </cell>
          <cell r="E819"/>
          <cell r="F819">
            <v>148.63</v>
          </cell>
        </row>
        <row r="820">
          <cell r="A820" t="str">
            <v>14.30.410</v>
          </cell>
          <cell r="B820" t="str">
            <v>Divisória em placas de gesso acartonado, resistência ao fogo 30 minutos, espessura 100/70mm - 1RU / 1RU</v>
          </cell>
          <cell r="C820" t="str">
            <v>M2</v>
          </cell>
          <cell r="D820">
            <v>204.45</v>
          </cell>
          <cell r="E820"/>
          <cell r="F820">
            <v>204.45</v>
          </cell>
        </row>
        <row r="821">
          <cell r="A821" t="str">
            <v>14.30.440</v>
          </cell>
          <cell r="B821" t="str">
            <v>Divisória em placas duplas de gesso acartonado, resistência ao fogo 60 minutos, espessura 120/70mm - 2ST / 2ST LM</v>
          </cell>
          <cell r="C821" t="str">
            <v>M2</v>
          </cell>
          <cell r="D821">
            <v>221.65</v>
          </cell>
          <cell r="E821"/>
          <cell r="F821">
            <v>221.65</v>
          </cell>
        </row>
        <row r="822">
          <cell r="A822" t="str">
            <v>14.30.841</v>
          </cell>
          <cell r="B822" t="str">
            <v>Divisória cega tipo piso/teto em laminado melamínico de baixa pressão, com coluna estrutural em alumínio extrudado</v>
          </cell>
          <cell r="C822" t="str">
            <v>M2</v>
          </cell>
          <cell r="D822">
            <v>1090.78</v>
          </cell>
          <cell r="E822"/>
          <cell r="F822">
            <v>1090.78</v>
          </cell>
        </row>
        <row r="823">
          <cell r="A823" t="str">
            <v>14.30.842</v>
          </cell>
          <cell r="B823" t="str">
            <v>Divisória tipo piso/teto em vidro temperado simples, com coluna estrutural em alumínio extrudado</v>
          </cell>
          <cell r="C823" t="str">
            <v>M2</v>
          </cell>
          <cell r="D823">
            <v>831</v>
          </cell>
          <cell r="E823"/>
          <cell r="F823">
            <v>831</v>
          </cell>
        </row>
        <row r="824">
          <cell r="A824" t="str">
            <v>14.30.843</v>
          </cell>
          <cell r="B824" t="str">
            <v>Divisória tipo piso/teto em vidro temperado duplo e micro persianas, com coluna estrutural em alumínio extrudado</v>
          </cell>
          <cell r="C824" t="str">
            <v>M2</v>
          </cell>
          <cell r="D824">
            <v>1425.2</v>
          </cell>
          <cell r="E824"/>
          <cell r="F824">
            <v>1425.2</v>
          </cell>
        </row>
        <row r="825">
          <cell r="A825" t="str">
            <v>14.30.860</v>
          </cell>
          <cell r="B825" t="str">
            <v>Divisória em placas de granilite com espessura de 4 cm</v>
          </cell>
          <cell r="C825" t="str">
            <v>M2</v>
          </cell>
          <cell r="D825">
            <v>352.74</v>
          </cell>
          <cell r="E825">
            <v>72.95</v>
          </cell>
          <cell r="F825">
            <v>425.69</v>
          </cell>
        </row>
        <row r="826">
          <cell r="A826" t="str">
            <v>14.30.870</v>
          </cell>
          <cell r="B826" t="str">
            <v>Divisória em placas duplas de gesso acartonado, resistência ao fogo 120 minutos, espessura 130/70mm - 2RF / 2RF</v>
          </cell>
          <cell r="C826" t="str">
            <v>M2</v>
          </cell>
          <cell r="D826">
            <v>263.04000000000002</v>
          </cell>
          <cell r="E826"/>
          <cell r="F826">
            <v>263.04000000000002</v>
          </cell>
        </row>
        <row r="827">
          <cell r="A827" t="str">
            <v>14.30.880</v>
          </cell>
          <cell r="B827" t="str">
            <v>Divisória em placas duplas de gesso acartonado, resistência ao fogo 60 minutos, espessura 120/70mm - 2ST / 2RU</v>
          </cell>
          <cell r="C827" t="str">
            <v>M2</v>
          </cell>
          <cell r="D827">
            <v>273.55</v>
          </cell>
          <cell r="E827"/>
          <cell r="F827">
            <v>273.55</v>
          </cell>
        </row>
        <row r="828">
          <cell r="A828" t="str">
            <v>14.30.890</v>
          </cell>
          <cell r="B828" t="str">
            <v>Divisória em placas duplas de gesso acartonado, resistência ao fogo 60 minutos, espessura 120/70mm - 2RU / 2RU</v>
          </cell>
          <cell r="C828" t="str">
            <v>M2</v>
          </cell>
          <cell r="D828">
            <v>281.52</v>
          </cell>
          <cell r="E828"/>
          <cell r="F828">
            <v>281.52</v>
          </cell>
        </row>
        <row r="829">
          <cell r="A829" t="str">
            <v>14.30.900</v>
          </cell>
          <cell r="B829" t="str">
            <v>Divisória em placas duplas de gesso acartonado, resistência ao fogo 60 minutos, espessura 98/48mm - 2ST / 2ST LM</v>
          </cell>
          <cell r="C829" t="str">
            <v>M2</v>
          </cell>
          <cell r="D829">
            <v>237.8</v>
          </cell>
          <cell r="E829"/>
          <cell r="F829">
            <v>237.8</v>
          </cell>
        </row>
        <row r="830">
          <cell r="A830" t="str">
            <v>14.30.910</v>
          </cell>
          <cell r="B830" t="str">
            <v>Divisória em placas duplas de gesso acartonado, resistência ao fogo 60 minutos, espessura 98/48mm - 2RU / 2RU LM</v>
          </cell>
          <cell r="C830" t="str">
            <v>M2</v>
          </cell>
          <cell r="D830">
            <v>250.78</v>
          </cell>
          <cell r="E830"/>
          <cell r="F830">
            <v>250.78</v>
          </cell>
        </row>
        <row r="831">
          <cell r="A831" t="str">
            <v>14.30.920</v>
          </cell>
          <cell r="B831" t="str">
            <v>Divisória em placas duplas de gesso acartonado, resistência ao fogo 60 minutos, espessura 98/48mm - 2ST / 2RU LM</v>
          </cell>
          <cell r="C831" t="str">
            <v>M2</v>
          </cell>
          <cell r="D831">
            <v>253.36</v>
          </cell>
          <cell r="E831"/>
          <cell r="F831">
            <v>253.36</v>
          </cell>
        </row>
        <row r="832">
          <cell r="A832" t="str">
            <v>14.31</v>
          </cell>
          <cell r="B832" t="str">
            <v>Divisória e fechamento.</v>
          </cell>
          <cell r="C832"/>
          <cell r="D832"/>
          <cell r="E832"/>
          <cell r="F832"/>
        </row>
        <row r="833">
          <cell r="A833" t="str">
            <v>14.31.030</v>
          </cell>
          <cell r="B833" t="str">
            <v>Fechamento em placa cimentícia com espessura de 12 mm</v>
          </cell>
          <cell r="C833" t="str">
            <v>M2</v>
          </cell>
          <cell r="D833">
            <v>107.73</v>
          </cell>
          <cell r="E833">
            <v>130.65</v>
          </cell>
          <cell r="F833">
            <v>238.38</v>
          </cell>
        </row>
        <row r="834">
          <cell r="A834" t="str">
            <v>14.40</v>
          </cell>
          <cell r="B834" t="str">
            <v>Reparos, conservações e complementos - GRUPO 14</v>
          </cell>
          <cell r="C834"/>
          <cell r="D834"/>
          <cell r="E834"/>
          <cell r="F834"/>
        </row>
        <row r="835">
          <cell r="A835" t="str">
            <v>14.40.040</v>
          </cell>
          <cell r="B835" t="str">
            <v>Recolocação de divisórias em chapas com montantes metálicos</v>
          </cell>
          <cell r="C835" t="str">
            <v>M2</v>
          </cell>
          <cell r="D835"/>
          <cell r="E835">
            <v>45.15</v>
          </cell>
          <cell r="F835">
            <v>45.15</v>
          </cell>
        </row>
        <row r="836">
          <cell r="A836" t="str">
            <v>14.40.060</v>
          </cell>
          <cell r="B836" t="str">
            <v>Tela galvanizada para fixação de alvenaria com dimensão de 6x50cm</v>
          </cell>
          <cell r="C836" t="str">
            <v>UN</v>
          </cell>
          <cell r="D836">
            <v>2.3199999999999998</v>
          </cell>
          <cell r="E836">
            <v>6.2</v>
          </cell>
          <cell r="F836">
            <v>8.52</v>
          </cell>
        </row>
        <row r="837">
          <cell r="A837" t="str">
            <v>14.40.070</v>
          </cell>
          <cell r="B837" t="str">
            <v>Tela galvanizada para fixação de alvenaria com dimensão de 7,5x50cm</v>
          </cell>
          <cell r="C837" t="str">
            <v>UN</v>
          </cell>
          <cell r="D837">
            <v>2.98</v>
          </cell>
          <cell r="E837">
            <v>6.2</v>
          </cell>
          <cell r="F837">
            <v>9.18</v>
          </cell>
        </row>
        <row r="838">
          <cell r="A838" t="str">
            <v>14.40.080</v>
          </cell>
          <cell r="B838" t="str">
            <v>Tela galvanizada para fixação de alvenaria com dimensão de 10,5x50cm</v>
          </cell>
          <cell r="C838" t="str">
            <v>UN</v>
          </cell>
          <cell r="D838">
            <v>3.29</v>
          </cell>
          <cell r="E838">
            <v>6.2</v>
          </cell>
          <cell r="F838">
            <v>9.49</v>
          </cell>
        </row>
        <row r="839">
          <cell r="A839" t="str">
            <v>14.40.090</v>
          </cell>
          <cell r="B839" t="str">
            <v>Tela galvanizada para fixação de alvenaria com dimensão de 12x50cm</v>
          </cell>
          <cell r="C839" t="str">
            <v>UN</v>
          </cell>
          <cell r="D839">
            <v>3.51</v>
          </cell>
          <cell r="E839">
            <v>6.2</v>
          </cell>
          <cell r="F839">
            <v>9.7100000000000009</v>
          </cell>
        </row>
        <row r="840">
          <cell r="A840" t="str">
            <v>14.40.100</v>
          </cell>
          <cell r="B840" t="str">
            <v>Tela galvanizada para fixação de alvenaria com dimensão de 17x50cm</v>
          </cell>
          <cell r="C840" t="str">
            <v>UN</v>
          </cell>
          <cell r="D840">
            <v>5</v>
          </cell>
          <cell r="E840">
            <v>6.2</v>
          </cell>
          <cell r="F840">
            <v>11.2</v>
          </cell>
        </row>
        <row r="841">
          <cell r="A841" t="str">
            <v>15</v>
          </cell>
          <cell r="B841" t="str">
            <v>ESTRUTURA EM MADEIRA, FERRO, ALUMINIO E CONCRETO</v>
          </cell>
          <cell r="C841"/>
          <cell r="D841"/>
          <cell r="E841"/>
          <cell r="F841"/>
        </row>
        <row r="842">
          <cell r="A842" t="str">
            <v>15.01</v>
          </cell>
          <cell r="B842" t="str">
            <v>Estrutura em madeira para cobertura</v>
          </cell>
          <cell r="C842"/>
          <cell r="D842"/>
          <cell r="E842"/>
          <cell r="F842"/>
        </row>
        <row r="843">
          <cell r="A843" t="str">
            <v>15.01.010</v>
          </cell>
          <cell r="B843" t="str">
            <v>Estrutura de madeira tesourada para telha de barro - vãos até 7,00 m</v>
          </cell>
          <cell r="C843" t="str">
            <v>M2</v>
          </cell>
          <cell r="D843">
            <v>114.64</v>
          </cell>
          <cell r="E843">
            <v>56.44</v>
          </cell>
          <cell r="F843">
            <v>171.08</v>
          </cell>
        </row>
        <row r="844">
          <cell r="A844" t="str">
            <v>15.01.020</v>
          </cell>
          <cell r="B844" t="str">
            <v>Estrutura de madeira tesourada para telha de barro - vãos de 7,01 a 10,00 m</v>
          </cell>
          <cell r="C844" t="str">
            <v>M2</v>
          </cell>
          <cell r="D844">
            <v>123</v>
          </cell>
          <cell r="E844">
            <v>58.7</v>
          </cell>
          <cell r="F844">
            <v>181.7</v>
          </cell>
        </row>
        <row r="845">
          <cell r="A845" t="str">
            <v>15.01.030</v>
          </cell>
          <cell r="B845" t="str">
            <v>Estrutura de madeira tesourada para telha de barro - vãos de 10,01 a 13,00 m</v>
          </cell>
          <cell r="C845" t="str">
            <v>M2</v>
          </cell>
          <cell r="D845">
            <v>131.38</v>
          </cell>
          <cell r="E845">
            <v>60.96</v>
          </cell>
          <cell r="F845">
            <v>192.34</v>
          </cell>
        </row>
        <row r="846">
          <cell r="A846" t="str">
            <v>15.01.040</v>
          </cell>
          <cell r="B846" t="str">
            <v>Estrutura de madeira tesourada para telha de barro - vãos de 13,01 a 18,00 m</v>
          </cell>
          <cell r="C846" t="str">
            <v>M2</v>
          </cell>
          <cell r="D846">
            <v>144.13</v>
          </cell>
          <cell r="E846">
            <v>65.47</v>
          </cell>
          <cell r="F846">
            <v>209.6</v>
          </cell>
        </row>
        <row r="847">
          <cell r="A847" t="str">
            <v>15.01.110</v>
          </cell>
          <cell r="B847" t="str">
            <v>Estrutura de madeira tesourada para telha perfil ondulado - vãos até 7,00 m</v>
          </cell>
          <cell r="C847" t="str">
            <v>M2</v>
          </cell>
          <cell r="D847">
            <v>78.38</v>
          </cell>
          <cell r="E847">
            <v>42.89</v>
          </cell>
          <cell r="F847">
            <v>121.27</v>
          </cell>
        </row>
        <row r="848">
          <cell r="A848" t="str">
            <v>15.01.120</v>
          </cell>
          <cell r="B848" t="str">
            <v>Estrutura de madeira tesourada para telha perfil ondulado - vãos 7,01 a 10,00 m</v>
          </cell>
          <cell r="C848" t="str">
            <v>M2</v>
          </cell>
          <cell r="D848">
            <v>86.75</v>
          </cell>
          <cell r="E848">
            <v>45.15</v>
          </cell>
          <cell r="F848">
            <v>131.9</v>
          </cell>
        </row>
        <row r="849">
          <cell r="A849" t="str">
            <v>15.01.130</v>
          </cell>
          <cell r="B849" t="str">
            <v>Estrutura de madeira tesourada para telha perfil ondulado - vãos 10,01 a 13,00 m</v>
          </cell>
          <cell r="C849" t="str">
            <v>M2</v>
          </cell>
          <cell r="D849">
            <v>95.12</v>
          </cell>
          <cell r="E849">
            <v>47.41</v>
          </cell>
          <cell r="F849">
            <v>142.53</v>
          </cell>
        </row>
        <row r="850">
          <cell r="A850" t="str">
            <v>15.01.140</v>
          </cell>
          <cell r="B850" t="str">
            <v>Estrutura de madeira tesourada para telha perfil ondulado - vãos 13,01 a 18,00 m</v>
          </cell>
          <cell r="C850" t="str">
            <v>M2</v>
          </cell>
          <cell r="D850">
            <v>103.86</v>
          </cell>
          <cell r="E850">
            <v>51.92</v>
          </cell>
          <cell r="F850">
            <v>155.78</v>
          </cell>
        </row>
        <row r="851">
          <cell r="A851" t="str">
            <v>15.01.210</v>
          </cell>
          <cell r="B851" t="str">
            <v>Estrutura pontaletada para telhas de barro</v>
          </cell>
          <cell r="C851" t="str">
            <v>M2</v>
          </cell>
          <cell r="D851">
            <v>87.35</v>
          </cell>
          <cell r="E851">
            <v>54.18</v>
          </cell>
          <cell r="F851">
            <v>141.53</v>
          </cell>
        </row>
        <row r="852">
          <cell r="A852" t="str">
            <v>15.01.220</v>
          </cell>
          <cell r="B852" t="str">
            <v>Estrutura pontaletada para telhas onduladas</v>
          </cell>
          <cell r="C852" t="str">
            <v>M2</v>
          </cell>
          <cell r="D852">
            <v>65.66</v>
          </cell>
          <cell r="E852">
            <v>40.630000000000003</v>
          </cell>
          <cell r="F852">
            <v>106.29</v>
          </cell>
        </row>
        <row r="853">
          <cell r="A853" t="str">
            <v>15.01.310</v>
          </cell>
          <cell r="B853" t="str">
            <v>Estrutura em terças para telhas de barro</v>
          </cell>
          <cell r="C853" t="str">
            <v>M2</v>
          </cell>
          <cell r="D853">
            <v>80.8</v>
          </cell>
          <cell r="E853">
            <v>29.34</v>
          </cell>
          <cell r="F853">
            <v>110.14</v>
          </cell>
        </row>
        <row r="854">
          <cell r="A854" t="str">
            <v>15.01.320</v>
          </cell>
          <cell r="B854" t="str">
            <v>Estrutura em terças para telhas perfil e material qualquer, exceto barro</v>
          </cell>
          <cell r="C854" t="str">
            <v>M2</v>
          </cell>
          <cell r="D854">
            <v>24.69</v>
          </cell>
          <cell r="E854">
            <v>5.76</v>
          </cell>
          <cell r="F854">
            <v>30.45</v>
          </cell>
        </row>
        <row r="855">
          <cell r="A855" t="str">
            <v>15.01.330</v>
          </cell>
          <cell r="B855" t="str">
            <v>Estrutura em terças para telhas perfil trapezoidal</v>
          </cell>
          <cell r="C855" t="str">
            <v>M2</v>
          </cell>
          <cell r="D855">
            <v>15.5</v>
          </cell>
          <cell r="E855">
            <v>5.76</v>
          </cell>
          <cell r="F855">
            <v>21.26</v>
          </cell>
        </row>
        <row r="856">
          <cell r="A856" t="str">
            <v>15.03</v>
          </cell>
          <cell r="B856" t="str">
            <v>Estrutura em aço</v>
          </cell>
          <cell r="C856"/>
          <cell r="D856"/>
          <cell r="E856"/>
          <cell r="F856"/>
        </row>
        <row r="857">
          <cell r="A857" t="str">
            <v>15.03.030</v>
          </cell>
          <cell r="B857" t="str">
            <v>Fornecimento e montagem de estrutura em aço ASTM-A36, sem pintura</v>
          </cell>
          <cell r="C857" t="str">
            <v>KG</v>
          </cell>
          <cell r="D857">
            <v>23.41</v>
          </cell>
          <cell r="E857"/>
          <cell r="F857">
            <v>23.41</v>
          </cell>
        </row>
        <row r="858">
          <cell r="A858" t="str">
            <v>15.03.090</v>
          </cell>
          <cell r="B858" t="str">
            <v>Montagem de estrutura metálica em aço, sem pintura</v>
          </cell>
          <cell r="C858" t="str">
            <v>KG</v>
          </cell>
          <cell r="D858"/>
          <cell r="E858">
            <v>5.82</v>
          </cell>
          <cell r="F858">
            <v>5.82</v>
          </cell>
        </row>
        <row r="859">
          <cell r="A859" t="str">
            <v>15.03.110</v>
          </cell>
          <cell r="B859" t="str">
            <v>Fornecimento e montagem de estrutura em aço patinável, sem pintura</v>
          </cell>
          <cell r="C859" t="str">
            <v>KG</v>
          </cell>
          <cell r="D859">
            <v>22.68</v>
          </cell>
          <cell r="E859"/>
          <cell r="F859">
            <v>22.68</v>
          </cell>
        </row>
        <row r="860">
          <cell r="A860" t="str">
            <v>15.03.131</v>
          </cell>
          <cell r="B860" t="str">
            <v>Fornecimento e montagem de estrutura em aço ASTM-A572 Grau 50, sem pintura</v>
          </cell>
          <cell r="C860" t="str">
            <v>KG</v>
          </cell>
          <cell r="D860">
            <v>21.44</v>
          </cell>
          <cell r="E860"/>
          <cell r="F860">
            <v>21.44</v>
          </cell>
        </row>
        <row r="861">
          <cell r="A861" t="str">
            <v>15.03.140</v>
          </cell>
          <cell r="B861" t="str">
            <v>Fornecimento e montagem de estrutura tubular em aço ASTM-A572 Grau 50, sem pintura</v>
          </cell>
          <cell r="C861" t="str">
            <v>KG</v>
          </cell>
          <cell r="D861">
            <v>22.98</v>
          </cell>
          <cell r="E861"/>
          <cell r="F861">
            <v>22.98</v>
          </cell>
        </row>
        <row r="862">
          <cell r="A862" t="str">
            <v>15.03.150</v>
          </cell>
          <cell r="B862" t="str">
            <v>Fornecimento e montagem de estrutura metálica em perfil metalon, sem pintura</v>
          </cell>
          <cell r="C862" t="str">
            <v>KG</v>
          </cell>
          <cell r="D862">
            <v>16.760000000000002</v>
          </cell>
          <cell r="E862">
            <v>5.82</v>
          </cell>
          <cell r="F862">
            <v>22.58</v>
          </cell>
        </row>
        <row r="863">
          <cell r="A863" t="str">
            <v>15.05</v>
          </cell>
          <cell r="B863" t="str">
            <v>Estrutura pre-fabricada de concreto</v>
          </cell>
          <cell r="C863"/>
          <cell r="D863"/>
          <cell r="E863"/>
          <cell r="F863"/>
        </row>
        <row r="864">
          <cell r="A864" t="str">
            <v>15.05.290</v>
          </cell>
          <cell r="B864" t="str">
            <v>Placas, vigas e pilares em concreto armado pré-moldado - fck= 40 MPa</v>
          </cell>
          <cell r="C864" t="str">
            <v>M3</v>
          </cell>
          <cell r="D864">
            <v>2825.56</v>
          </cell>
          <cell r="E864">
            <v>869.6</v>
          </cell>
          <cell r="F864">
            <v>3695.16</v>
          </cell>
        </row>
        <row r="865">
          <cell r="A865" t="str">
            <v>15.05.300</v>
          </cell>
          <cell r="B865" t="str">
            <v>Mobiliário em concreto armado pré-moldado - fck= 40 MPa</v>
          </cell>
          <cell r="C865" t="str">
            <v>M3</v>
          </cell>
          <cell r="D865">
            <v>2731.76</v>
          </cell>
          <cell r="E865">
            <v>959.35</v>
          </cell>
          <cell r="F865">
            <v>3691.11</v>
          </cell>
        </row>
        <row r="866">
          <cell r="A866" t="str">
            <v>15.05.520</v>
          </cell>
          <cell r="B866" t="str">
            <v>Placas, vigas e pilares em concreto armado pré-moldado - fck= 35 MPa</v>
          </cell>
          <cell r="C866" t="str">
            <v>M3</v>
          </cell>
          <cell r="D866">
            <v>2457.59</v>
          </cell>
          <cell r="E866">
            <v>826.8</v>
          </cell>
          <cell r="F866">
            <v>3284.39</v>
          </cell>
        </row>
        <row r="867">
          <cell r="A867" t="str">
            <v>15.05.530</v>
          </cell>
          <cell r="B867" t="str">
            <v>Placas, vigas e pilares em concreto armado pré-moldado - fck= 25 MPa</v>
          </cell>
          <cell r="C867" t="str">
            <v>M3</v>
          </cell>
          <cell r="D867">
            <v>2192.81</v>
          </cell>
          <cell r="E867">
            <v>818.45</v>
          </cell>
          <cell r="F867">
            <v>3011.26</v>
          </cell>
        </row>
        <row r="868">
          <cell r="A868" t="str">
            <v>15.05.540</v>
          </cell>
          <cell r="B868" t="str">
            <v>Mobiliário em concreto armado pré-moldado - fck= 25 MPa</v>
          </cell>
          <cell r="C868" t="str">
            <v>M3</v>
          </cell>
          <cell r="D868">
            <v>2426.19</v>
          </cell>
          <cell r="E868">
            <v>876.91</v>
          </cell>
          <cell r="F868">
            <v>3303.1</v>
          </cell>
        </row>
        <row r="869">
          <cell r="A869" t="str">
            <v>15.20</v>
          </cell>
          <cell r="B869" t="str">
            <v>Reparos, conservações e complementos - GRUPO 15</v>
          </cell>
          <cell r="C869"/>
          <cell r="D869"/>
          <cell r="E869"/>
          <cell r="F869"/>
        </row>
        <row r="870">
          <cell r="A870" t="str">
            <v>15.20.020</v>
          </cell>
          <cell r="B870" t="str">
            <v>Fornecimento de peças diversas para estrutura em madeira</v>
          </cell>
          <cell r="C870" t="str">
            <v>M3</v>
          </cell>
          <cell r="D870">
            <v>4039.84</v>
          </cell>
          <cell r="E870">
            <v>1354.5</v>
          </cell>
          <cell r="F870">
            <v>5394.34</v>
          </cell>
        </row>
        <row r="871">
          <cell r="A871" t="str">
            <v>15.20.040</v>
          </cell>
          <cell r="B871" t="str">
            <v>Recolocação de peças lineares em madeira com seção até 60 cm²</v>
          </cell>
          <cell r="C871" t="str">
            <v>M</v>
          </cell>
          <cell r="D871">
            <v>0.14000000000000001</v>
          </cell>
          <cell r="E871">
            <v>6.32</v>
          </cell>
          <cell r="F871">
            <v>6.46</v>
          </cell>
        </row>
        <row r="872">
          <cell r="A872" t="str">
            <v>15.20.060</v>
          </cell>
          <cell r="B872" t="str">
            <v>Recolocação de peças lineares em madeira com seção superior a 60 cm²</v>
          </cell>
          <cell r="C872" t="str">
            <v>M</v>
          </cell>
          <cell r="D872">
            <v>0.35</v>
          </cell>
          <cell r="E872">
            <v>16.7</v>
          </cell>
          <cell r="F872">
            <v>17.05</v>
          </cell>
        </row>
        <row r="873">
          <cell r="A873" t="str">
            <v>16</v>
          </cell>
          <cell r="B873" t="str">
            <v>TELHAMENTO</v>
          </cell>
          <cell r="C873"/>
          <cell r="D873"/>
          <cell r="E873"/>
          <cell r="F873"/>
        </row>
        <row r="874">
          <cell r="A874" t="str">
            <v>16.02</v>
          </cell>
          <cell r="B874" t="str">
            <v>Telhamento em barro</v>
          </cell>
          <cell r="C874"/>
          <cell r="D874"/>
          <cell r="E874"/>
          <cell r="F874"/>
        </row>
        <row r="875">
          <cell r="A875" t="str">
            <v>16.02.010</v>
          </cell>
          <cell r="B875" t="str">
            <v>Telha de barro tipo italiana</v>
          </cell>
          <cell r="C875" t="str">
            <v>M2</v>
          </cell>
          <cell r="D875">
            <v>44.32</v>
          </cell>
          <cell r="E875">
            <v>32.76</v>
          </cell>
          <cell r="F875">
            <v>77.08</v>
          </cell>
        </row>
        <row r="876">
          <cell r="A876" t="str">
            <v>16.02.020</v>
          </cell>
          <cell r="B876" t="str">
            <v>Telha de barro tipo francesa</v>
          </cell>
          <cell r="C876" t="str">
            <v>M2</v>
          </cell>
          <cell r="D876">
            <v>59.52</v>
          </cell>
          <cell r="E876">
            <v>32.76</v>
          </cell>
          <cell r="F876">
            <v>92.28</v>
          </cell>
        </row>
        <row r="877">
          <cell r="A877" t="str">
            <v>16.02.030</v>
          </cell>
          <cell r="B877" t="str">
            <v>Telha de barro tipo romana</v>
          </cell>
          <cell r="C877" t="str">
            <v>M2</v>
          </cell>
          <cell r="D877">
            <v>36.96</v>
          </cell>
          <cell r="E877">
            <v>32.76</v>
          </cell>
          <cell r="F877">
            <v>69.72</v>
          </cell>
        </row>
        <row r="878">
          <cell r="A878" t="str">
            <v>16.02.045</v>
          </cell>
          <cell r="B878" t="str">
            <v>Telha de barro colonial/paulista</v>
          </cell>
          <cell r="C878" t="str">
            <v>M2</v>
          </cell>
          <cell r="D878">
            <v>89.37</v>
          </cell>
          <cell r="E878">
            <v>49.13</v>
          </cell>
          <cell r="F878">
            <v>138.5</v>
          </cell>
        </row>
        <row r="879">
          <cell r="A879" t="str">
            <v>16.02.060</v>
          </cell>
          <cell r="B879" t="str">
            <v>Telha de barro tipo plan</v>
          </cell>
          <cell r="C879" t="str">
            <v>M2</v>
          </cell>
          <cell r="D879">
            <v>104.76</v>
          </cell>
          <cell r="E879">
            <v>49.13</v>
          </cell>
          <cell r="F879">
            <v>153.88999999999999</v>
          </cell>
        </row>
        <row r="880">
          <cell r="A880" t="str">
            <v>16.02.120</v>
          </cell>
          <cell r="B880" t="str">
            <v>Emboçamento de beiral em telhas de barro</v>
          </cell>
          <cell r="C880" t="str">
            <v>M</v>
          </cell>
          <cell r="D880">
            <v>0.96</v>
          </cell>
          <cell r="E880">
            <v>14.45</v>
          </cell>
          <cell r="F880">
            <v>15.41</v>
          </cell>
        </row>
        <row r="881">
          <cell r="A881" t="str">
            <v>16.02.230</v>
          </cell>
          <cell r="B881" t="str">
            <v>Cumeeira de barro emboçado tipos: plan, romana, italiana, francesa e paulistinha</v>
          </cell>
          <cell r="C881" t="str">
            <v>M</v>
          </cell>
          <cell r="D881">
            <v>13.91</v>
          </cell>
          <cell r="E881">
            <v>18.059999999999999</v>
          </cell>
          <cell r="F881">
            <v>31.97</v>
          </cell>
        </row>
        <row r="882">
          <cell r="A882" t="str">
            <v>16.02.270</v>
          </cell>
          <cell r="B882" t="str">
            <v>Espigão de barro emboçado</v>
          </cell>
          <cell r="C882" t="str">
            <v>M</v>
          </cell>
          <cell r="D882">
            <v>20.7</v>
          </cell>
          <cell r="E882">
            <v>18.059999999999999</v>
          </cell>
          <cell r="F882">
            <v>38.76</v>
          </cell>
        </row>
        <row r="883">
          <cell r="A883" t="str">
            <v>16.03</v>
          </cell>
          <cell r="B883" t="str">
            <v>Telhamento em cimento reforçado com fio sintético (CRFS)</v>
          </cell>
          <cell r="C883"/>
          <cell r="D883"/>
          <cell r="E883"/>
          <cell r="F883"/>
        </row>
        <row r="884">
          <cell r="A884" t="str">
            <v>16.03.010</v>
          </cell>
          <cell r="B884" t="str">
            <v>Telhamento em cimento reforçado com fio sintético CRFS - perfil ondulado de 6 mm</v>
          </cell>
          <cell r="C884" t="str">
            <v>M2</v>
          </cell>
          <cell r="D884">
            <v>43.81</v>
          </cell>
          <cell r="E884">
            <v>18.059999999999999</v>
          </cell>
          <cell r="F884">
            <v>61.87</v>
          </cell>
        </row>
        <row r="885">
          <cell r="A885" t="str">
            <v>16.03.020</v>
          </cell>
          <cell r="B885" t="str">
            <v>Telhamento em cimento reforçado com fio sintético CRFS - perfil ondulado de 8 mm</v>
          </cell>
          <cell r="C885" t="str">
            <v>M2</v>
          </cell>
          <cell r="D885">
            <v>66.86</v>
          </cell>
          <cell r="E885">
            <v>18.059999999999999</v>
          </cell>
          <cell r="F885">
            <v>84.92</v>
          </cell>
        </row>
        <row r="886">
          <cell r="A886" t="str">
            <v>16.03.030</v>
          </cell>
          <cell r="B886" t="str">
            <v>Telhamento em cimento reforçado com fio sintético CRFS - perfil trapezoidal de 44 cm</v>
          </cell>
          <cell r="C886" t="str">
            <v>M2</v>
          </cell>
          <cell r="D886">
            <v>154.72999999999999</v>
          </cell>
          <cell r="E886">
            <v>18.059999999999999</v>
          </cell>
          <cell r="F886">
            <v>172.79</v>
          </cell>
        </row>
        <row r="887">
          <cell r="A887" t="str">
            <v>16.03.040</v>
          </cell>
          <cell r="B887" t="str">
            <v>Telhamento em cimento reforçado com fio sintético CRFS - perfil modulado</v>
          </cell>
          <cell r="C887" t="str">
            <v>M2</v>
          </cell>
          <cell r="D887">
            <v>167.05</v>
          </cell>
          <cell r="E887">
            <v>18.059999999999999</v>
          </cell>
          <cell r="F887">
            <v>185.11</v>
          </cell>
        </row>
        <row r="888">
          <cell r="A888" t="str">
            <v>16.03.300</v>
          </cell>
          <cell r="B888" t="str">
            <v>Cumeeira normal em cimento reforçado com fio sintético CRFS - perfil ondulado</v>
          </cell>
          <cell r="C888" t="str">
            <v>M</v>
          </cell>
          <cell r="D888">
            <v>87.64</v>
          </cell>
          <cell r="E888">
            <v>9.0299999999999994</v>
          </cell>
          <cell r="F888">
            <v>96.67</v>
          </cell>
        </row>
        <row r="889">
          <cell r="A889" t="str">
            <v>16.03.310</v>
          </cell>
          <cell r="B889" t="str">
            <v>Cumeeira universal em cimento reforçado com fio sintético CRFS - perfil ondulado</v>
          </cell>
          <cell r="C889" t="str">
            <v>M</v>
          </cell>
          <cell r="D889">
            <v>77.92</v>
          </cell>
          <cell r="E889">
            <v>9.0299999999999994</v>
          </cell>
          <cell r="F889">
            <v>86.95</v>
          </cell>
        </row>
        <row r="890">
          <cell r="A890" t="str">
            <v>16.03.320</v>
          </cell>
          <cell r="B890" t="str">
            <v>Cumeeira normal em cimento reforçado com fio sintético CRFS - perfil trapezoidal 44 cm</v>
          </cell>
          <cell r="C890" t="str">
            <v>M</v>
          </cell>
          <cell r="D890">
            <v>115.79</v>
          </cell>
          <cell r="E890">
            <v>9.0299999999999994</v>
          </cell>
          <cell r="F890">
            <v>124.82</v>
          </cell>
        </row>
        <row r="891">
          <cell r="A891" t="str">
            <v>16.03.330</v>
          </cell>
          <cell r="B891" t="str">
            <v>Cumeeira normal em cimento reforçado com fio sintético CRFS - perfil modulado</v>
          </cell>
          <cell r="C891" t="str">
            <v>M</v>
          </cell>
          <cell r="D891">
            <v>169.2</v>
          </cell>
          <cell r="E891">
            <v>9.0299999999999994</v>
          </cell>
          <cell r="F891">
            <v>178.23</v>
          </cell>
        </row>
        <row r="892">
          <cell r="A892" t="str">
            <v>16.03.360</v>
          </cell>
          <cell r="B892" t="str">
            <v>Espigão em cimento reforçado com fio sintético CRFS - perfil ondulado</v>
          </cell>
          <cell r="C892" t="str">
            <v>M</v>
          </cell>
          <cell r="D892">
            <v>55.26</v>
          </cell>
          <cell r="E892">
            <v>9.0299999999999994</v>
          </cell>
          <cell r="F892">
            <v>64.290000000000006</v>
          </cell>
        </row>
        <row r="893">
          <cell r="A893" t="str">
            <v>16.03.370</v>
          </cell>
          <cell r="B893" t="str">
            <v>Espigão em cimento reforçado com fio sintético CRFS - perfil modulado</v>
          </cell>
          <cell r="C893" t="str">
            <v>M</v>
          </cell>
          <cell r="D893">
            <v>97.99</v>
          </cell>
          <cell r="E893">
            <v>9.0299999999999994</v>
          </cell>
          <cell r="F893">
            <v>107.02</v>
          </cell>
        </row>
        <row r="894">
          <cell r="A894" t="str">
            <v>16.03.400</v>
          </cell>
          <cell r="B894" t="str">
            <v>Rufo em cimento reforçado com fio sintético CRFS - perfil ondulado</v>
          </cell>
          <cell r="C894" t="str">
            <v>M</v>
          </cell>
          <cell r="D894">
            <v>72.459999999999994</v>
          </cell>
          <cell r="E894">
            <v>9.0299999999999994</v>
          </cell>
          <cell r="F894">
            <v>81.489999999999995</v>
          </cell>
        </row>
        <row r="895">
          <cell r="A895" t="str">
            <v>16.10</v>
          </cell>
          <cell r="B895" t="str">
            <v>Telhamento em madeira ou fibra vegetal</v>
          </cell>
          <cell r="C895"/>
          <cell r="D895"/>
          <cell r="E895"/>
          <cell r="F895"/>
        </row>
        <row r="896">
          <cell r="A896" t="str">
            <v>16.10.020</v>
          </cell>
          <cell r="B896" t="str">
            <v>Telha em fibra vegetal, perfil ondulado, com espessura de 3 mm</v>
          </cell>
          <cell r="C896" t="str">
            <v>M2</v>
          </cell>
          <cell r="D896">
            <v>83.9</v>
          </cell>
          <cell r="E896">
            <v>29.34</v>
          </cell>
          <cell r="F896">
            <v>113.24</v>
          </cell>
        </row>
        <row r="897">
          <cell r="A897" t="str">
            <v>16.10.100</v>
          </cell>
          <cell r="B897" t="str">
            <v>Cumeeira em fibra vegetal, lisa, com espessura de 3 mm</v>
          </cell>
          <cell r="C897" t="str">
            <v>M</v>
          </cell>
          <cell r="D897">
            <v>112.51</v>
          </cell>
          <cell r="E897">
            <v>9.93</v>
          </cell>
          <cell r="F897">
            <v>122.44</v>
          </cell>
        </row>
        <row r="898">
          <cell r="A898" t="str">
            <v>16.12</v>
          </cell>
          <cell r="B898" t="str">
            <v>Telhamento metálico comum</v>
          </cell>
          <cell r="C898"/>
          <cell r="D898"/>
          <cell r="E898"/>
          <cell r="F898"/>
        </row>
        <row r="899">
          <cell r="A899" t="str">
            <v>16.12.020</v>
          </cell>
          <cell r="B899" t="str">
            <v>Telhamento em chapa de aço pré-pintada com epóxi e poliéster, perfil ondulado, com espessura de 0,50 mm</v>
          </cell>
          <cell r="C899" t="str">
            <v>M2</v>
          </cell>
          <cell r="D899">
            <v>121.58</v>
          </cell>
          <cell r="E899">
            <v>18.059999999999999</v>
          </cell>
          <cell r="F899">
            <v>139.63999999999999</v>
          </cell>
        </row>
        <row r="900">
          <cell r="A900" t="str">
            <v>16.12.040</v>
          </cell>
          <cell r="B900" t="str">
            <v>Telhamento em chapa de aço pré-pintada com epóxi e poliéster, perfil ondulado calandrado, com espessura de 0,80 mm</v>
          </cell>
          <cell r="C900" t="str">
            <v>M2</v>
          </cell>
          <cell r="D900">
            <v>199.13</v>
          </cell>
          <cell r="E900">
            <v>18.059999999999999</v>
          </cell>
          <cell r="F900">
            <v>217.19</v>
          </cell>
        </row>
        <row r="901">
          <cell r="A901" t="str">
            <v>16.12.050</v>
          </cell>
          <cell r="B901" t="str">
            <v>Telhamento em chapa de aço pré-pintada com epóxi e poliéster, perfil trapezoidal, com espessura de 0,80 mm e altura de 100 mm</v>
          </cell>
          <cell r="C901" t="str">
            <v>M2</v>
          </cell>
          <cell r="D901">
            <v>190.26</v>
          </cell>
          <cell r="E901">
            <v>18.059999999999999</v>
          </cell>
          <cell r="F901">
            <v>208.32</v>
          </cell>
        </row>
        <row r="902">
          <cell r="A902" t="str">
            <v>16.12.060</v>
          </cell>
          <cell r="B902" t="str">
            <v>Telhamento em chapa de aço pré-pintada com epóxi e poliéster, perfil trapezoidal, com espessura de 0,50 mm e altura de 40 mm</v>
          </cell>
          <cell r="C902" t="str">
            <v>M2</v>
          </cell>
          <cell r="D902">
            <v>111.75</v>
          </cell>
          <cell r="E902">
            <v>18.059999999999999</v>
          </cell>
          <cell r="F902">
            <v>129.81</v>
          </cell>
        </row>
        <row r="903">
          <cell r="A903" t="str">
            <v>16.12.200</v>
          </cell>
          <cell r="B903" t="str">
            <v>Cumeeira em chapa de aço pré-pintada com epóxi e poliéster, perfil trapezoidal, com espessura de 0,50 mm</v>
          </cell>
          <cell r="C903" t="str">
            <v>M</v>
          </cell>
          <cell r="D903">
            <v>96.23</v>
          </cell>
          <cell r="E903">
            <v>9.0299999999999994</v>
          </cell>
          <cell r="F903">
            <v>105.26</v>
          </cell>
        </row>
        <row r="904">
          <cell r="A904" t="str">
            <v>16.12.220</v>
          </cell>
          <cell r="B904" t="str">
            <v>Cumeeira em chapa de aço pré-pintada com epóxi e poliéster, perfil ondulado, com espessura de 0,50 mm</v>
          </cell>
          <cell r="C904" t="str">
            <v>M</v>
          </cell>
          <cell r="D904">
            <v>104.96</v>
          </cell>
          <cell r="E904">
            <v>9.0299999999999994</v>
          </cell>
          <cell r="F904">
            <v>113.99</v>
          </cell>
        </row>
        <row r="905">
          <cell r="A905" t="str">
            <v>16.13</v>
          </cell>
          <cell r="B905" t="str">
            <v>Telhamento metálico especial</v>
          </cell>
          <cell r="C905"/>
          <cell r="D905"/>
          <cell r="E905"/>
          <cell r="F905"/>
        </row>
        <row r="906">
          <cell r="A906" t="str">
            <v>16.13.060</v>
          </cell>
          <cell r="B906" t="str">
            <v>Telhamento em chapa de aço pré-pintada com epóxi e poliéster, tipo sanduíche, espessura de 0,50 mm, com lã de rocha</v>
          </cell>
          <cell r="C906" t="str">
            <v>M2</v>
          </cell>
          <cell r="D906">
            <v>118.19</v>
          </cell>
          <cell r="E906">
            <v>45.41</v>
          </cell>
          <cell r="F906">
            <v>163.6</v>
          </cell>
        </row>
        <row r="907">
          <cell r="A907" t="str">
            <v>16.13.070</v>
          </cell>
          <cell r="B907" t="str">
            <v>Telhamento em chapa de aço pré-pintada com epóxi e poliéster, tipo sanduíche, espessura de 0,50 mm, com poliuretano</v>
          </cell>
          <cell r="C907" t="str">
            <v>M2</v>
          </cell>
          <cell r="D907">
            <v>150.44999999999999</v>
          </cell>
          <cell r="E907">
            <v>19.66</v>
          </cell>
          <cell r="F907">
            <v>170.11</v>
          </cell>
        </row>
        <row r="908">
          <cell r="A908" t="str">
            <v>16.13.130</v>
          </cell>
          <cell r="B908" t="str">
            <v>Telhamento em chapa de aço com pintura poliéster, tipo sanduíche, espessura de 0,50 mm, com poliestireno expandido</v>
          </cell>
          <cell r="C908" t="str">
            <v>M2</v>
          </cell>
          <cell r="D908">
            <v>169.19</v>
          </cell>
          <cell r="E908">
            <v>19.66</v>
          </cell>
          <cell r="F908">
            <v>188.85</v>
          </cell>
        </row>
        <row r="909">
          <cell r="A909" t="str">
            <v>16.13.140</v>
          </cell>
          <cell r="B909" t="str">
            <v>Telhamento em chapa de aço galvanizado autoportante, perfil trapezoidal, com espessura de 0,80 mm e altura de 120 mm</v>
          </cell>
          <cell r="C909" t="str">
            <v>M2</v>
          </cell>
          <cell r="D909">
            <v>131.18</v>
          </cell>
          <cell r="E909">
            <v>18.059999999999999</v>
          </cell>
          <cell r="F909">
            <v>149.24</v>
          </cell>
        </row>
        <row r="910">
          <cell r="A910" t="str">
            <v>16.16</v>
          </cell>
          <cell r="B910" t="str">
            <v>Telhamento em material sintético</v>
          </cell>
          <cell r="C910"/>
          <cell r="D910"/>
          <cell r="E910"/>
          <cell r="F910"/>
        </row>
        <row r="911">
          <cell r="A911" t="str">
            <v>16.16.040</v>
          </cell>
          <cell r="B911" t="str">
            <v>Telha ondulada translúcida em polipropileno</v>
          </cell>
          <cell r="C911" t="str">
            <v>M2</v>
          </cell>
          <cell r="D911">
            <v>80.83</v>
          </cell>
          <cell r="E911">
            <v>18.059999999999999</v>
          </cell>
          <cell r="F911">
            <v>98.89</v>
          </cell>
        </row>
        <row r="912">
          <cell r="A912" t="str">
            <v>16.16.160</v>
          </cell>
          <cell r="B912" t="str">
            <v>Telha em poliéster reforçado com fibras de vidro, perfil trapezoidal 49</v>
          </cell>
          <cell r="C912" t="str">
            <v>M2</v>
          </cell>
          <cell r="D912">
            <v>123.22</v>
          </cell>
          <cell r="E912">
            <v>18.059999999999999</v>
          </cell>
          <cell r="F912">
            <v>141.28</v>
          </cell>
        </row>
        <row r="913">
          <cell r="A913" t="str">
            <v>16.16.400</v>
          </cell>
          <cell r="B913" t="str">
            <v>Cumeeira para telha de poliéster, tipo perfil trapezoidal 49</v>
          </cell>
          <cell r="C913" t="str">
            <v>M</v>
          </cell>
          <cell r="D913">
            <v>172.44</v>
          </cell>
          <cell r="E913">
            <v>9.0299999999999994</v>
          </cell>
          <cell r="F913">
            <v>181.47</v>
          </cell>
        </row>
        <row r="914">
          <cell r="A914" t="str">
            <v>16.20</v>
          </cell>
          <cell r="B914" t="str">
            <v>Telhamento em vidro</v>
          </cell>
          <cell r="C914"/>
          <cell r="D914"/>
          <cell r="E914"/>
          <cell r="F914"/>
        </row>
        <row r="915">
          <cell r="A915" t="str">
            <v>16.20.020</v>
          </cell>
          <cell r="B915" t="str">
            <v>Telhas de vidro para iluminação tipo francesa</v>
          </cell>
          <cell r="C915" t="str">
            <v>UN</v>
          </cell>
          <cell r="D915">
            <v>64.040000000000006</v>
          </cell>
          <cell r="E915">
            <v>4.5199999999999996</v>
          </cell>
          <cell r="F915">
            <v>68.56</v>
          </cell>
        </row>
        <row r="916">
          <cell r="A916" t="str">
            <v>16.20.040</v>
          </cell>
          <cell r="B916" t="str">
            <v>Telhas de vidro para iluminação tipo colonial/paulistinha</v>
          </cell>
          <cell r="C916" t="str">
            <v>UN</v>
          </cell>
          <cell r="D916">
            <v>64.040000000000006</v>
          </cell>
          <cell r="E916">
            <v>4.5199999999999996</v>
          </cell>
          <cell r="F916">
            <v>68.56</v>
          </cell>
        </row>
        <row r="917">
          <cell r="A917" t="str">
            <v>16.30</v>
          </cell>
          <cell r="B917" t="str">
            <v>Domos</v>
          </cell>
          <cell r="C917"/>
          <cell r="D917"/>
          <cell r="E917"/>
          <cell r="F917"/>
        </row>
        <row r="918">
          <cell r="A918" t="str">
            <v>16.30.020</v>
          </cell>
          <cell r="B918" t="str">
            <v>Domo de acrílico fixado em perfis de alumínio</v>
          </cell>
          <cell r="C918" t="str">
            <v>M2</v>
          </cell>
          <cell r="D918">
            <v>695.58</v>
          </cell>
          <cell r="E918"/>
          <cell r="F918">
            <v>695.58</v>
          </cell>
        </row>
        <row r="919">
          <cell r="A919" t="str">
            <v>16.32</v>
          </cell>
          <cell r="B919" t="str">
            <v>Painel, chapas e fechamento</v>
          </cell>
          <cell r="C919"/>
          <cell r="D919"/>
          <cell r="E919"/>
          <cell r="F919"/>
        </row>
        <row r="920">
          <cell r="A920" t="str">
            <v>16.32.070</v>
          </cell>
          <cell r="B920" t="str">
            <v>Cobertura curva em chapa de policarbonato alveolar bronze de 6 mm</v>
          </cell>
          <cell r="C920" t="str">
            <v>M2</v>
          </cell>
          <cell r="D920">
            <v>133.91</v>
          </cell>
          <cell r="E920">
            <v>92.43</v>
          </cell>
          <cell r="F920">
            <v>226.34</v>
          </cell>
        </row>
        <row r="921">
          <cell r="A921" t="str">
            <v>16.32.120</v>
          </cell>
          <cell r="B921" t="str">
            <v>Cobertura plana em chapa de policarbonato alveolar de 10 mm</v>
          </cell>
          <cell r="C921" t="str">
            <v>M2</v>
          </cell>
          <cell r="D921">
            <v>225.75</v>
          </cell>
          <cell r="E921">
            <v>83.19</v>
          </cell>
          <cell r="F921">
            <v>308.94</v>
          </cell>
        </row>
        <row r="922">
          <cell r="A922" t="str">
            <v>16.32.130</v>
          </cell>
          <cell r="B922" t="str">
            <v>Cobertura curva em chapa de policarbonato alveolar bronze de 10 mm</v>
          </cell>
          <cell r="C922" t="str">
            <v>M2</v>
          </cell>
          <cell r="D922">
            <v>233.53</v>
          </cell>
          <cell r="E922">
            <v>92.43</v>
          </cell>
          <cell r="F922">
            <v>325.95999999999998</v>
          </cell>
        </row>
        <row r="923">
          <cell r="A923" t="str">
            <v>16.33</v>
          </cell>
          <cell r="B923" t="str">
            <v>Calhas e rufos</v>
          </cell>
          <cell r="C923"/>
          <cell r="D923"/>
          <cell r="E923"/>
          <cell r="F923"/>
        </row>
        <row r="924">
          <cell r="A924" t="str">
            <v>16.33.022</v>
          </cell>
          <cell r="B924" t="str">
            <v>Calha, rufo, afins em chapa galvanizada nº 24 - corte 0,33 m</v>
          </cell>
          <cell r="C924" t="str">
            <v>M</v>
          </cell>
          <cell r="D924">
            <v>54.84</v>
          </cell>
          <cell r="E924">
            <v>55.06</v>
          </cell>
          <cell r="F924">
            <v>109.9</v>
          </cell>
        </row>
        <row r="925">
          <cell r="A925" t="str">
            <v>16.33.052</v>
          </cell>
          <cell r="B925" t="str">
            <v>Calha, rufo, afins em chapa galvanizada nº 24 - corte 0,50 m</v>
          </cell>
          <cell r="C925" t="str">
            <v>M</v>
          </cell>
          <cell r="D925">
            <v>87.46</v>
          </cell>
          <cell r="E925">
            <v>65.069999999999993</v>
          </cell>
          <cell r="F925">
            <v>152.53</v>
          </cell>
        </row>
        <row r="926">
          <cell r="A926" t="str">
            <v>16.33.062</v>
          </cell>
          <cell r="B926" t="str">
            <v>Calha, rufo, afins em chapa galvanizada nº 24 - corte 1,00 m</v>
          </cell>
          <cell r="C926" t="str">
            <v>M</v>
          </cell>
          <cell r="D926">
            <v>168.46</v>
          </cell>
          <cell r="E926">
            <v>70.069999999999993</v>
          </cell>
          <cell r="F926">
            <v>238.53</v>
          </cell>
        </row>
        <row r="927">
          <cell r="A927" t="str">
            <v>16.33.082</v>
          </cell>
          <cell r="B927" t="str">
            <v>Calha, rufo, afins em chapa galvanizada nº 26 - corte 0,33 m</v>
          </cell>
          <cell r="C927" t="str">
            <v>M</v>
          </cell>
          <cell r="D927">
            <v>43.98</v>
          </cell>
          <cell r="E927">
            <v>55.06</v>
          </cell>
          <cell r="F927">
            <v>99.04</v>
          </cell>
        </row>
        <row r="928">
          <cell r="A928" t="str">
            <v>16.33.102</v>
          </cell>
          <cell r="B928" t="str">
            <v>Calha, rufo, afins em chapa galvanizada nº 26 - corte 0,50 m</v>
          </cell>
          <cell r="C928" t="str">
            <v>M</v>
          </cell>
          <cell r="D928">
            <v>64.2</v>
          </cell>
          <cell r="E928">
            <v>65.069999999999993</v>
          </cell>
          <cell r="F928">
            <v>129.27000000000001</v>
          </cell>
        </row>
        <row r="929">
          <cell r="A929" t="str">
            <v>16.33.250</v>
          </cell>
          <cell r="B929" t="str">
            <v>Calha em PVC 125mm, inclusive conexões - AP</v>
          </cell>
          <cell r="C929" t="str">
            <v>M</v>
          </cell>
          <cell r="D929">
            <v>88.87</v>
          </cell>
          <cell r="E929">
            <v>47.55</v>
          </cell>
          <cell r="F929">
            <v>136.41999999999999</v>
          </cell>
        </row>
        <row r="930">
          <cell r="A930" t="str">
            <v>16.33.400</v>
          </cell>
          <cell r="B930" t="str">
            <v>Rufo pré-moldado em concreto, de 14 x 50 x 18,5 cm</v>
          </cell>
          <cell r="C930" t="str">
            <v>UN</v>
          </cell>
          <cell r="D930">
            <v>15.07</v>
          </cell>
          <cell r="E930">
            <v>1.43</v>
          </cell>
          <cell r="F930">
            <v>16.5</v>
          </cell>
        </row>
        <row r="931">
          <cell r="A931" t="str">
            <v>16.33.410</v>
          </cell>
          <cell r="B931" t="str">
            <v>Rufo pré-moldado em concreto, de 20 x 50 x 26 cm</v>
          </cell>
          <cell r="C931" t="str">
            <v>UN</v>
          </cell>
          <cell r="D931">
            <v>17.48</v>
          </cell>
          <cell r="E931">
            <v>2.04</v>
          </cell>
          <cell r="F931">
            <v>19.52</v>
          </cell>
        </row>
        <row r="932">
          <cell r="A932" t="str">
            <v>16.33.412</v>
          </cell>
          <cell r="B932" t="str">
            <v>Rufo pré-moldado em concreto, largura 24 cm</v>
          </cell>
          <cell r="C932" t="str">
            <v>UN</v>
          </cell>
          <cell r="D932">
            <v>18.48</v>
          </cell>
          <cell r="E932">
            <v>2.85</v>
          </cell>
          <cell r="F932">
            <v>21.33</v>
          </cell>
        </row>
        <row r="933">
          <cell r="A933" t="str">
            <v>16.40</v>
          </cell>
          <cell r="B933" t="str">
            <v>Reparos, conservações e complementos - GRUPO 16</v>
          </cell>
          <cell r="C933"/>
          <cell r="D933"/>
          <cell r="E933"/>
          <cell r="F933"/>
        </row>
        <row r="934">
          <cell r="A934" t="str">
            <v>16.40.040</v>
          </cell>
          <cell r="B934" t="str">
            <v>Recolocação de cumeeiras e espigões de barro</v>
          </cell>
          <cell r="C934" t="str">
            <v>M</v>
          </cell>
          <cell r="D934">
            <v>2.4500000000000002</v>
          </cell>
          <cell r="E934">
            <v>18.059999999999999</v>
          </cell>
          <cell r="F934">
            <v>20.51</v>
          </cell>
        </row>
        <row r="935">
          <cell r="A935" t="str">
            <v>16.40.060</v>
          </cell>
          <cell r="B935" t="str">
            <v>Recolocação de telha de barro tipo colonial/paulistinha</v>
          </cell>
          <cell r="C935" t="str">
            <v>M2</v>
          </cell>
          <cell r="D935"/>
          <cell r="E935">
            <v>49.13</v>
          </cell>
          <cell r="F935">
            <v>49.13</v>
          </cell>
        </row>
        <row r="936">
          <cell r="A936" t="str">
            <v>16.40.080</v>
          </cell>
          <cell r="B936" t="str">
            <v>Recolocação de telha de barro tipo plan</v>
          </cell>
          <cell r="C936" t="str">
            <v>M2</v>
          </cell>
          <cell r="D936"/>
          <cell r="E936">
            <v>49.13</v>
          </cell>
          <cell r="F936">
            <v>49.13</v>
          </cell>
        </row>
        <row r="937">
          <cell r="A937" t="str">
            <v>16.40.090</v>
          </cell>
          <cell r="B937" t="str">
            <v>Recolocação de domo de acrílico, inclusive perfis metálicos de fixação</v>
          </cell>
          <cell r="C937" t="str">
            <v>M2</v>
          </cell>
          <cell r="D937"/>
          <cell r="E937">
            <v>22.58</v>
          </cell>
          <cell r="F937">
            <v>22.58</v>
          </cell>
        </row>
        <row r="938">
          <cell r="A938" t="str">
            <v>16.40.120</v>
          </cell>
          <cell r="B938" t="str">
            <v>Recolocação de telha de barro tipo francesa</v>
          </cell>
          <cell r="C938" t="str">
            <v>M2</v>
          </cell>
          <cell r="D938"/>
          <cell r="E938">
            <v>32.76</v>
          </cell>
          <cell r="F938">
            <v>32.76</v>
          </cell>
        </row>
        <row r="939">
          <cell r="A939" t="str">
            <v>16.40.140</v>
          </cell>
          <cell r="B939" t="str">
            <v>Recolocação de telha em fibrocimento ou CRFS, perfil ondulado</v>
          </cell>
          <cell r="C939" t="str">
            <v>M2</v>
          </cell>
          <cell r="D939">
            <v>3.67</v>
          </cell>
          <cell r="E939">
            <v>18.059999999999999</v>
          </cell>
          <cell r="F939">
            <v>21.73</v>
          </cell>
        </row>
        <row r="940">
          <cell r="A940" t="str">
            <v>16.40.150</v>
          </cell>
          <cell r="B940" t="str">
            <v>Recolocação de telha em fibrocimento ou CRFS, perfil modulado ou trapezoidal</v>
          </cell>
          <cell r="C940" t="str">
            <v>M2</v>
          </cell>
          <cell r="D940">
            <v>11.01</v>
          </cell>
          <cell r="E940">
            <v>18.059999999999999</v>
          </cell>
          <cell r="F940">
            <v>29.07</v>
          </cell>
        </row>
        <row r="941">
          <cell r="A941" t="str">
            <v>17</v>
          </cell>
          <cell r="B941" t="str">
            <v>REVESTIMENTO EM MASSA OU FUNDIDO NO LOCAL</v>
          </cell>
          <cell r="C941"/>
          <cell r="D941"/>
          <cell r="E941"/>
          <cell r="F941"/>
        </row>
        <row r="942">
          <cell r="A942" t="str">
            <v>17.01</v>
          </cell>
          <cell r="B942" t="str">
            <v>Regularização de base</v>
          </cell>
          <cell r="C942"/>
          <cell r="D942"/>
          <cell r="E942"/>
          <cell r="F942"/>
        </row>
        <row r="943">
          <cell r="A943" t="str">
            <v>17.01.010</v>
          </cell>
          <cell r="B943" t="str">
            <v>Argamassa de proteção com argila expandida</v>
          </cell>
          <cell r="C943" t="str">
            <v>M3</v>
          </cell>
          <cell r="D943">
            <v>955.74</v>
          </cell>
          <cell r="E943">
            <v>321.8</v>
          </cell>
          <cell r="F943">
            <v>1277.54</v>
          </cell>
        </row>
        <row r="944">
          <cell r="A944" t="str">
            <v>17.01.020</v>
          </cell>
          <cell r="B944" t="str">
            <v>Argamassa de regularização e/ou proteção</v>
          </cell>
          <cell r="C944" t="str">
            <v>M3</v>
          </cell>
          <cell r="D944">
            <v>451.5</v>
          </cell>
          <cell r="E944">
            <v>321.8</v>
          </cell>
          <cell r="F944">
            <v>773.3</v>
          </cell>
        </row>
        <row r="945">
          <cell r="A945" t="str">
            <v>17.01.040</v>
          </cell>
          <cell r="B945" t="str">
            <v>Lastro de concreto impermeabilizado</v>
          </cell>
          <cell r="C945" t="str">
            <v>M3</v>
          </cell>
          <cell r="D945">
            <v>395.52</v>
          </cell>
          <cell r="E945">
            <v>321.8</v>
          </cell>
          <cell r="F945">
            <v>717.32</v>
          </cell>
        </row>
        <row r="946">
          <cell r="A946" t="str">
            <v>17.01.050</v>
          </cell>
          <cell r="B946" t="str">
            <v>Regularização de piso com nata de cimento</v>
          </cell>
          <cell r="C946" t="str">
            <v>M2</v>
          </cell>
          <cell r="D946">
            <v>3.79</v>
          </cell>
          <cell r="E946">
            <v>25.05</v>
          </cell>
          <cell r="F946">
            <v>28.84</v>
          </cell>
        </row>
        <row r="947">
          <cell r="A947" t="str">
            <v>17.01.060</v>
          </cell>
          <cell r="B947" t="str">
            <v>Regularização de piso com nata de cimento e adesivo de alto desempenho</v>
          </cell>
          <cell r="C947" t="str">
            <v>M2</v>
          </cell>
          <cell r="D947">
            <v>8.84</v>
          </cell>
          <cell r="E947">
            <v>24.62</v>
          </cell>
          <cell r="F947">
            <v>33.46</v>
          </cell>
        </row>
        <row r="948">
          <cell r="A948" t="str">
            <v>17.01.120</v>
          </cell>
          <cell r="B948" t="str">
            <v>Argamassa de cimento e areia traço 1:3, com adesivo acrílico</v>
          </cell>
          <cell r="C948" t="str">
            <v>M3</v>
          </cell>
          <cell r="D948">
            <v>1087.6300000000001</v>
          </cell>
          <cell r="E948">
            <v>321.8</v>
          </cell>
          <cell r="F948">
            <v>1409.43</v>
          </cell>
        </row>
        <row r="949">
          <cell r="A949" t="str">
            <v>17.02</v>
          </cell>
          <cell r="B949" t="str">
            <v>Revestimento em argamassa</v>
          </cell>
          <cell r="C949"/>
          <cell r="D949"/>
          <cell r="E949"/>
          <cell r="F949"/>
        </row>
        <row r="950">
          <cell r="A950" t="str">
            <v>17.02.020</v>
          </cell>
          <cell r="B950" t="str">
            <v>Chapisco</v>
          </cell>
          <cell r="C950" t="str">
            <v>M2</v>
          </cell>
          <cell r="D950">
            <v>2.25</v>
          </cell>
          <cell r="E950">
            <v>4.7699999999999996</v>
          </cell>
          <cell r="F950">
            <v>7.02</v>
          </cell>
        </row>
        <row r="951">
          <cell r="A951" t="str">
            <v>17.02.030</v>
          </cell>
          <cell r="B951" t="str">
            <v>Chapisco 1:4 com areia grossa</v>
          </cell>
          <cell r="C951" t="str">
            <v>M2</v>
          </cell>
          <cell r="D951">
            <v>1.4</v>
          </cell>
          <cell r="E951">
            <v>4.7699999999999996</v>
          </cell>
          <cell r="F951">
            <v>6.17</v>
          </cell>
        </row>
        <row r="952">
          <cell r="A952" t="str">
            <v>17.02.040</v>
          </cell>
          <cell r="B952" t="str">
            <v>Chapisco com adesivo de alto desempenho</v>
          </cell>
          <cell r="C952" t="str">
            <v>M2</v>
          </cell>
          <cell r="D952">
            <v>7.1</v>
          </cell>
          <cell r="E952">
            <v>4.7699999999999996</v>
          </cell>
          <cell r="F952">
            <v>11.87</v>
          </cell>
        </row>
        <row r="953">
          <cell r="A953" t="str">
            <v>17.02.060</v>
          </cell>
          <cell r="B953" t="str">
            <v>Chapisco fino peneirado</v>
          </cell>
          <cell r="C953" t="str">
            <v>M2</v>
          </cell>
          <cell r="D953">
            <v>2.2999999999999998</v>
          </cell>
          <cell r="E953">
            <v>6.96</v>
          </cell>
          <cell r="F953">
            <v>9.26</v>
          </cell>
        </row>
        <row r="954">
          <cell r="A954" t="str">
            <v>17.02.080</v>
          </cell>
          <cell r="B954" t="str">
            <v>Chapisco rústico com pedra britada nº 1</v>
          </cell>
          <cell r="C954" t="str">
            <v>M2</v>
          </cell>
          <cell r="D954">
            <v>3.95</v>
          </cell>
          <cell r="E954">
            <v>7.38</v>
          </cell>
          <cell r="F954">
            <v>11.33</v>
          </cell>
        </row>
        <row r="955">
          <cell r="A955" t="str">
            <v>17.02.120</v>
          </cell>
          <cell r="B955" t="str">
            <v>Emboço comum</v>
          </cell>
          <cell r="C955" t="str">
            <v>M2</v>
          </cell>
          <cell r="D955">
            <v>9.56</v>
          </cell>
          <cell r="E955">
            <v>13.1</v>
          </cell>
          <cell r="F955">
            <v>22.66</v>
          </cell>
        </row>
        <row r="956">
          <cell r="A956" t="str">
            <v>17.02.140</v>
          </cell>
          <cell r="B956" t="str">
            <v>Emboço desempenado com espuma de poliéster</v>
          </cell>
          <cell r="C956" t="str">
            <v>M2</v>
          </cell>
          <cell r="D956">
            <v>9.56</v>
          </cell>
          <cell r="E956">
            <v>18.059999999999999</v>
          </cell>
          <cell r="F956">
            <v>27.62</v>
          </cell>
        </row>
        <row r="957">
          <cell r="A957" t="str">
            <v>17.02.160</v>
          </cell>
          <cell r="B957" t="str">
            <v>Emboço desempenado com argamassa industrializada</v>
          </cell>
          <cell r="C957" t="str">
            <v>M2</v>
          </cell>
          <cell r="D957">
            <v>41.23</v>
          </cell>
          <cell r="E957">
            <v>11.29</v>
          </cell>
          <cell r="F957">
            <v>52.52</v>
          </cell>
        </row>
        <row r="958">
          <cell r="A958" t="str">
            <v>17.02.220</v>
          </cell>
          <cell r="B958" t="str">
            <v>Reboco</v>
          </cell>
          <cell r="C958" t="str">
            <v>M2</v>
          </cell>
          <cell r="D958">
            <v>1.92</v>
          </cell>
          <cell r="E958">
            <v>11.29</v>
          </cell>
          <cell r="F958">
            <v>13.21</v>
          </cell>
        </row>
        <row r="959">
          <cell r="A959" t="str">
            <v>17.02.260</v>
          </cell>
          <cell r="B959" t="str">
            <v>Barra lisa com acabamento em nata de cimento</v>
          </cell>
          <cell r="C959" t="str">
            <v>M2</v>
          </cell>
          <cell r="D959">
            <v>9.2799999999999994</v>
          </cell>
          <cell r="E959">
            <v>29.34</v>
          </cell>
          <cell r="F959">
            <v>38.619999999999997</v>
          </cell>
        </row>
        <row r="960">
          <cell r="A960" t="str">
            <v>17.03</v>
          </cell>
          <cell r="B960" t="str">
            <v>Revestimento em cimentado</v>
          </cell>
          <cell r="C960"/>
          <cell r="D960"/>
          <cell r="E960"/>
          <cell r="F960"/>
        </row>
        <row r="961">
          <cell r="A961" t="str">
            <v>17.03.020</v>
          </cell>
          <cell r="B961" t="str">
            <v>Cimentado desempenado</v>
          </cell>
          <cell r="C961" t="str">
            <v>M2</v>
          </cell>
          <cell r="D961">
            <v>9.0299999999999994</v>
          </cell>
          <cell r="E961">
            <v>24.83</v>
          </cell>
          <cell r="F961">
            <v>33.86</v>
          </cell>
        </row>
        <row r="962">
          <cell r="A962" t="str">
            <v>17.03.040</v>
          </cell>
          <cell r="B962" t="str">
            <v>Cimentado desempenado e alisado (queimado)</v>
          </cell>
          <cell r="C962" t="str">
            <v>M2</v>
          </cell>
          <cell r="D962">
            <v>9.65</v>
          </cell>
          <cell r="E962">
            <v>29.34</v>
          </cell>
          <cell r="F962">
            <v>38.99</v>
          </cell>
        </row>
        <row r="963">
          <cell r="A963" t="str">
            <v>17.03.060</v>
          </cell>
          <cell r="B963" t="str">
            <v>Cimentado desempenado e alisado com corante (queimado)</v>
          </cell>
          <cell r="C963" t="str">
            <v>M2</v>
          </cell>
          <cell r="D963">
            <v>31.67</v>
          </cell>
          <cell r="E963">
            <v>29.34</v>
          </cell>
          <cell r="F963">
            <v>61.01</v>
          </cell>
        </row>
        <row r="964">
          <cell r="A964" t="str">
            <v>17.03.080</v>
          </cell>
          <cell r="B964" t="str">
            <v>Cimentado semi-áspero</v>
          </cell>
          <cell r="C964" t="str">
            <v>M2</v>
          </cell>
          <cell r="D964">
            <v>9.0299999999999994</v>
          </cell>
          <cell r="E964">
            <v>18.059999999999999</v>
          </cell>
          <cell r="F964">
            <v>27.09</v>
          </cell>
        </row>
        <row r="965">
          <cell r="A965" t="str">
            <v>17.03.100</v>
          </cell>
          <cell r="B965" t="str">
            <v>Cimentado áspero com caneluras</v>
          </cell>
          <cell r="C965" t="str">
            <v>M2</v>
          </cell>
          <cell r="D965">
            <v>9.0299999999999994</v>
          </cell>
          <cell r="E965">
            <v>31.6</v>
          </cell>
          <cell r="F965">
            <v>40.630000000000003</v>
          </cell>
        </row>
        <row r="966">
          <cell r="A966" t="str">
            <v>17.03.200</v>
          </cell>
          <cell r="B966" t="str">
            <v>Degrau em cimentado</v>
          </cell>
          <cell r="C966" t="str">
            <v>M</v>
          </cell>
          <cell r="D966">
            <v>6.49</v>
          </cell>
          <cell r="E966">
            <v>51.13</v>
          </cell>
          <cell r="F966">
            <v>57.62</v>
          </cell>
        </row>
        <row r="967">
          <cell r="A967" t="str">
            <v>17.03.300</v>
          </cell>
          <cell r="B967" t="str">
            <v>Rodapé em cimentado desempenado e alisado com altura 5 cm</v>
          </cell>
          <cell r="C967" t="str">
            <v>M</v>
          </cell>
          <cell r="D967">
            <v>1.33</v>
          </cell>
          <cell r="E967">
            <v>23.8</v>
          </cell>
          <cell r="F967">
            <v>25.13</v>
          </cell>
        </row>
        <row r="968">
          <cell r="A968" t="str">
            <v>17.03.310</v>
          </cell>
          <cell r="B968" t="str">
            <v>Rodapé em cimentado desempenado e alisado com altura 7 cm</v>
          </cell>
          <cell r="C968" t="str">
            <v>M</v>
          </cell>
          <cell r="D968">
            <v>1.5</v>
          </cell>
          <cell r="E968">
            <v>23.8</v>
          </cell>
          <cell r="F968">
            <v>25.3</v>
          </cell>
        </row>
        <row r="969">
          <cell r="A969" t="str">
            <v>17.03.320</v>
          </cell>
          <cell r="B969" t="str">
            <v>Rodapé em cimentado desempenado e alisado com altura 10 cm</v>
          </cell>
          <cell r="C969" t="str">
            <v>M</v>
          </cell>
          <cell r="D969">
            <v>1.75</v>
          </cell>
          <cell r="E969">
            <v>23.8</v>
          </cell>
          <cell r="F969">
            <v>25.55</v>
          </cell>
        </row>
        <row r="970">
          <cell r="A970" t="str">
            <v>17.03.330</v>
          </cell>
          <cell r="B970" t="str">
            <v>Rodapé em cimentado desempenado e alisado com altura 15 cm</v>
          </cell>
          <cell r="C970" t="str">
            <v>M</v>
          </cell>
          <cell r="D970">
            <v>2.1800000000000002</v>
          </cell>
          <cell r="E970">
            <v>23.8</v>
          </cell>
          <cell r="F970">
            <v>25.98</v>
          </cell>
        </row>
        <row r="971">
          <cell r="A971" t="str">
            <v>17.04</v>
          </cell>
          <cell r="B971" t="str">
            <v>Revestimento em gesso</v>
          </cell>
          <cell r="C971"/>
          <cell r="D971"/>
          <cell r="E971"/>
          <cell r="F971"/>
        </row>
        <row r="972">
          <cell r="A972" t="str">
            <v>17.04.020</v>
          </cell>
          <cell r="B972" t="str">
            <v>Revestimento em gesso liso desempenado sobre emboço</v>
          </cell>
          <cell r="C972" t="str">
            <v>M2</v>
          </cell>
          <cell r="D972">
            <v>4.55</v>
          </cell>
          <cell r="E972">
            <v>15.01</v>
          </cell>
          <cell r="F972">
            <v>19.559999999999999</v>
          </cell>
        </row>
        <row r="973">
          <cell r="A973" t="str">
            <v>17.04.040</v>
          </cell>
          <cell r="B973" t="str">
            <v>Revestimento em gesso liso desempenado sobre bloco</v>
          </cell>
          <cell r="C973" t="str">
            <v>M2</v>
          </cell>
          <cell r="D973">
            <v>6.37</v>
          </cell>
          <cell r="E973">
            <v>15.01</v>
          </cell>
          <cell r="F973">
            <v>21.38</v>
          </cell>
        </row>
        <row r="974">
          <cell r="A974" t="str">
            <v>17.05</v>
          </cell>
          <cell r="B974" t="str">
            <v>Revestimento em concreto</v>
          </cell>
          <cell r="C974"/>
          <cell r="D974"/>
          <cell r="E974"/>
          <cell r="F974"/>
        </row>
        <row r="975">
          <cell r="A975" t="str">
            <v>17.05.020</v>
          </cell>
          <cell r="B975" t="str">
            <v>Piso com requadro em concreto simples sem controle de fck</v>
          </cell>
          <cell r="C975" t="str">
            <v>M3</v>
          </cell>
          <cell r="D975">
            <v>442.42</v>
          </cell>
          <cell r="E975">
            <v>433.36</v>
          </cell>
          <cell r="F975">
            <v>875.78</v>
          </cell>
        </row>
        <row r="976">
          <cell r="A976" t="str">
            <v>17.05.070</v>
          </cell>
          <cell r="B976" t="str">
            <v>Piso com requadro em concreto simples com controle de fck= 20 MPa</v>
          </cell>
          <cell r="C976" t="str">
            <v>M3</v>
          </cell>
          <cell r="D976">
            <v>508.64</v>
          </cell>
          <cell r="E976">
            <v>433.36</v>
          </cell>
          <cell r="F976">
            <v>942</v>
          </cell>
        </row>
        <row r="977">
          <cell r="A977" t="str">
            <v>17.05.100</v>
          </cell>
          <cell r="B977" t="str">
            <v>Piso com requadro em concreto simples com controle de fck= 25 MPa</v>
          </cell>
          <cell r="C977" t="str">
            <v>M3</v>
          </cell>
          <cell r="D977">
            <v>545.45000000000005</v>
          </cell>
          <cell r="E977">
            <v>433.36</v>
          </cell>
          <cell r="F977">
            <v>978.81</v>
          </cell>
        </row>
        <row r="978">
          <cell r="A978" t="str">
            <v>17.05.320</v>
          </cell>
          <cell r="B978" t="str">
            <v>Soleira em concreto simples</v>
          </cell>
          <cell r="C978" t="str">
            <v>M</v>
          </cell>
          <cell r="D978">
            <v>28.32</v>
          </cell>
          <cell r="E978">
            <v>50.35</v>
          </cell>
          <cell r="F978">
            <v>78.67</v>
          </cell>
        </row>
        <row r="979">
          <cell r="A979" t="str">
            <v>17.05.420</v>
          </cell>
          <cell r="B979" t="str">
            <v>Peitoril em concreto simples</v>
          </cell>
          <cell r="C979" t="str">
            <v>M</v>
          </cell>
          <cell r="D979">
            <v>13.93</v>
          </cell>
          <cell r="E979">
            <v>68.540000000000006</v>
          </cell>
          <cell r="F979">
            <v>82.47</v>
          </cell>
        </row>
        <row r="980">
          <cell r="A980" t="str">
            <v>17.10</v>
          </cell>
          <cell r="B980" t="str">
            <v>Revestimento em granilite fundido no local</v>
          </cell>
          <cell r="C980"/>
          <cell r="D980"/>
          <cell r="E980"/>
          <cell r="F980"/>
        </row>
        <row r="981">
          <cell r="A981" t="str">
            <v>17.10.020</v>
          </cell>
          <cell r="B981" t="str">
            <v>Piso em granilite moldado no local</v>
          </cell>
          <cell r="C981" t="str">
            <v>M2</v>
          </cell>
          <cell r="D981">
            <v>87.38</v>
          </cell>
          <cell r="E981">
            <v>8.14</v>
          </cell>
          <cell r="F981">
            <v>95.52</v>
          </cell>
        </row>
        <row r="982">
          <cell r="A982" t="str">
            <v>17.10.100</v>
          </cell>
          <cell r="B982" t="str">
            <v>Soleira em granilite moldado no local</v>
          </cell>
          <cell r="C982" t="str">
            <v>M</v>
          </cell>
          <cell r="D982">
            <v>42.53</v>
          </cell>
          <cell r="E982">
            <v>2.04</v>
          </cell>
          <cell r="F982">
            <v>44.57</v>
          </cell>
        </row>
        <row r="983">
          <cell r="A983" t="str">
            <v>17.10.120</v>
          </cell>
          <cell r="B983" t="str">
            <v>Degrau em granilite moldado no local</v>
          </cell>
          <cell r="C983" t="str">
            <v>M</v>
          </cell>
          <cell r="D983">
            <v>85.93</v>
          </cell>
          <cell r="E983">
            <v>2.44</v>
          </cell>
          <cell r="F983">
            <v>88.37</v>
          </cell>
        </row>
        <row r="984">
          <cell r="A984" t="str">
            <v>17.10.200</v>
          </cell>
          <cell r="B984" t="str">
            <v>Rodapé qualquer em granilite moldado no local até 10 cm</v>
          </cell>
          <cell r="C984" t="str">
            <v>M</v>
          </cell>
          <cell r="D984">
            <v>41.9</v>
          </cell>
          <cell r="E984">
            <v>4.07</v>
          </cell>
          <cell r="F984">
            <v>45.97</v>
          </cell>
        </row>
        <row r="985">
          <cell r="A985" t="str">
            <v>17.10.410</v>
          </cell>
          <cell r="B985" t="str">
            <v>Rodapé em placas pré-moldadas de granilite, acabamento encerado, até 10 cm</v>
          </cell>
          <cell r="C985" t="str">
            <v>M</v>
          </cell>
          <cell r="D985">
            <v>139.69999999999999</v>
          </cell>
          <cell r="E985">
            <v>0.49</v>
          </cell>
          <cell r="F985">
            <v>140.19</v>
          </cell>
        </row>
        <row r="986">
          <cell r="A986" t="str">
            <v>17.10.430</v>
          </cell>
          <cell r="B986" t="str">
            <v>Piso em placas de granilite, acabamento encerado</v>
          </cell>
          <cell r="C986" t="str">
            <v>M2</v>
          </cell>
          <cell r="D986">
            <v>290.20999999999998</v>
          </cell>
          <cell r="E986">
            <v>4.8899999999999997</v>
          </cell>
          <cell r="F986">
            <v>295.10000000000002</v>
          </cell>
        </row>
        <row r="987">
          <cell r="A987" t="str">
            <v>17.12</v>
          </cell>
          <cell r="B987" t="str">
            <v>Revestimento industrial fundido no local</v>
          </cell>
          <cell r="C987"/>
          <cell r="D987"/>
          <cell r="E987"/>
          <cell r="F987"/>
        </row>
        <row r="988">
          <cell r="A988" t="str">
            <v>17.12.060</v>
          </cell>
          <cell r="B988" t="str">
            <v>Piso em alta resistência moldado no local 12 mm</v>
          </cell>
          <cell r="C988" t="str">
            <v>M2</v>
          </cell>
          <cell r="D988">
            <v>85.95</v>
          </cell>
          <cell r="E988">
            <v>8.14</v>
          </cell>
          <cell r="F988">
            <v>94.09</v>
          </cell>
        </row>
        <row r="989">
          <cell r="A989" t="str">
            <v>17.12.100</v>
          </cell>
          <cell r="B989" t="str">
            <v>Soleira em alta resistência moldada no local</v>
          </cell>
          <cell r="C989" t="str">
            <v>M</v>
          </cell>
          <cell r="D989">
            <v>40.119999999999997</v>
          </cell>
          <cell r="E989">
            <v>2.04</v>
          </cell>
          <cell r="F989">
            <v>42.16</v>
          </cell>
        </row>
        <row r="990">
          <cell r="A990" t="str">
            <v>17.12.120</v>
          </cell>
          <cell r="B990" t="str">
            <v>Degrau em alta resistência 8 mm</v>
          </cell>
          <cell r="C990" t="str">
            <v>M</v>
          </cell>
          <cell r="D990">
            <v>79.66</v>
          </cell>
          <cell r="E990">
            <v>2.44</v>
          </cell>
          <cell r="F990">
            <v>82.1</v>
          </cell>
        </row>
        <row r="991">
          <cell r="A991" t="str">
            <v>17.12.140</v>
          </cell>
          <cell r="B991" t="str">
            <v>Degrau em alta resistência 12 mm</v>
          </cell>
          <cell r="C991" t="str">
            <v>M</v>
          </cell>
          <cell r="D991">
            <v>84.35</v>
          </cell>
          <cell r="E991">
            <v>2.44</v>
          </cell>
          <cell r="F991">
            <v>86.79</v>
          </cell>
        </row>
        <row r="992">
          <cell r="A992" t="str">
            <v>17.12.240</v>
          </cell>
          <cell r="B992" t="str">
            <v>Rodapé qualquer em alta resistência moldado no local até 10 cm</v>
          </cell>
          <cell r="C992" t="str">
            <v>M</v>
          </cell>
          <cell r="D992">
            <v>41.6</v>
          </cell>
          <cell r="E992">
            <v>4.07</v>
          </cell>
          <cell r="F992">
            <v>45.67</v>
          </cell>
        </row>
        <row r="993">
          <cell r="A993" t="str">
            <v>17.12.241</v>
          </cell>
          <cell r="B993" t="str">
            <v>Rodapé abaulado, com argamassa epoxi, altura entre 5 a 10 cm</v>
          </cell>
          <cell r="C993" t="str">
            <v>M</v>
          </cell>
          <cell r="D993">
            <v>74.150000000000006</v>
          </cell>
          <cell r="E993"/>
          <cell r="F993">
            <v>74.150000000000006</v>
          </cell>
        </row>
        <row r="994">
          <cell r="A994" t="str">
            <v>17.12.302</v>
          </cell>
          <cell r="B994" t="str">
            <v>Piso epóxi autonivelante, múltiplas camadas, espessura 4 mm</v>
          </cell>
          <cell r="C994" t="str">
            <v>M2</v>
          </cell>
          <cell r="D994">
            <v>165.06</v>
          </cell>
          <cell r="E994"/>
          <cell r="F994">
            <v>165.06</v>
          </cell>
        </row>
        <row r="995">
          <cell r="A995" t="str">
            <v>17.12.310</v>
          </cell>
          <cell r="B995" t="str">
            <v>Taxa de mobilização e desmobilização de equipe e equipamentos para execução de piso epóxi</v>
          </cell>
          <cell r="C995" t="str">
            <v>TX</v>
          </cell>
          <cell r="D995">
            <v>2925.09</v>
          </cell>
          <cell r="E995"/>
          <cell r="F995">
            <v>2925.09</v>
          </cell>
        </row>
        <row r="996">
          <cell r="A996" t="str">
            <v>17.20</v>
          </cell>
          <cell r="B996" t="str">
            <v>Revestimento especial fundido no local</v>
          </cell>
          <cell r="C996"/>
          <cell r="D996"/>
          <cell r="E996"/>
          <cell r="F996"/>
        </row>
        <row r="997">
          <cell r="A997" t="str">
            <v>17.20.020</v>
          </cell>
          <cell r="B997" t="str">
            <v>Massa raspada</v>
          </cell>
          <cell r="C997" t="str">
            <v>M2</v>
          </cell>
          <cell r="D997">
            <v>34.159999999999997</v>
          </cell>
          <cell r="E997">
            <v>57.24</v>
          </cell>
          <cell r="F997">
            <v>91.4</v>
          </cell>
        </row>
        <row r="998">
          <cell r="A998" t="str">
            <v>17.20.040</v>
          </cell>
          <cell r="B998" t="str">
            <v>Revestimento em granito lavado tipo Fulget uso externo, em faixas até 40 cm</v>
          </cell>
          <cell r="C998" t="str">
            <v>M</v>
          </cell>
          <cell r="D998">
            <v>69.64</v>
          </cell>
          <cell r="E998">
            <v>20.36</v>
          </cell>
          <cell r="F998">
            <v>90</v>
          </cell>
        </row>
        <row r="999">
          <cell r="A999" t="str">
            <v>17.20.050</v>
          </cell>
          <cell r="B999" t="str">
            <v>Friso para junta de dilatação em revestimento de granito lavado tipo Fulget</v>
          </cell>
          <cell r="C999" t="str">
            <v>M</v>
          </cell>
          <cell r="D999">
            <v>11.4</v>
          </cell>
          <cell r="E999"/>
          <cell r="F999">
            <v>11.4</v>
          </cell>
        </row>
        <row r="1000">
          <cell r="A1000" t="str">
            <v>17.20.060</v>
          </cell>
          <cell r="B1000" t="str">
            <v>Revestimento em granito lavado tipo Fulget uso externo</v>
          </cell>
          <cell r="C1000" t="str">
            <v>M2</v>
          </cell>
          <cell r="D1000">
            <v>149.62</v>
          </cell>
          <cell r="E1000">
            <v>20.36</v>
          </cell>
          <cell r="F1000">
            <v>169.98</v>
          </cell>
        </row>
        <row r="1001">
          <cell r="A1001" t="str">
            <v>17.20.140</v>
          </cell>
          <cell r="B1001" t="str">
            <v>Revestimento texturizado acrílico com microagregados minerais</v>
          </cell>
          <cell r="C1001" t="str">
            <v>M2</v>
          </cell>
          <cell r="D1001">
            <v>11.69</v>
          </cell>
          <cell r="E1001">
            <v>22.44</v>
          </cell>
          <cell r="F1001">
            <v>34.130000000000003</v>
          </cell>
        </row>
        <row r="1002">
          <cell r="A1002" t="str">
            <v>17.40</v>
          </cell>
          <cell r="B1002" t="str">
            <v>Reparos e conservações em massa e concreto - GRUPO 17</v>
          </cell>
          <cell r="C1002"/>
          <cell r="D1002"/>
          <cell r="E1002"/>
          <cell r="F1002"/>
        </row>
        <row r="1003">
          <cell r="A1003" t="str">
            <v>17.40.010</v>
          </cell>
          <cell r="B1003" t="str">
            <v>Reparos em piso de granilite - estucamento e polimento</v>
          </cell>
          <cell r="C1003" t="str">
            <v>M2</v>
          </cell>
          <cell r="D1003">
            <v>45.32</v>
          </cell>
          <cell r="E1003"/>
          <cell r="F1003">
            <v>45.32</v>
          </cell>
        </row>
        <row r="1004">
          <cell r="A1004" t="str">
            <v>17.40.020</v>
          </cell>
          <cell r="B1004" t="str">
            <v>Reparos em pisos de alta resistência fundidos no local - estucamento e polimento</v>
          </cell>
          <cell r="C1004" t="str">
            <v>M2</v>
          </cell>
          <cell r="D1004">
            <v>41.72</v>
          </cell>
          <cell r="E1004"/>
          <cell r="F1004">
            <v>41.72</v>
          </cell>
        </row>
        <row r="1005">
          <cell r="A1005" t="str">
            <v>17.40.030</v>
          </cell>
          <cell r="B1005" t="str">
            <v>Reparos em degrau e espelho de granilite - estucamento e polimento</v>
          </cell>
          <cell r="C1005" t="str">
            <v>M</v>
          </cell>
          <cell r="D1005">
            <v>47.38</v>
          </cell>
          <cell r="E1005"/>
          <cell r="F1005">
            <v>47.38</v>
          </cell>
        </row>
        <row r="1006">
          <cell r="A1006" t="str">
            <v>17.40.070</v>
          </cell>
          <cell r="B1006" t="str">
            <v>Reparos em rodapé de granilite - estucamento e polimento</v>
          </cell>
          <cell r="C1006" t="str">
            <v>M</v>
          </cell>
          <cell r="D1006">
            <v>40.619999999999997</v>
          </cell>
          <cell r="E1006"/>
          <cell r="F1006">
            <v>40.619999999999997</v>
          </cell>
        </row>
        <row r="1007">
          <cell r="A1007" t="str">
            <v>17.40.110</v>
          </cell>
          <cell r="B1007" t="str">
            <v>Faixa antiderrapante definitiva para degraus, soleiras, patamares ou pisos</v>
          </cell>
          <cell r="C1007" t="str">
            <v>M</v>
          </cell>
          <cell r="D1007"/>
          <cell r="E1007">
            <v>45.15</v>
          </cell>
          <cell r="F1007">
            <v>45.15</v>
          </cell>
        </row>
        <row r="1008">
          <cell r="A1008" t="str">
            <v>17.40.150</v>
          </cell>
          <cell r="B1008" t="str">
            <v>Resina acrílica para piso de granilite</v>
          </cell>
          <cell r="C1008" t="str">
            <v>M2</v>
          </cell>
          <cell r="D1008">
            <v>11.57</v>
          </cell>
          <cell r="E1008">
            <v>22.99</v>
          </cell>
          <cell r="F1008">
            <v>34.56</v>
          </cell>
        </row>
        <row r="1009">
          <cell r="A1009" t="str">
            <v>17.40.160</v>
          </cell>
          <cell r="B1009" t="str">
            <v>Resina epóxi para piso de granilite</v>
          </cell>
          <cell r="C1009" t="str">
            <v>M2</v>
          </cell>
          <cell r="D1009">
            <v>26.18</v>
          </cell>
          <cell r="E1009">
            <v>22.99</v>
          </cell>
          <cell r="F1009">
            <v>49.17</v>
          </cell>
        </row>
        <row r="1010">
          <cell r="A1010" t="str">
            <v>17.40.180</v>
          </cell>
          <cell r="B1010" t="str">
            <v>Resina acrílica para degrau de granilite</v>
          </cell>
          <cell r="C1010" t="str">
            <v>M</v>
          </cell>
          <cell r="D1010">
            <v>6.17</v>
          </cell>
          <cell r="E1010">
            <v>12</v>
          </cell>
          <cell r="F1010">
            <v>18.170000000000002</v>
          </cell>
        </row>
        <row r="1011">
          <cell r="A1011" t="str">
            <v>17.40.190</v>
          </cell>
          <cell r="B1011" t="str">
            <v>Resina epóxi para degrau de granilite</v>
          </cell>
          <cell r="C1011" t="str">
            <v>M</v>
          </cell>
          <cell r="D1011">
            <v>13.96</v>
          </cell>
          <cell r="E1011">
            <v>12</v>
          </cell>
          <cell r="F1011">
            <v>25.96</v>
          </cell>
        </row>
        <row r="1012">
          <cell r="A1012" t="str">
            <v>18</v>
          </cell>
          <cell r="B1012" t="str">
            <v>REVESTIMENTO CERAMICO</v>
          </cell>
          <cell r="C1012"/>
          <cell r="D1012"/>
          <cell r="E1012"/>
          <cell r="F1012"/>
        </row>
        <row r="1013">
          <cell r="A1013" t="str">
            <v>18.05</v>
          </cell>
          <cell r="B1013" t="str">
            <v>Plaqueta laminada para revestimento</v>
          </cell>
          <cell r="C1013"/>
          <cell r="D1013"/>
          <cell r="E1013"/>
          <cell r="F1013"/>
        </row>
        <row r="1014">
          <cell r="A1014" t="str">
            <v>18.05.020</v>
          </cell>
          <cell r="B1014" t="str">
            <v>Revestimento em plaqueta laminada, para área interna e externa, sem rejunte</v>
          </cell>
          <cell r="C1014" t="str">
            <v>M2</v>
          </cell>
          <cell r="D1014">
            <v>58.77</v>
          </cell>
          <cell r="E1014">
            <v>12.99</v>
          </cell>
          <cell r="F1014">
            <v>71.760000000000005</v>
          </cell>
        </row>
        <row r="1015">
          <cell r="A1015" t="str">
            <v>18.06</v>
          </cell>
          <cell r="B1015" t="str">
            <v>Placa cerâmica esmaltada prensada</v>
          </cell>
          <cell r="C1015"/>
          <cell r="D1015"/>
          <cell r="E1015"/>
          <cell r="F1015"/>
        </row>
        <row r="1016">
          <cell r="A1016" t="str">
            <v>18.06.102</v>
          </cell>
          <cell r="B1016" t="str">
            <v>Placa cerâmica esmaltada PEI-5 para área interna, grupo de absorção BIIb, resistência química B, assentado com argamassa colante industrializada</v>
          </cell>
          <cell r="C1016" t="str">
            <v>M2</v>
          </cell>
          <cell r="D1016">
            <v>31.05</v>
          </cell>
          <cell r="E1016">
            <v>15.39</v>
          </cell>
          <cell r="F1016">
            <v>46.44</v>
          </cell>
        </row>
        <row r="1017">
          <cell r="A1017" t="str">
            <v>18.06.103</v>
          </cell>
          <cell r="B1017" t="str">
            <v>Rodapé em placa cerâmica esmaltada PEI-5 para área interna, grupo de absorção BIIb, resistência química B, assentado com argamassa colante industrializada</v>
          </cell>
          <cell r="C1017" t="str">
            <v>M</v>
          </cell>
          <cell r="D1017">
            <v>5.1100000000000003</v>
          </cell>
          <cell r="E1017">
            <v>1.23</v>
          </cell>
          <cell r="F1017">
            <v>6.34</v>
          </cell>
        </row>
        <row r="1018">
          <cell r="A1018" t="str">
            <v>18.06.142</v>
          </cell>
          <cell r="B1018" t="str">
            <v>Placa cerâmica esmaltada antiderrapante PEI-5 para área interna com saída para o exterior, grupo de absorção BIIa, resistência química A, assentado com argamassa colante industrializada</v>
          </cell>
          <cell r="C1018" t="str">
            <v>M2</v>
          </cell>
          <cell r="D1018">
            <v>143.68</v>
          </cell>
          <cell r="E1018">
            <v>15.39</v>
          </cell>
          <cell r="F1018">
            <v>159.07</v>
          </cell>
        </row>
        <row r="1019">
          <cell r="A1019" t="str">
            <v>18.06.143</v>
          </cell>
          <cell r="B1019" t="str">
            <v>Rodapé em placa cerâmica esmaltada antiderrapante PEI-5 para área interna com saída para o exterior, grupo de absorção BIIa, resistência química A, assentado com argamassa colante industrializada</v>
          </cell>
          <cell r="C1019" t="str">
            <v>M</v>
          </cell>
          <cell r="D1019">
            <v>24.15</v>
          </cell>
          <cell r="E1019">
            <v>1.23</v>
          </cell>
          <cell r="F1019">
            <v>25.38</v>
          </cell>
        </row>
        <row r="1020">
          <cell r="A1020" t="str">
            <v>18.06.152</v>
          </cell>
          <cell r="B1020" t="str">
            <v>Placa cerâmica esmaltada PEI-4 para área interna com saída para o exterior, grupo de absorção BIIb, tráfego médio, assentado com argamassa colante industrializada</v>
          </cell>
          <cell r="C1020" t="str">
            <v>M2</v>
          </cell>
          <cell r="D1020">
            <v>51.18</v>
          </cell>
          <cell r="E1020">
            <v>15.39</v>
          </cell>
          <cell r="F1020">
            <v>66.569999999999993</v>
          </cell>
        </row>
        <row r="1021">
          <cell r="A1021" t="str">
            <v>18.06.153</v>
          </cell>
          <cell r="B1021" t="str">
            <v>Rodapé em placa cerâmica esmaltada PEI-4 para área interna com saída para o exterior, grupo de absorção BIIb, tráfego médio, assentado com argamassa colante industrializada</v>
          </cell>
          <cell r="C1021" t="str">
            <v>M</v>
          </cell>
          <cell r="D1021">
            <v>8.34</v>
          </cell>
          <cell r="E1021">
            <v>1.23</v>
          </cell>
          <cell r="F1021">
            <v>9.57</v>
          </cell>
        </row>
        <row r="1022">
          <cell r="A1022" t="str">
            <v>18.06.182</v>
          </cell>
          <cell r="B1022" t="str">
            <v>Placa cerâmica esmaltada rústica PEI-5 para área interna com saída para o exterior, grupo de absorção BIIb, resistência química B, assentado com argamassa colante industrializada</v>
          </cell>
          <cell r="C1022" t="str">
            <v>M2</v>
          </cell>
          <cell r="D1022">
            <v>43.23</v>
          </cell>
          <cell r="E1022">
            <v>15.39</v>
          </cell>
          <cell r="F1022">
            <v>58.62</v>
          </cell>
        </row>
        <row r="1023">
          <cell r="A1023" t="str">
            <v>18.06.183</v>
          </cell>
          <cell r="B1023" t="str">
            <v>Rodapé em placa cerâmica esmaltada rústica PEI-5 para área interna com saída para o exterior, grupo de absorção BIIb, resistência química B, assentado com argamassa colante industrializada</v>
          </cell>
          <cell r="C1023" t="str">
            <v>M</v>
          </cell>
          <cell r="D1023">
            <v>6.98</v>
          </cell>
          <cell r="E1023">
            <v>1.23</v>
          </cell>
          <cell r="F1023">
            <v>8.2100000000000009</v>
          </cell>
        </row>
        <row r="1024">
          <cell r="A1024" t="str">
            <v>18.06.350</v>
          </cell>
          <cell r="B1024" t="str">
            <v>Assentamento de pisos e revestimentos cerâmicos com argamassa mista</v>
          </cell>
          <cell r="C1024" t="str">
            <v>M2</v>
          </cell>
          <cell r="D1024">
            <v>11.6</v>
          </cell>
          <cell r="E1024">
            <v>64.680000000000007</v>
          </cell>
          <cell r="F1024">
            <v>76.28</v>
          </cell>
        </row>
        <row r="1025">
          <cell r="A1025" t="str">
            <v>18.06.400</v>
          </cell>
          <cell r="B1025" t="str">
            <v>Rejuntamento em placas cerâmicas com cimento branco, juntas acima de 3 até 5 mm</v>
          </cell>
          <cell r="C1025" t="str">
            <v>M2</v>
          </cell>
          <cell r="D1025">
            <v>1.18</v>
          </cell>
          <cell r="E1025">
            <v>10.27</v>
          </cell>
          <cell r="F1025">
            <v>11.45</v>
          </cell>
        </row>
        <row r="1026">
          <cell r="A1026" t="str">
            <v>18.06.410</v>
          </cell>
          <cell r="B1026" t="str">
            <v>Rejuntamento em placas cerâmicas com argamassa industrializada para rejunte, juntas acima de 3 até 5 mm</v>
          </cell>
          <cell r="C1026" t="str">
            <v>M2</v>
          </cell>
          <cell r="D1026">
            <v>2.63</v>
          </cell>
          <cell r="E1026">
            <v>10.27</v>
          </cell>
          <cell r="F1026">
            <v>12.9</v>
          </cell>
        </row>
        <row r="1027">
          <cell r="A1027" t="str">
            <v>18.06.420</v>
          </cell>
          <cell r="B1027" t="str">
            <v>Rejuntamento em placas cerâmicas com cimento branco, juntas acima de 5 até 10 mm</v>
          </cell>
          <cell r="C1027" t="str">
            <v>M2</v>
          </cell>
          <cell r="D1027">
            <v>2.36</v>
          </cell>
          <cell r="E1027">
            <v>10.27</v>
          </cell>
          <cell r="F1027">
            <v>12.63</v>
          </cell>
        </row>
        <row r="1028">
          <cell r="A1028" t="str">
            <v>18.06.430</v>
          </cell>
          <cell r="B1028" t="str">
            <v>Rejuntamento em placas cerâmicas com argamassa industrializada para rejunte, juntas acima de 5 até 10 mm</v>
          </cell>
          <cell r="C1028" t="str">
            <v>M2</v>
          </cell>
          <cell r="D1028">
            <v>6.57</v>
          </cell>
          <cell r="E1028">
            <v>10.27</v>
          </cell>
          <cell r="F1028">
            <v>16.84</v>
          </cell>
        </row>
        <row r="1029">
          <cell r="A1029" t="str">
            <v>18.06.500</v>
          </cell>
          <cell r="B1029" t="str">
            <v>Rejuntamento de rodapé em placas cerâmicas com cimento branco, altura até 10 cm, juntas acima de 3 até 5 mm</v>
          </cell>
          <cell r="C1029" t="str">
            <v>M</v>
          </cell>
          <cell r="D1029">
            <v>0.12</v>
          </cell>
          <cell r="E1029">
            <v>1.1499999999999999</v>
          </cell>
          <cell r="F1029">
            <v>1.27</v>
          </cell>
        </row>
        <row r="1030">
          <cell r="A1030" t="str">
            <v>18.06.510</v>
          </cell>
          <cell r="B1030" t="str">
            <v>Rejuntamento de rodapé em placas cerâmicas com argamassa industrializada para rejunte, altura até 10 cm, juntas acima de 3 até 5 mm</v>
          </cell>
          <cell r="C1030" t="str">
            <v>M</v>
          </cell>
          <cell r="D1030">
            <v>0.26</v>
          </cell>
          <cell r="E1030">
            <v>1.1499999999999999</v>
          </cell>
          <cell r="F1030">
            <v>1.41</v>
          </cell>
        </row>
        <row r="1031">
          <cell r="A1031" t="str">
            <v>18.06.520</v>
          </cell>
          <cell r="B1031" t="str">
            <v>Rejuntamento de rodapé em placas cerâmicas com cimento branco, altura até 10 cm, juntas acima de 5 até 10 mm</v>
          </cell>
          <cell r="C1031" t="str">
            <v>M</v>
          </cell>
          <cell r="D1031">
            <v>0.24</v>
          </cell>
          <cell r="E1031">
            <v>1.1499999999999999</v>
          </cell>
          <cell r="F1031">
            <v>1.39</v>
          </cell>
        </row>
        <row r="1032">
          <cell r="A1032" t="str">
            <v>18.06.530</v>
          </cell>
          <cell r="B1032" t="str">
            <v>Rejuntamento de rodapé em placas cerâmicas com argamassa industrializada para rejunte, altura até 10 cm, juntas acima de 5 até 10 mm</v>
          </cell>
          <cell r="C1032" t="str">
            <v>M</v>
          </cell>
          <cell r="D1032">
            <v>0.66</v>
          </cell>
          <cell r="E1032">
            <v>1.1499999999999999</v>
          </cell>
          <cell r="F1032">
            <v>1.81</v>
          </cell>
        </row>
        <row r="1033">
          <cell r="A1033" t="str">
            <v>18.07</v>
          </cell>
          <cell r="B1033" t="str">
            <v>Placa ceramica nao esmaltada extrudada</v>
          </cell>
          <cell r="C1033"/>
          <cell r="D1033"/>
          <cell r="E1033"/>
          <cell r="F1033"/>
        </row>
        <row r="1034">
          <cell r="A1034" t="str">
            <v>18.07.020</v>
          </cell>
          <cell r="B1034" t="str">
            <v>Placa cerâmica não esmaltada extrudada de alta resistência química e mecânica, espessura de 9 mm, uso industrial, assentado com argamassa química bicomponente</v>
          </cell>
          <cell r="C1034" t="str">
            <v>M2</v>
          </cell>
          <cell r="D1034">
            <v>133.54</v>
          </cell>
          <cell r="E1034">
            <v>15.39</v>
          </cell>
          <cell r="F1034">
            <v>148.93</v>
          </cell>
        </row>
        <row r="1035">
          <cell r="A1035" t="str">
            <v>18.07.021</v>
          </cell>
          <cell r="B1035" t="str">
            <v>Placa cerâmica não esmaltada extrudada de alta resistência química e mecânica, espessura de 9 mm, uso industrial, assentado com argamassa colante industrial</v>
          </cell>
          <cell r="C1035" t="str">
            <v>M2</v>
          </cell>
          <cell r="D1035">
            <v>174.18</v>
          </cell>
          <cell r="E1035">
            <v>15.39</v>
          </cell>
          <cell r="F1035">
            <v>189.57</v>
          </cell>
        </row>
        <row r="1036">
          <cell r="A1036" t="str">
            <v>18.07.040</v>
          </cell>
          <cell r="B1036" t="str">
            <v>Placa cerâmica não esmaltada extrudada de alta resistência química e mecânica, espessura de 14 mm, uso industrial, assentado com argamassa química bicomponente</v>
          </cell>
          <cell r="C1036" t="str">
            <v>M2</v>
          </cell>
          <cell r="D1036">
            <v>145.5</v>
          </cell>
          <cell r="E1036">
            <v>15.39</v>
          </cell>
          <cell r="F1036">
            <v>160.88999999999999</v>
          </cell>
        </row>
        <row r="1037">
          <cell r="A1037" t="str">
            <v>18.07.080</v>
          </cell>
          <cell r="B1037" t="str">
            <v>Rodapé em placa cerâmica não esmaltada extrudada de alta resistência química e mecânica, altura de 10 cm, uso industrial, assentado com argamassa química bicomponente</v>
          </cell>
          <cell r="C1037" t="str">
            <v>M</v>
          </cell>
          <cell r="D1037">
            <v>41.51</v>
          </cell>
          <cell r="E1037">
            <v>1.54</v>
          </cell>
          <cell r="F1037">
            <v>43.05</v>
          </cell>
        </row>
        <row r="1038">
          <cell r="A1038" t="str">
            <v>18.07.160</v>
          </cell>
          <cell r="B1038" t="str">
            <v>Placa cerâmica não esmaltada extrudada para área com altas temperaturas, de alta resistência química e mecânica, espessura mínima de 13 mm, uso industrial e cozinhas profissionais, assentado com argamassa industrializada</v>
          </cell>
          <cell r="C1038" t="str">
            <v>M2</v>
          </cell>
          <cell r="D1038">
            <v>230.86</v>
          </cell>
          <cell r="E1038">
            <v>15.39</v>
          </cell>
          <cell r="F1038">
            <v>246.25</v>
          </cell>
        </row>
        <row r="1039">
          <cell r="A1039" t="str">
            <v>18.07.170</v>
          </cell>
          <cell r="B1039" t="str">
            <v>Rodapé em placa cerâmica não esmaltada extrudada para área com altas temperaturas, de alta resistência química e mecânica, altura de 10cm, uso industrial e cozinhas profissionais, assentado com argamassa industrializada</v>
          </cell>
          <cell r="C1039" t="str">
            <v>M</v>
          </cell>
          <cell r="D1039">
            <v>53.36</v>
          </cell>
          <cell r="E1039">
            <v>1.54</v>
          </cell>
          <cell r="F1039">
            <v>54.9</v>
          </cell>
        </row>
        <row r="1040">
          <cell r="A1040" t="str">
            <v>18.07.200</v>
          </cell>
          <cell r="B1040" t="str">
            <v>Rejuntamento em placa cerâmica extrudada antiácida de 9 mm, com argamassa industrializada bicomponente à base de resina furânica, juntas acima de 3 até 6 mm</v>
          </cell>
          <cell r="C1040" t="str">
            <v>M2</v>
          </cell>
          <cell r="D1040">
            <v>33.479999999999997</v>
          </cell>
          <cell r="E1040">
            <v>10.27</v>
          </cell>
          <cell r="F1040">
            <v>43.75</v>
          </cell>
        </row>
        <row r="1041">
          <cell r="A1041" t="str">
            <v>18.07.210</v>
          </cell>
          <cell r="B1041" t="str">
            <v>Rejuntamento de placa cerâmica extrudada de 9 mm, com argamassa sintética industrializada tricomponente à base de resina epóxi, juntas acima de 3 até 6 mm</v>
          </cell>
          <cell r="C1041" t="str">
            <v>M2</v>
          </cell>
          <cell r="D1041">
            <v>31.28</v>
          </cell>
          <cell r="E1041">
            <v>10.27</v>
          </cell>
          <cell r="F1041">
            <v>41.55</v>
          </cell>
        </row>
        <row r="1042">
          <cell r="A1042" t="str">
            <v>18.07.220</v>
          </cell>
          <cell r="B1042" t="str">
            <v>Rejuntamento em placa cerâmica extrudada antiácida, espessura de 14 mm, com argamassa industrializada bicomponente, à base de resina furânica, juntas acima de 3 até 6 mm</v>
          </cell>
          <cell r="C1042" t="str">
            <v>M2</v>
          </cell>
          <cell r="D1042">
            <v>55.8</v>
          </cell>
          <cell r="E1042">
            <v>10.27</v>
          </cell>
          <cell r="F1042">
            <v>66.069999999999993</v>
          </cell>
        </row>
        <row r="1043">
          <cell r="A1043" t="str">
            <v>18.07.230</v>
          </cell>
          <cell r="B1043" t="str">
            <v>Rejuntamento em placa cerâmica extrudada antiácida de 14 mm, com argamassa sintética industrializada tricomponente, à base de resina epóxi, juntas de 3 até 6 mm</v>
          </cell>
          <cell r="C1043" t="str">
            <v>M2</v>
          </cell>
          <cell r="D1043">
            <v>52.14</v>
          </cell>
          <cell r="E1043">
            <v>10.27</v>
          </cell>
          <cell r="F1043">
            <v>62.41</v>
          </cell>
        </row>
        <row r="1044">
          <cell r="A1044" t="str">
            <v>18.07.250</v>
          </cell>
          <cell r="B1044" t="str">
            <v>Rejuntamento em placa cerâmica extrudada antiácida, com argamassa industrializada anticorrosiva bicomponente à base de bauxita, para área de altas temperaturas, juntas acima de 3 até 6 mm</v>
          </cell>
          <cell r="C1044" t="str">
            <v>M2</v>
          </cell>
          <cell r="D1044">
            <v>51.76</v>
          </cell>
          <cell r="E1044">
            <v>10.27</v>
          </cell>
          <cell r="F1044">
            <v>62.03</v>
          </cell>
        </row>
        <row r="1045">
          <cell r="A1045" t="str">
            <v>18.07.300</v>
          </cell>
          <cell r="B1045" t="str">
            <v>Rejuntamento de rodapé em placa cerâmica extrudada antiácida de 9 mm, com argamassa industrializada bicomponente à base de resina furânica, juntas acima de 3 até 6 mm</v>
          </cell>
          <cell r="C1045" t="str">
            <v>M</v>
          </cell>
          <cell r="D1045">
            <v>3.35</v>
          </cell>
          <cell r="E1045">
            <v>1.03</v>
          </cell>
          <cell r="F1045">
            <v>4.38</v>
          </cell>
        </row>
        <row r="1046">
          <cell r="A1046" t="str">
            <v>18.07.310</v>
          </cell>
          <cell r="B1046" t="str">
            <v>Rejuntamento de rodapé em placa cerâmica extrudada antiácida de 9 mm, com argamassa sintética  industrializada tricomponente à base de resina epóxi, juntas acima de 3 até 6 mm</v>
          </cell>
          <cell r="C1046" t="str">
            <v>M</v>
          </cell>
          <cell r="D1046">
            <v>3.13</v>
          </cell>
          <cell r="E1046">
            <v>1.03</v>
          </cell>
          <cell r="F1046">
            <v>4.16</v>
          </cell>
        </row>
        <row r="1047">
          <cell r="A1047" t="str">
            <v>18.08</v>
          </cell>
          <cell r="B1047" t="str">
            <v>Revestimento em porcelanato</v>
          </cell>
          <cell r="C1047"/>
          <cell r="D1047"/>
          <cell r="E1047"/>
          <cell r="F1047"/>
        </row>
        <row r="1048">
          <cell r="A1048" t="str">
            <v>18.08.032</v>
          </cell>
          <cell r="B1048" t="str">
            <v>Revestimento em porcelanato esmaltado antiderrapante para área externa e ambiente com alto tráfego, grupo de absorção BIa, assentado com argamassa colante industrializada, rejuntado</v>
          </cell>
          <cell r="C1048" t="str">
            <v>M2</v>
          </cell>
          <cell r="D1048">
            <v>98.53</v>
          </cell>
          <cell r="E1048">
            <v>40.630000000000003</v>
          </cell>
          <cell r="F1048">
            <v>139.16</v>
          </cell>
        </row>
        <row r="1049">
          <cell r="A1049" t="str">
            <v>18.08.042</v>
          </cell>
          <cell r="B1049" t="str">
            <v>Rodapé em porcelanato esmaltado antiderrapante para área externa e ambiente com alto tráfego, grupo de absorção BIa, assentado com argamassa colante industrializada, rejuntado</v>
          </cell>
          <cell r="C1049" t="str">
            <v>M</v>
          </cell>
          <cell r="D1049">
            <v>17.57</v>
          </cell>
          <cell r="E1049">
            <v>11.29</v>
          </cell>
          <cell r="F1049">
            <v>28.86</v>
          </cell>
        </row>
        <row r="1050">
          <cell r="A1050" t="str">
            <v>18.08.062</v>
          </cell>
          <cell r="B1050" t="str">
            <v>Revestimento em porcelanato esmaltado polido para área interna e ambiente com tráfego médio, grupo de absorção BIa, assentado com argamassa colante industrializada, rejuntado</v>
          </cell>
          <cell r="C1050" t="str">
            <v>M2</v>
          </cell>
          <cell r="D1050">
            <v>188.58</v>
          </cell>
          <cell r="E1050">
            <v>40.630000000000003</v>
          </cell>
          <cell r="F1050">
            <v>229.21</v>
          </cell>
        </row>
        <row r="1051">
          <cell r="A1051" t="str">
            <v>18.08.072</v>
          </cell>
          <cell r="B1051" t="str">
            <v>Rodapé em porcelanato esmaltado polido para área interna e ambiente com tráfego médio, grupo de absorção BIa, assentado com argamassa colante industrializada, rejuntado</v>
          </cell>
          <cell r="C1051" t="str">
            <v>M</v>
          </cell>
          <cell r="D1051">
            <v>33.24</v>
          </cell>
          <cell r="E1051">
            <v>11.29</v>
          </cell>
          <cell r="F1051">
            <v>44.53</v>
          </cell>
        </row>
        <row r="1052">
          <cell r="A1052" t="str">
            <v>18.08.090</v>
          </cell>
          <cell r="B1052" t="str">
            <v>Revestimento em porcelanato esmaltado acetinado para área interna e ambiente com acesso ao exterior, grupo de absorção BIa, resistência química B, assentado com argamassa colante industrializada, rejuntado</v>
          </cell>
          <cell r="C1052" t="str">
            <v>M2</v>
          </cell>
          <cell r="D1052">
            <v>96.67</v>
          </cell>
          <cell r="E1052">
            <v>40.630000000000003</v>
          </cell>
          <cell r="F1052">
            <v>137.30000000000001</v>
          </cell>
        </row>
        <row r="1053">
          <cell r="A1053" t="str">
            <v>18.08.100</v>
          </cell>
          <cell r="B1053" t="str">
            <v>Rodapé em porcelanato esmaltado acetinado para área interna e ambiente com acesso ao exterior, grupo de absorção BIa, resistência química B, assentado com argamassa colante industrializada, rejuntado</v>
          </cell>
          <cell r="C1053" t="str">
            <v>M</v>
          </cell>
          <cell r="D1053">
            <v>17.239999999999998</v>
          </cell>
          <cell r="E1053">
            <v>11.29</v>
          </cell>
          <cell r="F1053">
            <v>28.53</v>
          </cell>
        </row>
        <row r="1054">
          <cell r="A1054" t="str">
            <v>18.08.110</v>
          </cell>
          <cell r="B1054" t="str">
            <v>Revestimento em porcelanato técnico antiderrapante para área externa, grupo de absorção BIa, assentado com argamassa colante industrializada, rejuntado</v>
          </cell>
          <cell r="C1054" t="str">
            <v>M2</v>
          </cell>
          <cell r="D1054">
            <v>150.28</v>
          </cell>
          <cell r="E1054">
            <v>40.630000000000003</v>
          </cell>
          <cell r="F1054">
            <v>190.91</v>
          </cell>
        </row>
        <row r="1055">
          <cell r="A1055" t="str">
            <v>18.08.120</v>
          </cell>
          <cell r="B1055" t="str">
            <v>Rodapé em porcelanato técnico antiderrapante para área interna, grupo de absorção BIa, assentado com argamassa colante industrializada, rejuntado</v>
          </cell>
          <cell r="C1055" t="str">
            <v>M</v>
          </cell>
          <cell r="D1055">
            <v>26.79</v>
          </cell>
          <cell r="E1055">
            <v>11.29</v>
          </cell>
          <cell r="F1055">
            <v>38.08</v>
          </cell>
        </row>
        <row r="1056">
          <cell r="A1056" t="str">
            <v>18.08.152</v>
          </cell>
          <cell r="B1056" t="str">
            <v>Revestimento em porcelanato técnico natural para área interna e ambiente com acesso ao exterior, grupo de absorção BIa, assentado com argamassa colante industrializada, rejuntado</v>
          </cell>
          <cell r="C1056" t="str">
            <v>M2</v>
          </cell>
          <cell r="D1056">
            <v>148.1</v>
          </cell>
          <cell r="E1056">
            <v>40.630000000000003</v>
          </cell>
          <cell r="F1056">
            <v>188.73</v>
          </cell>
        </row>
        <row r="1057">
          <cell r="A1057" t="str">
            <v>18.08.162</v>
          </cell>
          <cell r="B1057" t="str">
            <v>Rodapé em porcelanato técnico natural, para área interna e ambiente com acesso ao exterior, grupo de absorção BIa, assentado com argamassa colante industrializada, rejuntado</v>
          </cell>
          <cell r="C1057" t="str">
            <v>M</v>
          </cell>
          <cell r="D1057">
            <v>26.41</v>
          </cell>
          <cell r="E1057">
            <v>11.29</v>
          </cell>
          <cell r="F1057">
            <v>37.700000000000003</v>
          </cell>
        </row>
        <row r="1058">
          <cell r="A1058" t="str">
            <v>18.08.170</v>
          </cell>
          <cell r="B1058" t="str">
            <v>Revestimento em porcelanato técnico polido para área interna e ambiente de médio tráfego, grupo de absorção BIa, coeficiente de atrito I, assentado com argamassa colante industrializada, rejuntado</v>
          </cell>
          <cell r="C1058" t="str">
            <v>M2</v>
          </cell>
          <cell r="D1058">
            <v>197.22</v>
          </cell>
          <cell r="E1058">
            <v>40.630000000000003</v>
          </cell>
          <cell r="F1058">
            <v>237.85</v>
          </cell>
        </row>
        <row r="1059">
          <cell r="A1059" t="str">
            <v>18.08.180</v>
          </cell>
          <cell r="B1059" t="str">
            <v>Rodapé em porcelanato técnico polido para área interna e ambiente de médio tráfego, grupo de absorção BIa, assentado com argamassa colante industrializada, rejuntado</v>
          </cell>
          <cell r="C1059" t="str">
            <v>M</v>
          </cell>
          <cell r="D1059">
            <v>34.96</v>
          </cell>
          <cell r="E1059">
            <v>11.29</v>
          </cell>
          <cell r="F1059">
            <v>46.25</v>
          </cell>
        </row>
        <row r="1060">
          <cell r="A1060" t="str">
            <v>18.11</v>
          </cell>
          <cell r="B1060" t="str">
            <v>Revestimento em placa ceramica esmaltada</v>
          </cell>
          <cell r="C1060"/>
          <cell r="D1060"/>
          <cell r="E1060"/>
          <cell r="F1060"/>
        </row>
        <row r="1061">
          <cell r="A1061" t="str">
            <v>18.11.012</v>
          </cell>
          <cell r="B1061" t="str">
            <v>Revestimento em placa cerâmica esmaltada de 7,5x7,5 cm, assentado e rejuntado com argamassa industrializada</v>
          </cell>
          <cell r="C1061" t="str">
            <v>M2</v>
          </cell>
          <cell r="D1061">
            <v>125.86</v>
          </cell>
          <cell r="E1061">
            <v>23.01</v>
          </cell>
          <cell r="F1061">
            <v>148.87</v>
          </cell>
        </row>
        <row r="1062">
          <cell r="A1062" t="str">
            <v>18.11.022</v>
          </cell>
          <cell r="B1062" t="str">
            <v>Revestimento em placa cerâmica esmaltada de 10x10 cm, assentado e rejuntado com argamassa industrializada</v>
          </cell>
          <cell r="C1062" t="str">
            <v>M2</v>
          </cell>
          <cell r="D1062">
            <v>89.3</v>
          </cell>
          <cell r="E1062">
            <v>23.01</v>
          </cell>
          <cell r="F1062">
            <v>112.31</v>
          </cell>
        </row>
        <row r="1063">
          <cell r="A1063" t="str">
            <v>18.11.032</v>
          </cell>
          <cell r="B1063" t="str">
            <v>Revestimento em placa cerâmica esmaltada de 15x15 cm, tipo monocolor, assentado e rejuntado com argamassa industrializada</v>
          </cell>
          <cell r="C1063" t="str">
            <v>M2</v>
          </cell>
          <cell r="D1063">
            <v>76.540000000000006</v>
          </cell>
          <cell r="E1063">
            <v>23.01</v>
          </cell>
          <cell r="F1063">
            <v>99.55</v>
          </cell>
        </row>
        <row r="1064">
          <cell r="A1064" t="str">
            <v>18.11.042</v>
          </cell>
          <cell r="B1064" t="str">
            <v>Revestimento em placa cerâmica esmaltada de 20x20 cm, tipo monocolor, assentado e rejuntado com argamassa industrializada</v>
          </cell>
          <cell r="C1064" t="str">
            <v>M2</v>
          </cell>
          <cell r="D1064">
            <v>75.98</v>
          </cell>
          <cell r="E1064">
            <v>23.01</v>
          </cell>
          <cell r="F1064">
            <v>98.99</v>
          </cell>
        </row>
        <row r="1065">
          <cell r="A1065" t="str">
            <v>18.11.052</v>
          </cell>
          <cell r="B1065" t="str">
            <v>Revestimento em placa cerâmica esmaltada, tipo monoporosa, assentado e rejuntado com argamassa industrializada</v>
          </cell>
          <cell r="C1065" t="str">
            <v>M2</v>
          </cell>
          <cell r="D1065">
            <v>67.59</v>
          </cell>
          <cell r="E1065">
            <v>23.01</v>
          </cell>
          <cell r="F1065">
            <v>90.6</v>
          </cell>
        </row>
        <row r="1066">
          <cell r="A1066" t="str">
            <v>18.12</v>
          </cell>
          <cell r="B1066" t="str">
            <v>Revestimento em pastilha e mosaico</v>
          </cell>
          <cell r="C1066"/>
          <cell r="D1066"/>
          <cell r="E1066"/>
          <cell r="F1066"/>
        </row>
        <row r="1067">
          <cell r="A1067" t="str">
            <v>18.12.020</v>
          </cell>
          <cell r="B1067" t="str">
            <v>Revestimento em pastilha de porcelana natural ou esmaltada de 5x5 cm, assentado e rejuntado com argamassa colante industrializada</v>
          </cell>
          <cell r="C1067" t="str">
            <v>M2</v>
          </cell>
          <cell r="D1067">
            <v>169.36</v>
          </cell>
          <cell r="E1067">
            <v>29.12</v>
          </cell>
          <cell r="F1067">
            <v>198.48</v>
          </cell>
        </row>
        <row r="1068">
          <cell r="A1068" t="str">
            <v>18.12.120</v>
          </cell>
          <cell r="B1068" t="str">
            <v>Revestimento em pastilha de porcelana natural ou esmaltada de 2,5x2,5 cm, assentado e rejuntado com argamassa colante industrializada</v>
          </cell>
          <cell r="C1068" t="str">
            <v>M2</v>
          </cell>
          <cell r="D1068">
            <v>355.42</v>
          </cell>
          <cell r="E1068">
            <v>29.12</v>
          </cell>
          <cell r="F1068">
            <v>384.54</v>
          </cell>
        </row>
        <row r="1069">
          <cell r="A1069" t="str">
            <v>18.12.140</v>
          </cell>
          <cell r="B1069" t="str">
            <v>Revestimento em pastilha de porcelana natural ou esmaltada de 2,5x5 cm, assentado e rejuntado com argamassa colante industrializada</v>
          </cell>
          <cell r="C1069" t="str">
            <v>M2</v>
          </cell>
          <cell r="D1069">
            <v>380.99</v>
          </cell>
          <cell r="E1069">
            <v>29.12</v>
          </cell>
          <cell r="F1069">
            <v>410.11</v>
          </cell>
        </row>
        <row r="1070">
          <cell r="A1070" t="str">
            <v>18.13</v>
          </cell>
          <cell r="B1070" t="str">
            <v>Revestimento ceramico nao esmaltado extrudado</v>
          </cell>
          <cell r="C1070"/>
          <cell r="D1070"/>
          <cell r="E1070"/>
          <cell r="F1070"/>
        </row>
        <row r="1071">
          <cell r="A1071" t="str">
            <v>18.13.010</v>
          </cell>
          <cell r="B1071" t="str">
            <v>Revestimento em placa cerâmica não esmaltada extrudada, de alta resistência química e mecânica, espessura de 9 mm, assentado com argamassa colante industrializada</v>
          </cell>
          <cell r="C1071" t="str">
            <v>M2</v>
          </cell>
          <cell r="D1071">
            <v>120.61</v>
          </cell>
          <cell r="E1071">
            <v>18.64</v>
          </cell>
          <cell r="F1071">
            <v>139.25</v>
          </cell>
        </row>
        <row r="1072">
          <cell r="A1072" t="str">
            <v>18.13.020</v>
          </cell>
          <cell r="B1072" t="str">
            <v>Revestimento em placa cerâmica extrudada de alta resistência química e mecânica, espessura entre 9 e 10 mm, assentado com argamassa industrializada de alta aderência</v>
          </cell>
          <cell r="C1072" t="str">
            <v>M2</v>
          </cell>
          <cell r="D1072">
            <v>125.11</v>
          </cell>
          <cell r="E1072">
            <v>18.64</v>
          </cell>
          <cell r="F1072">
            <v>143.75</v>
          </cell>
        </row>
        <row r="1073">
          <cell r="A1073" t="str">
            <v>18.13.202</v>
          </cell>
          <cell r="B1073" t="str">
            <v>Rejuntamento em placa cerâmica extrudada, espessura entre 9 e 10 mm, com argamassa industrial anticorrosiva à base de resina epóxi, juntas de 6 a 10 mm</v>
          </cell>
          <cell r="C1073" t="str">
            <v>M2</v>
          </cell>
          <cell r="D1073">
            <v>45.62</v>
          </cell>
          <cell r="E1073">
            <v>10.27</v>
          </cell>
          <cell r="F1073">
            <v>55.89</v>
          </cell>
        </row>
        <row r="1074">
          <cell r="A1074" t="str">
            <v>19</v>
          </cell>
          <cell r="B1074" t="str">
            <v>REVESTIMENTO EM PEDRA</v>
          </cell>
          <cell r="C1074"/>
          <cell r="D1074"/>
          <cell r="E1074"/>
          <cell r="F1074"/>
        </row>
        <row r="1075">
          <cell r="A1075" t="str">
            <v>19.01</v>
          </cell>
          <cell r="B1075" t="str">
            <v>Granito</v>
          </cell>
          <cell r="C1075"/>
          <cell r="D1075"/>
          <cell r="E1075"/>
          <cell r="F1075"/>
        </row>
        <row r="1076">
          <cell r="A1076" t="str">
            <v>19.01.022</v>
          </cell>
          <cell r="B1076" t="str">
            <v>Revestimento em granito, espessura de 2 cm, acabamento polido</v>
          </cell>
          <cell r="C1076" t="str">
            <v>M2</v>
          </cell>
          <cell r="D1076">
            <v>434.93</v>
          </cell>
          <cell r="E1076">
            <v>47.36</v>
          </cell>
          <cell r="F1076">
            <v>482.29</v>
          </cell>
        </row>
        <row r="1077">
          <cell r="A1077" t="str">
            <v>19.01.062</v>
          </cell>
          <cell r="B1077" t="str">
            <v>Peitoril e/ou soleira em granito, espessura de 2 cm e largura até 20 cm, acabamento polido</v>
          </cell>
          <cell r="C1077" t="str">
            <v>M</v>
          </cell>
          <cell r="D1077">
            <v>138.28</v>
          </cell>
          <cell r="E1077">
            <v>21.8</v>
          </cell>
          <cell r="F1077">
            <v>160.08000000000001</v>
          </cell>
        </row>
        <row r="1078">
          <cell r="A1078" t="str">
            <v>19.01.064</v>
          </cell>
          <cell r="B1078" t="str">
            <v>Peitoril e/ou soleira em granito, espessura de 2 cm e largura de 21 cm até 30 cm, acabamento polido</v>
          </cell>
          <cell r="C1078" t="str">
            <v>M</v>
          </cell>
          <cell r="D1078">
            <v>158.36000000000001</v>
          </cell>
          <cell r="E1078">
            <v>27.25</v>
          </cell>
          <cell r="F1078">
            <v>185.61</v>
          </cell>
        </row>
        <row r="1079">
          <cell r="A1079" t="str">
            <v>19.01.122</v>
          </cell>
          <cell r="B1079" t="str">
            <v>Degrau e espelho de granito, espessura de 2 cm, acabamento polido</v>
          </cell>
          <cell r="C1079" t="str">
            <v>M</v>
          </cell>
          <cell r="D1079">
            <v>362.76</v>
          </cell>
          <cell r="E1079">
            <v>54.5</v>
          </cell>
          <cell r="F1079">
            <v>417.26</v>
          </cell>
        </row>
        <row r="1080">
          <cell r="A1080" t="str">
            <v>19.01.322</v>
          </cell>
          <cell r="B1080" t="str">
            <v>Rodapé em granito, espessura de 2 cm e altura de 7 cm, acabamento polido</v>
          </cell>
          <cell r="C1080" t="str">
            <v>M</v>
          </cell>
          <cell r="D1080">
            <v>81.77</v>
          </cell>
          <cell r="E1080">
            <v>11.93</v>
          </cell>
          <cell r="F1080">
            <v>93.7</v>
          </cell>
        </row>
        <row r="1081">
          <cell r="A1081" t="str">
            <v>19.01.324</v>
          </cell>
          <cell r="B1081" t="str">
            <v>Rodapé em granito, espessura de 2 cm e altura de 7,1 cm até 10 cm, acabamento polido</v>
          </cell>
          <cell r="C1081" t="str">
            <v>M</v>
          </cell>
          <cell r="D1081">
            <v>87.99</v>
          </cell>
          <cell r="E1081">
            <v>11.93</v>
          </cell>
          <cell r="F1081">
            <v>99.92</v>
          </cell>
        </row>
        <row r="1082">
          <cell r="A1082" t="str">
            <v>19.02</v>
          </cell>
          <cell r="B1082" t="str">
            <v>Marmore</v>
          </cell>
          <cell r="C1082"/>
          <cell r="D1082"/>
          <cell r="E1082"/>
          <cell r="F1082"/>
        </row>
        <row r="1083">
          <cell r="A1083" t="str">
            <v>19.02.020</v>
          </cell>
          <cell r="B1083" t="str">
            <v>Revestimento em mármore branco, espessura de 2 cm, assente com massa</v>
          </cell>
          <cell r="C1083" t="str">
            <v>M2</v>
          </cell>
          <cell r="D1083">
            <v>717.47</v>
          </cell>
          <cell r="E1083">
            <v>12.22</v>
          </cell>
          <cell r="F1083">
            <v>729.69</v>
          </cell>
        </row>
        <row r="1084">
          <cell r="A1084" t="str">
            <v>19.02.040</v>
          </cell>
          <cell r="B1084" t="str">
            <v>Revestimento em mármore travertino nacional, espessura de 2 cm, assente com massa</v>
          </cell>
          <cell r="C1084" t="str">
            <v>M2</v>
          </cell>
          <cell r="D1084">
            <v>794.45</v>
          </cell>
          <cell r="E1084">
            <v>12.22</v>
          </cell>
          <cell r="F1084">
            <v>806.67</v>
          </cell>
        </row>
        <row r="1085">
          <cell r="A1085" t="str">
            <v>19.02.060</v>
          </cell>
          <cell r="B1085" t="str">
            <v>Revestimento em mármore branco, espessura de 3 cm, assente com massa</v>
          </cell>
          <cell r="C1085" t="str">
            <v>M2</v>
          </cell>
          <cell r="D1085">
            <v>886.65</v>
          </cell>
          <cell r="E1085">
            <v>14.25</v>
          </cell>
          <cell r="F1085">
            <v>900.9</v>
          </cell>
        </row>
        <row r="1086">
          <cell r="A1086" t="str">
            <v>19.02.080</v>
          </cell>
          <cell r="B1086" t="str">
            <v>Revestimento em mármore travertino nacional, espessura de 3 cm, assente com massa</v>
          </cell>
          <cell r="C1086" t="str">
            <v>M2</v>
          </cell>
          <cell r="D1086">
            <v>971.08</v>
          </cell>
          <cell r="E1086">
            <v>14.25</v>
          </cell>
          <cell r="F1086">
            <v>985.33</v>
          </cell>
        </row>
        <row r="1087">
          <cell r="A1087" t="str">
            <v>19.02.220</v>
          </cell>
          <cell r="B1087" t="str">
            <v>Degrau e espelho em mármore branco, espessura de 2 cm</v>
          </cell>
          <cell r="C1087" t="str">
            <v>M</v>
          </cell>
          <cell r="D1087">
            <v>399.9</v>
          </cell>
          <cell r="E1087">
            <v>7.13</v>
          </cell>
          <cell r="F1087">
            <v>407.03</v>
          </cell>
        </row>
        <row r="1088">
          <cell r="A1088" t="str">
            <v>19.02.240</v>
          </cell>
          <cell r="B1088" t="str">
            <v>Degrau e espelho em mármore travertino nacional, espessura de 2 cm</v>
          </cell>
          <cell r="C1088" t="str">
            <v>M</v>
          </cell>
          <cell r="D1088">
            <v>353.36</v>
          </cell>
          <cell r="E1088">
            <v>7.13</v>
          </cell>
          <cell r="F1088">
            <v>360.49</v>
          </cell>
        </row>
        <row r="1089">
          <cell r="A1089" t="str">
            <v>19.02.250</v>
          </cell>
          <cell r="B1089" t="str">
            <v>Rodapé em mármore branco, espessura de 2 cm e altura de 7 cm</v>
          </cell>
          <cell r="C1089" t="str">
            <v>M</v>
          </cell>
          <cell r="D1089">
            <v>60.04</v>
          </cell>
          <cell r="E1089">
            <v>2.04</v>
          </cell>
          <cell r="F1089">
            <v>62.08</v>
          </cell>
        </row>
        <row r="1090">
          <cell r="A1090" t="str">
            <v>19.03</v>
          </cell>
          <cell r="B1090" t="str">
            <v>Pedra</v>
          </cell>
          <cell r="C1090"/>
          <cell r="D1090"/>
          <cell r="E1090"/>
          <cell r="F1090"/>
        </row>
        <row r="1091">
          <cell r="A1091" t="str">
            <v>19.03.020</v>
          </cell>
          <cell r="B1091" t="str">
            <v>Revestimento em pedra tipo arenito comum</v>
          </cell>
          <cell r="C1091" t="str">
            <v>M2</v>
          </cell>
          <cell r="D1091">
            <v>321.32</v>
          </cell>
          <cell r="E1091">
            <v>32.58</v>
          </cell>
          <cell r="F1091">
            <v>353.9</v>
          </cell>
        </row>
        <row r="1092">
          <cell r="A1092" t="str">
            <v>19.03.060</v>
          </cell>
          <cell r="B1092" t="str">
            <v>Revestimento em pedra mineira comum</v>
          </cell>
          <cell r="C1092" t="str">
            <v>M2</v>
          </cell>
          <cell r="D1092">
            <v>314.94</v>
          </cell>
          <cell r="E1092">
            <v>32.58</v>
          </cell>
          <cell r="F1092">
            <v>347.52</v>
          </cell>
        </row>
        <row r="1093">
          <cell r="A1093" t="str">
            <v>19.03.090</v>
          </cell>
          <cell r="B1093" t="str">
            <v>Revestimento em pedra Miracema</v>
          </cell>
          <cell r="C1093" t="str">
            <v>M2</v>
          </cell>
          <cell r="D1093">
            <v>102</v>
          </cell>
          <cell r="E1093">
            <v>25.57</v>
          </cell>
          <cell r="F1093">
            <v>127.57</v>
          </cell>
        </row>
        <row r="1094">
          <cell r="A1094" t="str">
            <v>19.03.100</v>
          </cell>
          <cell r="B1094" t="str">
            <v>Rodapé em pedra Miracema, altura de 5,75 cm</v>
          </cell>
          <cell r="C1094" t="str">
            <v>M</v>
          </cell>
          <cell r="D1094">
            <v>3.32</v>
          </cell>
          <cell r="E1094">
            <v>27.53</v>
          </cell>
          <cell r="F1094">
            <v>30.85</v>
          </cell>
        </row>
        <row r="1095">
          <cell r="A1095" t="str">
            <v>19.03.110</v>
          </cell>
          <cell r="B1095" t="str">
            <v>Rodapé em pedra Miracema, altura de 11,5 cm</v>
          </cell>
          <cell r="C1095" t="str">
            <v>M</v>
          </cell>
          <cell r="D1095">
            <v>6.74</v>
          </cell>
          <cell r="E1095">
            <v>41.08</v>
          </cell>
          <cell r="F1095">
            <v>47.82</v>
          </cell>
        </row>
        <row r="1096">
          <cell r="A1096" t="str">
            <v>19.03.220</v>
          </cell>
          <cell r="B1096" t="str">
            <v>Rodapé em pedra mineira simples, altura de 10 cm</v>
          </cell>
          <cell r="C1096" t="str">
            <v>M</v>
          </cell>
          <cell r="D1096">
            <v>82.13</v>
          </cell>
          <cell r="E1096">
            <v>2.04</v>
          </cell>
          <cell r="F1096">
            <v>84.17</v>
          </cell>
        </row>
        <row r="1097">
          <cell r="A1097" t="str">
            <v>19.03.260</v>
          </cell>
          <cell r="B1097" t="str">
            <v>Revestimento em pedra ardósia selecionada</v>
          </cell>
          <cell r="C1097" t="str">
            <v>M2</v>
          </cell>
          <cell r="D1097">
            <v>189.02</v>
          </cell>
          <cell r="E1097">
            <v>26.21</v>
          </cell>
          <cell r="F1097">
            <v>215.23</v>
          </cell>
        </row>
        <row r="1098">
          <cell r="A1098" t="str">
            <v>19.03.270</v>
          </cell>
          <cell r="B1098" t="str">
            <v>Rodapé em pedra ardósia, altura de 7 cm</v>
          </cell>
          <cell r="C1098" t="str">
            <v>M</v>
          </cell>
          <cell r="D1098">
            <v>35.979999999999997</v>
          </cell>
          <cell r="E1098">
            <v>7</v>
          </cell>
          <cell r="F1098">
            <v>42.98</v>
          </cell>
        </row>
        <row r="1099">
          <cell r="A1099" t="str">
            <v>19.03.290</v>
          </cell>
          <cell r="B1099" t="str">
            <v>Peitoril e/ou soleira em ardósia, espessura de 2 cm e largura até 20 cm</v>
          </cell>
          <cell r="C1099" t="str">
            <v>M</v>
          </cell>
          <cell r="D1099">
            <v>118.19</v>
          </cell>
          <cell r="E1099">
            <v>4.07</v>
          </cell>
          <cell r="F1099">
            <v>122.26</v>
          </cell>
        </row>
        <row r="1100">
          <cell r="A1100" t="str">
            <v>19.20</v>
          </cell>
          <cell r="B1100" t="str">
            <v>Reparos, conservacoes e complementos - GRUPO 19</v>
          </cell>
          <cell r="C1100"/>
          <cell r="D1100"/>
          <cell r="E1100"/>
          <cell r="F1100"/>
        </row>
        <row r="1101">
          <cell r="A1101" t="str">
            <v>19.20.020</v>
          </cell>
          <cell r="B1101" t="str">
            <v>Recolocação de mármore, pedras e granitos, assentes com massa</v>
          </cell>
          <cell r="C1101" t="str">
            <v>M2</v>
          </cell>
          <cell r="D1101">
            <v>11.28</v>
          </cell>
          <cell r="E1101">
            <v>52.41</v>
          </cell>
          <cell r="F1101">
            <v>63.69</v>
          </cell>
        </row>
        <row r="1102">
          <cell r="A1102" t="str">
            <v>20</v>
          </cell>
          <cell r="B1102" t="str">
            <v>REVESTIMENTO EM MADEIRA</v>
          </cell>
          <cell r="C1102"/>
          <cell r="D1102"/>
          <cell r="E1102"/>
          <cell r="F1102"/>
        </row>
        <row r="1103">
          <cell r="A1103" t="str">
            <v>20.01</v>
          </cell>
          <cell r="B1103" t="str">
            <v>Lambris de madeira</v>
          </cell>
          <cell r="C1103"/>
          <cell r="D1103"/>
          <cell r="E1103"/>
          <cell r="F1103"/>
        </row>
        <row r="1104">
          <cell r="A1104" t="str">
            <v>20.01.040</v>
          </cell>
          <cell r="B1104" t="str">
            <v>Lambril em madeira macho/fêmea tarugado, exceto pinus</v>
          </cell>
          <cell r="C1104" t="str">
            <v>M2</v>
          </cell>
          <cell r="D1104">
            <v>107.54</v>
          </cell>
          <cell r="E1104">
            <v>69.760000000000005</v>
          </cell>
          <cell r="F1104">
            <v>177.3</v>
          </cell>
        </row>
        <row r="1105">
          <cell r="A1105" t="str">
            <v>20.03</v>
          </cell>
          <cell r="B1105" t="str">
            <v>Soalho de madeira</v>
          </cell>
          <cell r="C1105"/>
          <cell r="D1105"/>
          <cell r="E1105"/>
          <cell r="F1105"/>
        </row>
        <row r="1106">
          <cell r="A1106" t="str">
            <v>20.03.010</v>
          </cell>
          <cell r="B1106" t="str">
            <v>Soalho em tábua de madeira aparelhada</v>
          </cell>
          <cell r="C1106" t="str">
            <v>M2</v>
          </cell>
          <cell r="D1106">
            <v>649.9</v>
          </cell>
          <cell r="E1106"/>
          <cell r="F1106">
            <v>649.9</v>
          </cell>
        </row>
        <row r="1107">
          <cell r="A1107" t="str">
            <v>20.04</v>
          </cell>
          <cell r="B1107" t="str">
            <v>Tacos</v>
          </cell>
          <cell r="C1107"/>
          <cell r="D1107"/>
          <cell r="E1107"/>
          <cell r="F1107"/>
        </row>
        <row r="1108">
          <cell r="A1108" t="str">
            <v>20.04.020</v>
          </cell>
          <cell r="B1108" t="str">
            <v>Piso em tacos de Ipê colado</v>
          </cell>
          <cell r="C1108" t="str">
            <v>M2</v>
          </cell>
          <cell r="D1108">
            <v>290.33</v>
          </cell>
          <cell r="E1108">
            <v>22.93</v>
          </cell>
          <cell r="F1108">
            <v>313.26</v>
          </cell>
        </row>
        <row r="1109">
          <cell r="A1109" t="str">
            <v>20.10</v>
          </cell>
          <cell r="B1109" t="str">
            <v>Rodape de madeira</v>
          </cell>
          <cell r="C1109"/>
          <cell r="D1109"/>
          <cell r="E1109"/>
          <cell r="F1109"/>
        </row>
        <row r="1110">
          <cell r="A1110" t="str">
            <v>20.10.040</v>
          </cell>
          <cell r="B1110" t="str">
            <v>Rodapé de madeira de 7 x 1,5 cm</v>
          </cell>
          <cell r="C1110" t="str">
            <v>M</v>
          </cell>
          <cell r="D1110">
            <v>20.05</v>
          </cell>
          <cell r="E1110">
            <v>15.23</v>
          </cell>
          <cell r="F1110">
            <v>35.28</v>
          </cell>
        </row>
        <row r="1111">
          <cell r="A1111" t="str">
            <v>20.10.120</v>
          </cell>
          <cell r="B1111" t="str">
            <v>Cordão de madeira</v>
          </cell>
          <cell r="C1111" t="str">
            <v>M</v>
          </cell>
          <cell r="D1111">
            <v>4.12</v>
          </cell>
          <cell r="E1111">
            <v>3.72</v>
          </cell>
          <cell r="F1111">
            <v>7.84</v>
          </cell>
        </row>
        <row r="1112">
          <cell r="A1112" t="str">
            <v>20.20</v>
          </cell>
          <cell r="B1112" t="str">
            <v>Reparos, conservacoes e complementos - GRUPO 20</v>
          </cell>
          <cell r="C1112"/>
          <cell r="D1112"/>
          <cell r="E1112"/>
          <cell r="F1112"/>
        </row>
        <row r="1113">
          <cell r="A1113" t="str">
            <v>20.20.020</v>
          </cell>
          <cell r="B1113" t="str">
            <v>Recolocação de soalho em madeira</v>
          </cell>
          <cell r="C1113" t="str">
            <v>M2</v>
          </cell>
          <cell r="D1113">
            <v>0.56999999999999995</v>
          </cell>
          <cell r="E1113">
            <v>9.0299999999999994</v>
          </cell>
          <cell r="F1113">
            <v>9.6</v>
          </cell>
        </row>
        <row r="1114">
          <cell r="A1114" t="str">
            <v>20.20.040</v>
          </cell>
          <cell r="B1114" t="str">
            <v>Recolocação de tacos soltos com cola</v>
          </cell>
          <cell r="C1114" t="str">
            <v>M2</v>
          </cell>
          <cell r="D1114">
            <v>24.14</v>
          </cell>
          <cell r="E1114">
            <v>22.93</v>
          </cell>
          <cell r="F1114">
            <v>47.07</v>
          </cell>
        </row>
        <row r="1115">
          <cell r="A1115" t="str">
            <v>20.20.100</v>
          </cell>
          <cell r="B1115" t="str">
            <v>Recolocação de rodapé e cordão de madeira</v>
          </cell>
          <cell r="C1115" t="str">
            <v>M</v>
          </cell>
          <cell r="D1115">
            <v>0.56999999999999995</v>
          </cell>
          <cell r="E1115">
            <v>11.51</v>
          </cell>
          <cell r="F1115">
            <v>12.08</v>
          </cell>
        </row>
        <row r="1116">
          <cell r="A1116" t="str">
            <v>20.20.202</v>
          </cell>
          <cell r="B1116" t="str">
            <v>Raspagem com calafetação e aplicação de verniz</v>
          </cell>
          <cell r="C1116" t="str">
            <v>M2</v>
          </cell>
          <cell r="D1116">
            <v>137.69999999999999</v>
          </cell>
          <cell r="E1116"/>
          <cell r="F1116">
            <v>137.69999999999999</v>
          </cell>
        </row>
        <row r="1117">
          <cell r="A1117" t="str">
            <v>21</v>
          </cell>
          <cell r="B1117" t="str">
            <v>REVESTIMENTO SINTETICO E METALICO</v>
          </cell>
          <cell r="C1117"/>
          <cell r="D1117"/>
          <cell r="E1117"/>
          <cell r="F1117"/>
        </row>
        <row r="1118">
          <cell r="A1118" t="str">
            <v>21.01</v>
          </cell>
          <cell r="B1118" t="str">
            <v>Revestimento em borracha</v>
          </cell>
          <cell r="C1118"/>
          <cell r="D1118"/>
          <cell r="E1118"/>
          <cell r="F1118"/>
        </row>
        <row r="1119">
          <cell r="A1119" t="str">
            <v>21.01.100</v>
          </cell>
          <cell r="B1119" t="str">
            <v>Revestimento em borracha sintética preta, espessura de 4 mm - colado</v>
          </cell>
          <cell r="C1119" t="str">
            <v>M2</v>
          </cell>
          <cell r="D1119">
            <v>105.37</v>
          </cell>
          <cell r="E1119">
            <v>10.38</v>
          </cell>
          <cell r="F1119">
            <v>115.75</v>
          </cell>
        </row>
        <row r="1120">
          <cell r="A1120" t="str">
            <v>21.01.160</v>
          </cell>
          <cell r="B1120" t="str">
            <v>Revestimento em grama sintética, com espessura de 20 a 32 mm</v>
          </cell>
          <cell r="C1120" t="str">
            <v>M2</v>
          </cell>
          <cell r="D1120">
            <v>65.58</v>
          </cell>
          <cell r="E1120"/>
          <cell r="F1120">
            <v>65.58</v>
          </cell>
        </row>
        <row r="1121">
          <cell r="A1121" t="str">
            <v>21.02</v>
          </cell>
          <cell r="B1121" t="str">
            <v>Revestimento vinilico</v>
          </cell>
          <cell r="C1121"/>
          <cell r="D1121"/>
          <cell r="E1121"/>
          <cell r="F1121"/>
        </row>
        <row r="1122">
          <cell r="A1122" t="str">
            <v>21.02.050</v>
          </cell>
          <cell r="B1122" t="str">
            <v>Revestimento vinílico, espessura de 2 mm, para tráfego médio, com impermeabilizante acrílico</v>
          </cell>
          <cell r="C1122" t="str">
            <v>M2</v>
          </cell>
          <cell r="D1122">
            <v>133.93</v>
          </cell>
          <cell r="E1122">
            <v>23.03</v>
          </cell>
          <cell r="F1122">
            <v>156.96</v>
          </cell>
        </row>
        <row r="1123">
          <cell r="A1123" t="str">
            <v>21.02.060</v>
          </cell>
          <cell r="B1123" t="str">
            <v>Revestimento vinílico, espessura de 3,2 mm, para tráfego intenso, com impermeabilizante acrílico</v>
          </cell>
          <cell r="C1123" t="str">
            <v>M2</v>
          </cell>
          <cell r="D1123">
            <v>213.34</v>
          </cell>
          <cell r="E1123">
            <v>23.03</v>
          </cell>
          <cell r="F1123">
            <v>236.37</v>
          </cell>
        </row>
        <row r="1124">
          <cell r="A1124" t="str">
            <v>21.02.071</v>
          </cell>
          <cell r="B1124" t="str">
            <v>Revestimento vinílico em manta, espessura total de 2mm, resistente a lavagem com hipoclorito</v>
          </cell>
          <cell r="C1124" t="str">
            <v>M2</v>
          </cell>
          <cell r="D1124">
            <v>217.16</v>
          </cell>
          <cell r="E1124"/>
          <cell r="F1124">
            <v>217.16</v>
          </cell>
        </row>
        <row r="1125">
          <cell r="A1125" t="str">
            <v>21.02.271</v>
          </cell>
          <cell r="B1125" t="str">
            <v>Revestimento vinílico em manta heterogênea, espessura de 2 mm, com impermeabilizante acrílico</v>
          </cell>
          <cell r="C1125" t="str">
            <v>M2</v>
          </cell>
          <cell r="D1125">
            <v>248.65</v>
          </cell>
          <cell r="E1125">
            <v>23.03</v>
          </cell>
          <cell r="F1125">
            <v>271.68</v>
          </cell>
        </row>
        <row r="1126">
          <cell r="A1126" t="str">
            <v>21.02.281</v>
          </cell>
          <cell r="B1126" t="str">
            <v>Revestimento vinílico flexível em manta homogênea, espessura de 2 mm, com impermeabilizante acrílico</v>
          </cell>
          <cell r="C1126" t="str">
            <v>M2</v>
          </cell>
          <cell r="D1126">
            <v>366.95</v>
          </cell>
          <cell r="E1126">
            <v>23.03</v>
          </cell>
          <cell r="F1126">
            <v>389.98</v>
          </cell>
        </row>
        <row r="1127">
          <cell r="A1127" t="str">
            <v>21.02.291</v>
          </cell>
          <cell r="B1127" t="str">
            <v>Revestimento vinílico heterogêneo flexível em réguas, espessura de 3 mm, com impermeabilizante acrílico</v>
          </cell>
          <cell r="C1127" t="str">
            <v>M2</v>
          </cell>
          <cell r="D1127">
            <v>221.02</v>
          </cell>
          <cell r="E1127">
            <v>23.03</v>
          </cell>
          <cell r="F1127">
            <v>244.05</v>
          </cell>
        </row>
        <row r="1128">
          <cell r="A1128" t="str">
            <v>21.02.310</v>
          </cell>
          <cell r="B1128" t="str">
            <v>Revestimento vinílico autoportante acústico, espessura de 4,5 mm, com impermeabilizante acrílico</v>
          </cell>
          <cell r="C1128" t="str">
            <v>M2</v>
          </cell>
          <cell r="D1128">
            <v>531.51</v>
          </cell>
          <cell r="E1128">
            <v>23.03</v>
          </cell>
          <cell r="F1128">
            <v>554.54</v>
          </cell>
        </row>
        <row r="1129">
          <cell r="A1129" t="str">
            <v>21.02.311</v>
          </cell>
          <cell r="B1129" t="str">
            <v>Revestimento vinílico autoportante, espessura de 4 mm, com impermeabilizante acrílico</v>
          </cell>
          <cell r="C1129" t="str">
            <v>M2</v>
          </cell>
          <cell r="D1129">
            <v>424.59</v>
          </cell>
          <cell r="E1129">
            <v>23.03</v>
          </cell>
          <cell r="F1129">
            <v>447.62</v>
          </cell>
        </row>
        <row r="1130">
          <cell r="A1130" t="str">
            <v>21.02.320</v>
          </cell>
          <cell r="B1130" t="str">
            <v>Revestimento vinílico antiestático acústico, espessura de 5 mm, com impermeabilizante acrílico</v>
          </cell>
          <cell r="C1130" t="str">
            <v>M2</v>
          </cell>
          <cell r="D1130">
            <v>286.3</v>
          </cell>
          <cell r="E1130">
            <v>46.78</v>
          </cell>
          <cell r="F1130">
            <v>333.08</v>
          </cell>
        </row>
        <row r="1131">
          <cell r="A1131" t="str">
            <v>21.03</v>
          </cell>
          <cell r="B1131" t="str">
            <v>Revestimento metalico</v>
          </cell>
          <cell r="C1131"/>
          <cell r="D1131"/>
          <cell r="E1131"/>
          <cell r="F1131"/>
        </row>
        <row r="1132">
          <cell r="A1132" t="str">
            <v>21.03.010</v>
          </cell>
          <cell r="B1132" t="str">
            <v>Revestimento em aço inoxidável AISI 304, liga 18,8, chapa 20, espessura de 1 mm, acabamento escovado com grana especial</v>
          </cell>
          <cell r="C1132" t="str">
            <v>M2</v>
          </cell>
          <cell r="D1132">
            <v>1087.54</v>
          </cell>
          <cell r="E1132"/>
          <cell r="F1132">
            <v>1087.54</v>
          </cell>
        </row>
        <row r="1133">
          <cell r="A1133" t="str">
            <v>21.03.090</v>
          </cell>
          <cell r="B1133" t="str">
            <v>Piso elevado tipo telescópico em chapa de aço, sem revestimento</v>
          </cell>
          <cell r="C1133" t="str">
            <v>M2</v>
          </cell>
          <cell r="D1133">
            <v>425.63</v>
          </cell>
          <cell r="E1133"/>
          <cell r="F1133">
            <v>425.63</v>
          </cell>
        </row>
        <row r="1134">
          <cell r="A1134" t="str">
            <v>21.03.151</v>
          </cell>
          <cell r="B1134" t="str">
            <v>Revestimento em placa de alumínio composto "ACM", espessura de 4 mm e acabamento em PVDF</v>
          </cell>
          <cell r="C1134" t="str">
            <v>M2</v>
          </cell>
          <cell r="D1134">
            <v>438.24</v>
          </cell>
          <cell r="E1134">
            <v>287.01</v>
          </cell>
          <cell r="F1134">
            <v>725.25</v>
          </cell>
        </row>
        <row r="1135">
          <cell r="A1135" t="str">
            <v>21.03.153</v>
          </cell>
          <cell r="B1135" t="str">
            <v>Revestimento em placa de alumínio composto "ACM", espessura de 3 mm e acabamento em poliéster - uso interno</v>
          </cell>
          <cell r="C1135" t="str">
            <v>M2</v>
          </cell>
          <cell r="D1135">
            <v>326.41000000000003</v>
          </cell>
          <cell r="E1135">
            <v>287.01</v>
          </cell>
          <cell r="F1135">
            <v>613.41999999999996</v>
          </cell>
        </row>
        <row r="1136">
          <cell r="A1136" t="str">
            <v>21.04</v>
          </cell>
          <cell r="B1136" t="str">
            <v>Forracao e carpete</v>
          </cell>
          <cell r="C1136"/>
          <cell r="D1136"/>
          <cell r="E1136"/>
          <cell r="F1136"/>
        </row>
        <row r="1137">
          <cell r="A1137" t="str">
            <v>21.04.100</v>
          </cell>
          <cell r="B1137" t="str">
            <v>Revestimento com carpete para tráfego moderado, uso comercial, tipo bouclê de 5,4 até 8 mm</v>
          </cell>
          <cell r="C1137" t="str">
            <v>M2</v>
          </cell>
          <cell r="D1137">
            <v>142.35</v>
          </cell>
          <cell r="E1137"/>
          <cell r="F1137">
            <v>142.35</v>
          </cell>
        </row>
        <row r="1138">
          <cell r="A1138" t="str">
            <v>21.04.110</v>
          </cell>
          <cell r="B1138" t="str">
            <v>Revestimento com carpete para tráfego intenso, uso comercial, tipo bouclê de 6 mm</v>
          </cell>
          <cell r="C1138" t="str">
            <v>M2</v>
          </cell>
          <cell r="D1138">
            <v>167.12</v>
          </cell>
          <cell r="E1138"/>
          <cell r="F1138">
            <v>167.12</v>
          </cell>
        </row>
        <row r="1139">
          <cell r="A1139" t="str">
            <v>21.05</v>
          </cell>
          <cell r="B1139" t="str">
            <v>Revestimento em cimento reforcado com fio sintetico (CRFS)</v>
          </cell>
          <cell r="C1139"/>
          <cell r="D1139"/>
          <cell r="E1139"/>
          <cell r="F1139"/>
        </row>
        <row r="1140">
          <cell r="A1140" t="str">
            <v>21.05.010</v>
          </cell>
          <cell r="B1140" t="str">
            <v>Piso em painel com miolo de madeira contraplacado por lâminas de madeira e externamente por chapas em CRFS, espessura de 40 mm</v>
          </cell>
          <cell r="C1140" t="str">
            <v>M2</v>
          </cell>
          <cell r="D1140">
            <v>163.13</v>
          </cell>
          <cell r="E1140">
            <v>98.27</v>
          </cell>
          <cell r="F1140">
            <v>261.39999999999998</v>
          </cell>
        </row>
        <row r="1141">
          <cell r="A1141" t="str">
            <v>21.05.100</v>
          </cell>
          <cell r="B1141" t="str">
            <v>Piso elevado de concreto em placas de 600 x 600 mm, antiderrapante, sem acabamento</v>
          </cell>
          <cell r="C1141" t="str">
            <v>M2</v>
          </cell>
          <cell r="D1141">
            <v>508.53</v>
          </cell>
          <cell r="E1141"/>
          <cell r="F1141">
            <v>508.53</v>
          </cell>
        </row>
        <row r="1142">
          <cell r="A1142" t="str">
            <v>21.07</v>
          </cell>
          <cell r="B1142" t="str">
            <v>Revestimento sintetico</v>
          </cell>
          <cell r="C1142"/>
          <cell r="D1142"/>
          <cell r="E1142"/>
          <cell r="F1142"/>
        </row>
        <row r="1143">
          <cell r="A1143" t="str">
            <v>21.07.010</v>
          </cell>
          <cell r="B1143" t="str">
            <v>Revestimento em laminado melamínico dissipativo</v>
          </cell>
          <cell r="C1143" t="str">
            <v>M2</v>
          </cell>
          <cell r="D1143">
            <v>682.87</v>
          </cell>
          <cell r="E1143"/>
          <cell r="F1143">
            <v>682.87</v>
          </cell>
        </row>
        <row r="1144">
          <cell r="A1144" t="str">
            <v>21.10</v>
          </cell>
          <cell r="B1144" t="str">
            <v>Rodape sintetico</v>
          </cell>
          <cell r="C1144"/>
          <cell r="D1144"/>
          <cell r="E1144"/>
          <cell r="F1144"/>
        </row>
        <row r="1145">
          <cell r="A1145" t="str">
            <v>21.10.050</v>
          </cell>
          <cell r="B1145" t="str">
            <v>Rodapé de poliestireno, espessura de 7 cm</v>
          </cell>
          <cell r="C1145" t="str">
            <v>M</v>
          </cell>
          <cell r="D1145">
            <v>44.86</v>
          </cell>
          <cell r="E1145">
            <v>7.97</v>
          </cell>
          <cell r="F1145">
            <v>52.83</v>
          </cell>
        </row>
        <row r="1146">
          <cell r="A1146" t="str">
            <v>21.10.051</v>
          </cell>
          <cell r="B1146" t="str">
            <v>Rodapé de poliestireno, espessura de 8 cm</v>
          </cell>
          <cell r="C1146" t="str">
            <v>M</v>
          </cell>
          <cell r="D1146">
            <v>56.96</v>
          </cell>
          <cell r="E1146">
            <v>7.97</v>
          </cell>
          <cell r="F1146">
            <v>64.930000000000007</v>
          </cell>
        </row>
        <row r="1147">
          <cell r="A1147" t="str">
            <v>21.10.061</v>
          </cell>
          <cell r="B1147" t="str">
            <v>Rodapé para piso vinílico em PVC, espessura de 2 mm e altura de 5 cm, curvo/plano, com impermeabilizante acrílico</v>
          </cell>
          <cell r="C1147" t="str">
            <v>M</v>
          </cell>
          <cell r="D1147">
            <v>27.25</v>
          </cell>
          <cell r="E1147">
            <v>10.41</v>
          </cell>
          <cell r="F1147">
            <v>37.659999999999997</v>
          </cell>
        </row>
        <row r="1148">
          <cell r="A1148" t="str">
            <v>21.10.071</v>
          </cell>
          <cell r="B1148" t="str">
            <v>Rodapé flexível para piso vinílico em PVC, espessura de 2 mm e altura de 7,5 cm, curvo/plano, com impermeabilizante acrílico</v>
          </cell>
          <cell r="C1148" t="str">
            <v>M</v>
          </cell>
          <cell r="D1148">
            <v>33.71</v>
          </cell>
          <cell r="E1148">
            <v>10.41</v>
          </cell>
          <cell r="F1148">
            <v>44.12</v>
          </cell>
        </row>
        <row r="1149">
          <cell r="A1149" t="str">
            <v>21.10.081</v>
          </cell>
          <cell r="B1149" t="str">
            <v>Rodapé hospitalar flexível em PVC para piso vinílico, espessura de 2 mm e altura de 7,5 cm, com impermeabilizante acrílico</v>
          </cell>
          <cell r="C1149" t="str">
            <v>M</v>
          </cell>
          <cell r="D1149">
            <v>45.47</v>
          </cell>
          <cell r="E1149">
            <v>7.97</v>
          </cell>
          <cell r="F1149">
            <v>53.44</v>
          </cell>
        </row>
        <row r="1150">
          <cell r="A1150" t="str">
            <v>21.10.210</v>
          </cell>
          <cell r="B1150" t="str">
            <v>Rodapé em borracha sintética preta, altura até 7 cm - colado</v>
          </cell>
          <cell r="C1150" t="str">
            <v>M</v>
          </cell>
          <cell r="D1150">
            <v>20.81</v>
          </cell>
          <cell r="E1150">
            <v>3.17</v>
          </cell>
          <cell r="F1150">
            <v>23.98</v>
          </cell>
        </row>
        <row r="1151">
          <cell r="A1151" t="str">
            <v>21.10.220</v>
          </cell>
          <cell r="B1151" t="str">
            <v>Rodapé de cordão de poliamida</v>
          </cell>
          <cell r="C1151" t="str">
            <v>M</v>
          </cell>
          <cell r="D1151">
            <v>8.9</v>
          </cell>
          <cell r="E1151"/>
          <cell r="F1151">
            <v>8.9</v>
          </cell>
        </row>
        <row r="1152">
          <cell r="A1152" t="str">
            <v>21.10.250</v>
          </cell>
          <cell r="B1152" t="str">
            <v>Rodapé em laminado melamínico dissipativo, espessura de 2 mm e altura de 10 cm</v>
          </cell>
          <cell r="C1152" t="str">
            <v>M</v>
          </cell>
          <cell r="D1152">
            <v>71.540000000000006</v>
          </cell>
          <cell r="E1152"/>
          <cell r="F1152">
            <v>71.540000000000006</v>
          </cell>
        </row>
        <row r="1153">
          <cell r="A1153" t="str">
            <v>21.11</v>
          </cell>
          <cell r="B1153" t="str">
            <v>Degrau sintetico</v>
          </cell>
          <cell r="C1153"/>
          <cell r="D1153"/>
          <cell r="E1153"/>
          <cell r="F1153"/>
        </row>
        <row r="1154">
          <cell r="A1154" t="str">
            <v>21.11.050</v>
          </cell>
          <cell r="B1154" t="str">
            <v>Degrau (piso e espelho) em borracha sintética preta com testeira - colado</v>
          </cell>
          <cell r="C1154" t="str">
            <v>M</v>
          </cell>
          <cell r="D1154">
            <v>194.18</v>
          </cell>
          <cell r="E1154">
            <v>8.58</v>
          </cell>
          <cell r="F1154">
            <v>202.76</v>
          </cell>
        </row>
        <row r="1155">
          <cell r="A1155" t="str">
            <v>21.11.131</v>
          </cell>
          <cell r="B1155" t="str">
            <v>Testeira flexível para arremate de degrau vinílico em PVC, espessura de 2 mm, com impermeabilizante acrílico</v>
          </cell>
          <cell r="C1155" t="str">
            <v>M</v>
          </cell>
          <cell r="D1155">
            <v>44.89</v>
          </cell>
          <cell r="E1155">
            <v>7.97</v>
          </cell>
          <cell r="F1155">
            <v>52.86</v>
          </cell>
        </row>
        <row r="1156">
          <cell r="A1156" t="str">
            <v>21.20</v>
          </cell>
          <cell r="B1156" t="str">
            <v>Reparos, conservacoes e complementos - GRUPO 21</v>
          </cell>
          <cell r="C1156"/>
          <cell r="D1156"/>
          <cell r="E1156"/>
          <cell r="F1156"/>
        </row>
        <row r="1157">
          <cell r="A1157" t="str">
            <v>21.20.020</v>
          </cell>
          <cell r="B1157" t="str">
            <v>Recolocação de piso sintético com cola</v>
          </cell>
          <cell r="C1157" t="str">
            <v>M2</v>
          </cell>
          <cell r="D1157">
            <v>11.23</v>
          </cell>
          <cell r="E1157">
            <v>9.0299999999999994</v>
          </cell>
          <cell r="F1157">
            <v>20.260000000000002</v>
          </cell>
        </row>
        <row r="1158">
          <cell r="A1158" t="str">
            <v>21.20.040</v>
          </cell>
          <cell r="B1158" t="str">
            <v>Recolocação de piso sintético argamassado</v>
          </cell>
          <cell r="C1158" t="str">
            <v>M2</v>
          </cell>
          <cell r="D1158">
            <v>3.92</v>
          </cell>
          <cell r="E1158">
            <v>31.6</v>
          </cell>
          <cell r="F1158">
            <v>35.520000000000003</v>
          </cell>
        </row>
        <row r="1159">
          <cell r="A1159" t="str">
            <v>21.20.050</v>
          </cell>
          <cell r="B1159" t="str">
            <v>Recolocação de piso elevado telescópico metálico, inclusive estrutura de sustentação</v>
          </cell>
          <cell r="C1159" t="str">
            <v>M2</v>
          </cell>
          <cell r="D1159"/>
          <cell r="E1159">
            <v>69.22</v>
          </cell>
          <cell r="F1159">
            <v>69.22</v>
          </cell>
        </row>
        <row r="1160">
          <cell r="A1160" t="str">
            <v>21.20.060</v>
          </cell>
          <cell r="B1160" t="str">
            <v>Furação de piso elevado telescópico em chapa de aço</v>
          </cell>
          <cell r="C1160" t="str">
            <v>UN</v>
          </cell>
          <cell r="D1160">
            <v>68.98</v>
          </cell>
          <cell r="E1160"/>
          <cell r="F1160">
            <v>68.98</v>
          </cell>
        </row>
        <row r="1161">
          <cell r="A1161" t="str">
            <v>21.20.100</v>
          </cell>
          <cell r="B1161" t="str">
            <v>Recolocação de rodapé e cordões sintéticos</v>
          </cell>
          <cell r="C1161" t="str">
            <v>M</v>
          </cell>
          <cell r="D1161"/>
          <cell r="E1161">
            <v>11.51</v>
          </cell>
          <cell r="F1161">
            <v>11.51</v>
          </cell>
        </row>
        <row r="1162">
          <cell r="A1162" t="str">
            <v>21.20.300</v>
          </cell>
          <cell r="B1162" t="str">
            <v>Fita adesiva antiderrapante com largura de 5 cm</v>
          </cell>
          <cell r="C1162" t="str">
            <v>M</v>
          </cell>
          <cell r="D1162">
            <v>15.6</v>
          </cell>
          <cell r="E1162">
            <v>12.4</v>
          </cell>
          <cell r="F1162">
            <v>28</v>
          </cell>
        </row>
        <row r="1163">
          <cell r="A1163" t="str">
            <v>21.20.302</v>
          </cell>
          <cell r="B1163" t="str">
            <v>Fita adesiva antiderrapante fosforescente, alto tráfego, largura de 5 cm</v>
          </cell>
          <cell r="C1163" t="str">
            <v>M</v>
          </cell>
          <cell r="D1163">
            <v>15.19</v>
          </cell>
          <cell r="E1163">
            <v>12.4</v>
          </cell>
          <cell r="F1163">
            <v>27.59</v>
          </cell>
        </row>
        <row r="1164">
          <cell r="A1164" t="str">
            <v>21.20.410</v>
          </cell>
          <cell r="B1164" t="str">
            <v>Cantoneira de sobrepor em PVC de 4 x 4 cm</v>
          </cell>
          <cell r="C1164" t="str">
            <v>UN</v>
          </cell>
          <cell r="D1164">
            <v>57.75</v>
          </cell>
          <cell r="E1164">
            <v>3.17</v>
          </cell>
          <cell r="F1164">
            <v>60.92</v>
          </cell>
        </row>
        <row r="1165">
          <cell r="A1165" t="str">
            <v>21.20.460</v>
          </cell>
          <cell r="B1165" t="str">
            <v>Canto externo de acabamento em PVC</v>
          </cell>
          <cell r="C1165" t="str">
            <v>M</v>
          </cell>
          <cell r="D1165">
            <v>12.68</v>
          </cell>
          <cell r="E1165">
            <v>1.58</v>
          </cell>
          <cell r="F1165">
            <v>14.26</v>
          </cell>
        </row>
        <row r="1166">
          <cell r="A1166" t="str">
            <v>21.20.500</v>
          </cell>
          <cell r="B1166" t="str">
            <v>Cantoneira em alumínio antiderrapante de 50 x 30 mm</v>
          </cell>
          <cell r="C1166" t="str">
            <v>M</v>
          </cell>
          <cell r="D1166">
            <v>41.61</v>
          </cell>
          <cell r="E1166">
            <v>6.77</v>
          </cell>
          <cell r="F1166">
            <v>48.38</v>
          </cell>
        </row>
        <row r="1167">
          <cell r="A1167" t="str">
            <v>22</v>
          </cell>
          <cell r="B1167" t="str">
            <v>FORRO, BRISE E FACHADA</v>
          </cell>
          <cell r="C1167"/>
          <cell r="D1167"/>
          <cell r="E1167"/>
          <cell r="F1167"/>
        </row>
        <row r="1168">
          <cell r="A1168" t="str">
            <v>22.01</v>
          </cell>
          <cell r="B1168" t="str">
            <v>Forro de madeira</v>
          </cell>
          <cell r="C1168"/>
          <cell r="D1168"/>
          <cell r="E1168"/>
          <cell r="F1168"/>
        </row>
        <row r="1169">
          <cell r="A1169" t="str">
            <v>22.01.010</v>
          </cell>
          <cell r="B1169" t="str">
            <v>Forro em tábuas aparelhadas macho e fêmea de pinus</v>
          </cell>
          <cell r="C1169" t="str">
            <v>M2</v>
          </cell>
          <cell r="D1169">
            <v>59.13</v>
          </cell>
          <cell r="E1169">
            <v>27.09</v>
          </cell>
          <cell r="F1169">
            <v>86.22</v>
          </cell>
        </row>
        <row r="1170">
          <cell r="A1170" t="str">
            <v>22.01.020</v>
          </cell>
          <cell r="B1170" t="str">
            <v>Forro em tábuas aparelhadas macho e fêmea de pinus tarugado</v>
          </cell>
          <cell r="C1170" t="str">
            <v>M2</v>
          </cell>
          <cell r="D1170">
            <v>78.92</v>
          </cell>
          <cell r="E1170">
            <v>54.18</v>
          </cell>
          <cell r="F1170">
            <v>133.1</v>
          </cell>
        </row>
        <row r="1171">
          <cell r="A1171" t="str">
            <v>22.01.080</v>
          </cell>
          <cell r="B1171" t="str">
            <v>Forro xadrez em ripas de angelim-vermelho / bacuri / maçaranduba tarugado</v>
          </cell>
          <cell r="C1171" t="str">
            <v>M2</v>
          </cell>
          <cell r="D1171">
            <v>100.73</v>
          </cell>
          <cell r="E1171">
            <v>58.7</v>
          </cell>
          <cell r="F1171">
            <v>159.43</v>
          </cell>
        </row>
        <row r="1172">
          <cell r="A1172" t="str">
            <v>22.01.210</v>
          </cell>
          <cell r="B1172" t="str">
            <v>Testeira em tábua aparelhada, largura até 20cm</v>
          </cell>
          <cell r="C1172" t="str">
            <v>M</v>
          </cell>
          <cell r="D1172">
            <v>20.47</v>
          </cell>
          <cell r="E1172">
            <v>18.059999999999999</v>
          </cell>
          <cell r="F1172">
            <v>38.53</v>
          </cell>
        </row>
        <row r="1173">
          <cell r="A1173" t="str">
            <v>22.01.220</v>
          </cell>
          <cell r="B1173" t="str">
            <v>Beiral em tábua de angelim-vermelho / bacuri / maçaranduba macho e fêmea com tarugamento</v>
          </cell>
          <cell r="C1173" t="str">
            <v>M2</v>
          </cell>
          <cell r="D1173">
            <v>125.81</v>
          </cell>
          <cell r="E1173">
            <v>54.18</v>
          </cell>
          <cell r="F1173">
            <v>179.99</v>
          </cell>
        </row>
        <row r="1174">
          <cell r="A1174" t="str">
            <v>22.01.240</v>
          </cell>
          <cell r="B1174" t="str">
            <v>Beiral em tábua de angelim-vermelho / bacuri / maçaranduba macho e fêmea</v>
          </cell>
          <cell r="C1174" t="str">
            <v>M2</v>
          </cell>
          <cell r="D1174">
            <v>94.94</v>
          </cell>
          <cell r="E1174">
            <v>27.09</v>
          </cell>
          <cell r="F1174">
            <v>122.03</v>
          </cell>
        </row>
        <row r="1175">
          <cell r="A1175" t="str">
            <v>22.02</v>
          </cell>
          <cell r="B1175" t="str">
            <v>Forro de gesso</v>
          </cell>
          <cell r="C1175"/>
          <cell r="D1175"/>
          <cell r="E1175"/>
          <cell r="F1175"/>
        </row>
        <row r="1176">
          <cell r="A1176" t="str">
            <v>22.02.010</v>
          </cell>
          <cell r="B1176" t="str">
            <v>Forro em placa de gesso liso fixo</v>
          </cell>
          <cell r="C1176" t="str">
            <v>M2</v>
          </cell>
          <cell r="D1176">
            <v>85.54</v>
          </cell>
          <cell r="E1176"/>
          <cell r="F1176">
            <v>85.54</v>
          </cell>
        </row>
        <row r="1177">
          <cell r="A1177" t="str">
            <v>22.02.030</v>
          </cell>
          <cell r="B1177" t="str">
            <v>Forro em painéis de gesso acartonado, espessura de 12,5mm, fixo</v>
          </cell>
          <cell r="C1177" t="str">
            <v>M2</v>
          </cell>
          <cell r="D1177">
            <v>99.47</v>
          </cell>
          <cell r="E1177"/>
          <cell r="F1177">
            <v>99.47</v>
          </cell>
        </row>
        <row r="1178">
          <cell r="A1178" t="str">
            <v>22.02.100</v>
          </cell>
          <cell r="B1178" t="str">
            <v>Forro em painéis de gesso acartonado, acabamento liso com película em PVC - removível</v>
          </cell>
          <cell r="C1178" t="str">
            <v>M2</v>
          </cell>
          <cell r="D1178">
            <v>130.01</v>
          </cell>
          <cell r="E1178"/>
          <cell r="F1178">
            <v>130.01</v>
          </cell>
        </row>
        <row r="1179">
          <cell r="A1179" t="str">
            <v>22.03</v>
          </cell>
          <cell r="B1179" t="str">
            <v>Forro sintetico</v>
          </cell>
          <cell r="C1179"/>
          <cell r="D1179"/>
          <cell r="E1179"/>
          <cell r="F1179"/>
        </row>
        <row r="1180">
          <cell r="A1180" t="str">
            <v>22.03.020</v>
          </cell>
          <cell r="B1180" t="str">
            <v>Forro em lã de vidro revestido em PVC, espessura de 20mm</v>
          </cell>
          <cell r="C1180" t="str">
            <v>M2</v>
          </cell>
          <cell r="D1180">
            <v>79.739999999999995</v>
          </cell>
          <cell r="E1180"/>
          <cell r="F1180">
            <v>79.739999999999995</v>
          </cell>
        </row>
        <row r="1181">
          <cell r="A1181" t="str">
            <v>22.03.030</v>
          </cell>
          <cell r="B1181" t="str">
            <v>Forro em fibra mineral NRC 0.55 acústico, revestido em látex</v>
          </cell>
          <cell r="C1181" t="str">
            <v>M2</v>
          </cell>
          <cell r="D1181">
            <v>176.86</v>
          </cell>
          <cell r="E1181"/>
          <cell r="F1181">
            <v>176.86</v>
          </cell>
        </row>
        <row r="1182">
          <cell r="A1182" t="str">
            <v>22.03.040</v>
          </cell>
          <cell r="B1182" t="str">
            <v>Forro modular removível em PVC de 618mm x 1243mm</v>
          </cell>
          <cell r="C1182" t="str">
            <v>M2</v>
          </cell>
          <cell r="D1182">
            <v>107.33</v>
          </cell>
          <cell r="E1182"/>
          <cell r="F1182">
            <v>107.33</v>
          </cell>
        </row>
        <row r="1183">
          <cell r="A1183" t="str">
            <v>22.03.050</v>
          </cell>
          <cell r="B1183" t="str">
            <v>Forro em fibra mineral NRC 0.50, revestido em látex</v>
          </cell>
          <cell r="C1183" t="str">
            <v>M2</v>
          </cell>
          <cell r="D1183">
            <v>149.22999999999999</v>
          </cell>
          <cell r="E1183"/>
          <cell r="F1183">
            <v>149.22999999999999</v>
          </cell>
        </row>
        <row r="1184">
          <cell r="A1184" t="str">
            <v>22.03.070</v>
          </cell>
          <cell r="B1184" t="str">
            <v>Forro em lâmina de PVC</v>
          </cell>
          <cell r="C1184" t="str">
            <v>M2</v>
          </cell>
          <cell r="D1184">
            <v>86.27</v>
          </cell>
          <cell r="E1184"/>
          <cell r="F1184">
            <v>86.27</v>
          </cell>
        </row>
        <row r="1185">
          <cell r="A1185" t="str">
            <v>22.03.122</v>
          </cell>
          <cell r="B1185" t="str">
            <v>Forro em fibra mineral NRC 0.85, em placas acústicas removíveis de 625mm x 1250mm</v>
          </cell>
          <cell r="C1185" t="str">
            <v>M2</v>
          </cell>
          <cell r="D1185">
            <v>299.64999999999998</v>
          </cell>
          <cell r="E1185"/>
          <cell r="F1185">
            <v>299.64999999999998</v>
          </cell>
        </row>
        <row r="1186">
          <cell r="A1186" t="str">
            <v>22.03.140</v>
          </cell>
          <cell r="B1186" t="str">
            <v>Forro em fibra mineral NRC 0.65, em placas acústicas removíveis de 625mm x 625mm</v>
          </cell>
          <cell r="C1186" t="str">
            <v>M2</v>
          </cell>
          <cell r="D1186">
            <v>192.29</v>
          </cell>
          <cell r="E1186"/>
          <cell r="F1186">
            <v>192.29</v>
          </cell>
        </row>
        <row r="1187">
          <cell r="A1187" t="str">
            <v>22.03.200</v>
          </cell>
          <cell r="B1187" t="str">
            <v>Forro em fibra mineral NRC 0.70, em placas acústicas removíveis</v>
          </cell>
          <cell r="C1187" t="str">
            <v>M2</v>
          </cell>
          <cell r="D1187">
            <v>296.31</v>
          </cell>
          <cell r="E1187"/>
          <cell r="F1187">
            <v>296.31</v>
          </cell>
        </row>
        <row r="1188">
          <cell r="A1188" t="str">
            <v>22.04</v>
          </cell>
          <cell r="B1188" t="str">
            <v>Forro metalico</v>
          </cell>
          <cell r="C1188"/>
          <cell r="D1188"/>
          <cell r="E1188"/>
          <cell r="F1188"/>
        </row>
        <row r="1189">
          <cell r="A1189" t="str">
            <v>22.04.020</v>
          </cell>
          <cell r="B1189" t="str">
            <v>Forro metálico removível, em painéis de 625mm x 625mm, tipo colmeia</v>
          </cell>
          <cell r="C1189" t="str">
            <v>M2</v>
          </cell>
          <cell r="D1189">
            <v>761.43</v>
          </cell>
          <cell r="E1189"/>
          <cell r="F1189">
            <v>761.43</v>
          </cell>
        </row>
        <row r="1190">
          <cell r="A1190" t="str">
            <v>22.04.030</v>
          </cell>
          <cell r="B1190" t="str">
            <v>Forro metálico removível, em painéis de 625mm x 625mm, tile tegular perfurada</v>
          </cell>
          <cell r="C1190" t="str">
            <v>M2</v>
          </cell>
          <cell r="D1190">
            <v>386.92</v>
          </cell>
          <cell r="E1190"/>
          <cell r="F1190">
            <v>386.92</v>
          </cell>
        </row>
        <row r="1191">
          <cell r="A1191" t="str">
            <v>22.06</v>
          </cell>
          <cell r="B1191" t="str">
            <v>Brise-soleil</v>
          </cell>
          <cell r="C1191"/>
          <cell r="D1191"/>
          <cell r="E1191"/>
          <cell r="F1191"/>
        </row>
        <row r="1192">
          <cell r="A1192" t="str">
            <v>22.06.130</v>
          </cell>
          <cell r="B1192" t="str">
            <v>Brise em placa cimentícia, montado em perfil e chapa metálica</v>
          </cell>
          <cell r="C1192" t="str">
            <v>M2</v>
          </cell>
          <cell r="D1192">
            <v>312.14999999999998</v>
          </cell>
          <cell r="E1192">
            <v>130.65</v>
          </cell>
          <cell r="F1192">
            <v>442.8</v>
          </cell>
        </row>
        <row r="1193">
          <cell r="A1193" t="str">
            <v>22.06.240</v>
          </cell>
          <cell r="B1193" t="str">
            <v>Brise metálico fixo em chapa lisa aluzinc pré-pintada, formato ogiva, lâmina frontal de 200mm</v>
          </cell>
          <cell r="C1193" t="str">
            <v>M2</v>
          </cell>
          <cell r="D1193">
            <v>1019.21</v>
          </cell>
          <cell r="E1193"/>
          <cell r="F1193">
            <v>1019.21</v>
          </cell>
        </row>
        <row r="1194">
          <cell r="A1194" t="str">
            <v>22.06.300</v>
          </cell>
          <cell r="B1194" t="str">
            <v>Brise metálico curvo e móvel em chapa microperfurada de alumínio pré-pintada</v>
          </cell>
          <cell r="C1194" t="str">
            <v>M2</v>
          </cell>
          <cell r="D1194">
            <v>658.88</v>
          </cell>
          <cell r="E1194"/>
          <cell r="F1194">
            <v>658.88</v>
          </cell>
        </row>
        <row r="1195">
          <cell r="A1195" t="str">
            <v>22.06.350</v>
          </cell>
          <cell r="B1195" t="str">
            <v>Brise metálico curvo e móvel termoacústico em chapa lisa de alumínio pré-pintada</v>
          </cell>
          <cell r="C1195" t="str">
            <v>M2</v>
          </cell>
          <cell r="D1195">
            <v>941.76</v>
          </cell>
          <cell r="E1195"/>
          <cell r="F1195">
            <v>941.76</v>
          </cell>
        </row>
        <row r="1196">
          <cell r="A1196" t="str">
            <v>22.20</v>
          </cell>
          <cell r="B1196" t="str">
            <v>Reparos, conservacoes e complementos - GRUPO 22</v>
          </cell>
          <cell r="C1196"/>
          <cell r="D1196"/>
          <cell r="E1196"/>
          <cell r="F1196"/>
        </row>
        <row r="1197">
          <cell r="A1197" t="str">
            <v>22.20.011</v>
          </cell>
          <cell r="B1197" t="str">
            <v>Placa em lã de vidro revestida em PVC, auto extinguível</v>
          </cell>
          <cell r="C1197" t="str">
            <v>M2</v>
          </cell>
          <cell r="D1197">
            <v>59.2</v>
          </cell>
          <cell r="E1197"/>
          <cell r="F1197">
            <v>59.2</v>
          </cell>
        </row>
        <row r="1198">
          <cell r="A1198" t="str">
            <v>22.20.020</v>
          </cell>
          <cell r="B1198" t="str">
            <v>Recolocação de forros fixados</v>
          </cell>
          <cell r="C1198" t="str">
            <v>M2</v>
          </cell>
          <cell r="D1198">
            <v>1.1399999999999999</v>
          </cell>
          <cell r="E1198">
            <v>13.55</v>
          </cell>
          <cell r="F1198">
            <v>14.69</v>
          </cell>
        </row>
        <row r="1199">
          <cell r="A1199" t="str">
            <v>22.20.040</v>
          </cell>
          <cell r="B1199" t="str">
            <v>Recolocação de forros apoiados ou encaixados</v>
          </cell>
          <cell r="C1199" t="str">
            <v>M2</v>
          </cell>
          <cell r="D1199"/>
          <cell r="E1199">
            <v>6.77</v>
          </cell>
          <cell r="F1199">
            <v>6.77</v>
          </cell>
        </row>
        <row r="1200">
          <cell r="A1200" t="str">
            <v>22.20.050</v>
          </cell>
          <cell r="B1200" t="str">
            <v>Moldura de gesso simples, largura até 6,0cm</v>
          </cell>
          <cell r="C1200" t="str">
            <v>M</v>
          </cell>
          <cell r="D1200">
            <v>19.75</v>
          </cell>
          <cell r="E1200"/>
          <cell r="F1200">
            <v>19.75</v>
          </cell>
        </row>
        <row r="1201">
          <cell r="A1201" t="str">
            <v>22.20.090</v>
          </cell>
          <cell r="B1201" t="str">
            <v>Abertura para vão de luminária em forro de PVC modular</v>
          </cell>
          <cell r="C1201" t="str">
            <v>UN</v>
          </cell>
          <cell r="D1201">
            <v>19.84</v>
          </cell>
          <cell r="E1201"/>
          <cell r="F1201">
            <v>19.84</v>
          </cell>
        </row>
        <row r="1202">
          <cell r="A1202" t="str">
            <v>23</v>
          </cell>
          <cell r="B1202" t="str">
            <v>ESQUADRIA, MARCENARIA E ELEMENTO EM MADEIRA</v>
          </cell>
          <cell r="C1202"/>
          <cell r="D1202"/>
          <cell r="E1202"/>
          <cell r="F1202"/>
        </row>
        <row r="1203">
          <cell r="A1203" t="str">
            <v>23.01</v>
          </cell>
          <cell r="B1203" t="str">
            <v>Janela e veneziana em madeira</v>
          </cell>
          <cell r="C1203"/>
          <cell r="D1203"/>
          <cell r="E1203"/>
          <cell r="F1203"/>
        </row>
        <row r="1204">
          <cell r="A1204" t="str">
            <v>23.01.050</v>
          </cell>
          <cell r="B1204" t="str">
            <v>Caixilho em madeira maxim-ar</v>
          </cell>
          <cell r="C1204" t="str">
            <v>M2</v>
          </cell>
          <cell r="D1204">
            <v>913.41</v>
          </cell>
          <cell r="E1204">
            <v>59.14</v>
          </cell>
          <cell r="F1204">
            <v>972.55</v>
          </cell>
        </row>
        <row r="1205">
          <cell r="A1205" t="str">
            <v>23.01.060</v>
          </cell>
          <cell r="B1205" t="str">
            <v>Caixilho em madeira tipo veneziana de correr</v>
          </cell>
          <cell r="C1205" t="str">
            <v>M2</v>
          </cell>
          <cell r="D1205">
            <v>775.61</v>
          </cell>
          <cell r="E1205">
            <v>59.14</v>
          </cell>
          <cell r="F1205">
            <v>834.75</v>
          </cell>
        </row>
        <row r="1206">
          <cell r="A1206" t="str">
            <v>23.02</v>
          </cell>
          <cell r="B1206" t="str">
            <v>Porta macho / femea montada com batente</v>
          </cell>
          <cell r="C1206"/>
          <cell r="D1206"/>
          <cell r="E1206"/>
          <cell r="F1206"/>
        </row>
        <row r="1207">
          <cell r="A1207" t="str">
            <v>23.02.010</v>
          </cell>
          <cell r="B1207" t="str">
            <v>Acréscimo de bandeira - porta macho e fêmea com batente de madeira</v>
          </cell>
          <cell r="C1207" t="str">
            <v>M2</v>
          </cell>
          <cell r="D1207">
            <v>675.01</v>
          </cell>
          <cell r="E1207">
            <v>62.31</v>
          </cell>
          <cell r="F1207">
            <v>737.32</v>
          </cell>
        </row>
        <row r="1208">
          <cell r="A1208" t="str">
            <v>23.02.030</v>
          </cell>
          <cell r="B1208" t="str">
            <v>Porta macho e fêmea com batente de madeira - 70 x 210 cm</v>
          </cell>
          <cell r="C1208" t="str">
            <v>UN</v>
          </cell>
          <cell r="D1208">
            <v>1146.33</v>
          </cell>
          <cell r="E1208">
            <v>126.43</v>
          </cell>
          <cell r="F1208">
            <v>1272.76</v>
          </cell>
        </row>
        <row r="1209">
          <cell r="A1209" t="str">
            <v>23.02.040</v>
          </cell>
          <cell r="B1209" t="str">
            <v>Porta macho e fêmea com batente de madeira - 80 x 210 cm</v>
          </cell>
          <cell r="C1209" t="str">
            <v>UN</v>
          </cell>
          <cell r="D1209">
            <v>1238.8</v>
          </cell>
          <cell r="E1209">
            <v>126.43</v>
          </cell>
          <cell r="F1209">
            <v>1365.23</v>
          </cell>
        </row>
        <row r="1210">
          <cell r="A1210" t="str">
            <v>23.02.050</v>
          </cell>
          <cell r="B1210" t="str">
            <v>Porta macho e fêmea com batente de madeira - 90 x 210 cm</v>
          </cell>
          <cell r="C1210" t="str">
            <v>UN</v>
          </cell>
          <cell r="D1210">
            <v>1304.3699999999999</v>
          </cell>
          <cell r="E1210">
            <v>126.43</v>
          </cell>
          <cell r="F1210">
            <v>1430.8</v>
          </cell>
        </row>
        <row r="1211">
          <cell r="A1211" t="str">
            <v>23.02.060</v>
          </cell>
          <cell r="B1211" t="str">
            <v>Porta macho e fêmea com batente de madeira - 120 x 210 cm</v>
          </cell>
          <cell r="C1211" t="str">
            <v>UN</v>
          </cell>
          <cell r="D1211">
            <v>1982.27</v>
          </cell>
          <cell r="E1211">
            <v>158.03</v>
          </cell>
          <cell r="F1211">
            <v>2140.3000000000002</v>
          </cell>
        </row>
        <row r="1212">
          <cell r="A1212" t="str">
            <v>23.04</v>
          </cell>
          <cell r="B1212" t="str">
            <v>Porta lisa laminada montada com batente</v>
          </cell>
          <cell r="C1212"/>
          <cell r="D1212"/>
          <cell r="E1212"/>
          <cell r="F1212"/>
        </row>
        <row r="1213">
          <cell r="A1213" t="str">
            <v>23.04.070</v>
          </cell>
          <cell r="B1213" t="str">
            <v>Porta em laminado fenólico melamínico com batente em alumínio - 80 x 180 cm</v>
          </cell>
          <cell r="C1213" t="str">
            <v>UN</v>
          </cell>
          <cell r="D1213">
            <v>1281.45</v>
          </cell>
          <cell r="E1213">
            <v>63.21</v>
          </cell>
          <cell r="F1213">
            <v>1344.66</v>
          </cell>
        </row>
        <row r="1214">
          <cell r="A1214" t="str">
            <v>23.04.080</v>
          </cell>
          <cell r="B1214" t="str">
            <v>Porta em laminado fenólico melamínico com batente em alumínio - 60 x 160 cm</v>
          </cell>
          <cell r="C1214" t="str">
            <v>UN</v>
          </cell>
          <cell r="D1214">
            <v>1084.56</v>
          </cell>
          <cell r="E1214">
            <v>63.21</v>
          </cell>
          <cell r="F1214">
            <v>1147.77</v>
          </cell>
        </row>
        <row r="1215">
          <cell r="A1215" t="str">
            <v>23.04.090</v>
          </cell>
          <cell r="B1215" t="str">
            <v>Porta em laminado fenólico melamínico com acabamento liso, batente de madeira sem revestimento - 70 x 210 cm</v>
          </cell>
          <cell r="C1215" t="str">
            <v>UN</v>
          </cell>
          <cell r="D1215">
            <v>1267.97</v>
          </cell>
          <cell r="E1215">
            <v>126.43</v>
          </cell>
          <cell r="F1215">
            <v>1394.4</v>
          </cell>
        </row>
        <row r="1216">
          <cell r="A1216" t="str">
            <v>23.04.100</v>
          </cell>
          <cell r="B1216" t="str">
            <v>Porta em laminado fenólico melamínico com acabamento liso, batente de madeira sem revestimento - 80 x 210 cm</v>
          </cell>
          <cell r="C1216" t="str">
            <v>UN</v>
          </cell>
          <cell r="D1216">
            <v>1367.62</v>
          </cell>
          <cell r="E1216">
            <v>126.43</v>
          </cell>
          <cell r="F1216">
            <v>1494.05</v>
          </cell>
        </row>
        <row r="1217">
          <cell r="A1217" t="str">
            <v>23.04.110</v>
          </cell>
          <cell r="B1217" t="str">
            <v>Porta em laminado fenólico melamínico com acabamento liso, batente de madeira sem revestimento - 90 x 210 cm</v>
          </cell>
          <cell r="C1217" t="str">
            <v>UN</v>
          </cell>
          <cell r="D1217">
            <v>1381.51</v>
          </cell>
          <cell r="E1217">
            <v>126.43</v>
          </cell>
          <cell r="F1217">
            <v>1507.94</v>
          </cell>
        </row>
        <row r="1218">
          <cell r="A1218" t="str">
            <v>23.04.120</v>
          </cell>
          <cell r="B1218" t="str">
            <v>Porta em laminado fenólico melamínico com acabamento liso, batente de madeira sem revestimento - 120 x 210 cm</v>
          </cell>
          <cell r="C1218" t="str">
            <v>UN</v>
          </cell>
          <cell r="D1218">
            <v>2233.15</v>
          </cell>
          <cell r="E1218">
            <v>158.03</v>
          </cell>
          <cell r="F1218">
            <v>2391.1799999999998</v>
          </cell>
        </row>
        <row r="1219">
          <cell r="A1219" t="str">
            <v>23.04.130</v>
          </cell>
          <cell r="B1219" t="str">
            <v>Porta em laminado fenólico melamínico com acabamento liso, batente de madeira sem revestimento - 140 x 210 cm</v>
          </cell>
          <cell r="C1219" t="str">
            <v>UN</v>
          </cell>
          <cell r="D1219">
            <v>2394.0500000000002</v>
          </cell>
          <cell r="E1219">
            <v>158.03</v>
          </cell>
          <cell r="F1219">
            <v>2552.08</v>
          </cell>
        </row>
        <row r="1220">
          <cell r="A1220" t="str">
            <v>23.04.140</v>
          </cell>
          <cell r="B1220" t="str">
            <v>Porta em laminado fenólico melamínico com acabamento liso, batente de madeira sem revestimento - 220 x 210 cm</v>
          </cell>
          <cell r="C1220" t="str">
            <v>UN</v>
          </cell>
          <cell r="D1220">
            <v>4345.7700000000004</v>
          </cell>
          <cell r="E1220">
            <v>180.61</v>
          </cell>
          <cell r="F1220">
            <v>4526.38</v>
          </cell>
        </row>
        <row r="1221">
          <cell r="A1221" t="str">
            <v>23.04.570</v>
          </cell>
          <cell r="B1221" t="str">
            <v>Porta em laminado melamínico estrutural com acabamento texturizado, batente em alumínio com ferragens - 60 x 180 cm</v>
          </cell>
          <cell r="C1221" t="str">
            <v>UN</v>
          </cell>
          <cell r="D1221">
            <v>983.32</v>
          </cell>
          <cell r="E1221">
            <v>15.81</v>
          </cell>
          <cell r="F1221">
            <v>999.13</v>
          </cell>
        </row>
        <row r="1222">
          <cell r="A1222" t="str">
            <v>23.04.580</v>
          </cell>
          <cell r="B1222" t="str">
            <v>Porta em laminado fenólico melamínico com acabamento liso, batente metálico - 60 x 160 cm</v>
          </cell>
          <cell r="C1222" t="str">
            <v>UN</v>
          </cell>
          <cell r="D1222">
            <v>2213.1799999999998</v>
          </cell>
          <cell r="E1222">
            <v>121.91</v>
          </cell>
          <cell r="F1222">
            <v>2335.09</v>
          </cell>
        </row>
        <row r="1223">
          <cell r="A1223" t="str">
            <v>23.04.590</v>
          </cell>
          <cell r="B1223" t="str">
            <v>Porta em laminado fenólico melamínico com acabamento liso, batente metálico - 70 x 210 cm</v>
          </cell>
          <cell r="C1223" t="str">
            <v>UN</v>
          </cell>
          <cell r="D1223">
            <v>2301.92</v>
          </cell>
          <cell r="E1223">
            <v>117.4</v>
          </cell>
          <cell r="F1223">
            <v>2419.3200000000002</v>
          </cell>
        </row>
        <row r="1224">
          <cell r="A1224" t="str">
            <v>23.04.600</v>
          </cell>
          <cell r="B1224" t="str">
            <v>Porta em laminado fenólico melamínico com acabamento liso, batente metálico - 80 x 210 cm</v>
          </cell>
          <cell r="C1224" t="str">
            <v>UN</v>
          </cell>
          <cell r="D1224">
            <v>2453.61</v>
          </cell>
          <cell r="E1224">
            <v>117.4</v>
          </cell>
          <cell r="F1224">
            <v>2571.0100000000002</v>
          </cell>
        </row>
        <row r="1225">
          <cell r="A1225" t="str">
            <v>23.04.610</v>
          </cell>
          <cell r="B1225" t="str">
            <v>Porta em laminado fenólico melamínico com acabamento liso, batente metálico - 90 x 210 cm</v>
          </cell>
          <cell r="C1225" t="str">
            <v>UN</v>
          </cell>
          <cell r="D1225">
            <v>2467.5</v>
          </cell>
          <cell r="E1225">
            <v>117.4</v>
          </cell>
          <cell r="F1225">
            <v>2584.9</v>
          </cell>
        </row>
        <row r="1226">
          <cell r="A1226" t="str">
            <v>23.04.620</v>
          </cell>
          <cell r="B1226" t="str">
            <v>Porta em laminado fenólico melamínico com acabamento liso, batente metálico - 120 x 210 cm</v>
          </cell>
          <cell r="C1226" t="str">
            <v>UN</v>
          </cell>
          <cell r="D1226">
            <v>3302.37</v>
          </cell>
          <cell r="E1226">
            <v>153.5</v>
          </cell>
          <cell r="F1226">
            <v>3455.87</v>
          </cell>
        </row>
        <row r="1227">
          <cell r="A1227" t="str">
            <v>23.08</v>
          </cell>
          <cell r="B1227" t="str">
            <v>Marcenaria em geral</v>
          </cell>
          <cell r="C1227"/>
          <cell r="D1227"/>
          <cell r="E1227"/>
          <cell r="F1227"/>
        </row>
        <row r="1228">
          <cell r="A1228" t="str">
            <v>23.08.010</v>
          </cell>
          <cell r="B1228" t="str">
            <v>Estrado em madeira</v>
          </cell>
          <cell r="C1228" t="str">
            <v>M2</v>
          </cell>
          <cell r="D1228">
            <v>101.42</v>
          </cell>
          <cell r="E1228">
            <v>45.15</v>
          </cell>
          <cell r="F1228">
            <v>146.57</v>
          </cell>
        </row>
        <row r="1229">
          <cell r="A1229" t="str">
            <v>23.08.020</v>
          </cell>
          <cell r="B1229" t="str">
            <v>Faixa/batedor de proteção em madeira aparelhada natural de 10 x 2,5 cm</v>
          </cell>
          <cell r="C1229" t="str">
            <v>M</v>
          </cell>
          <cell r="D1229">
            <v>8.3800000000000008</v>
          </cell>
          <cell r="E1229">
            <v>9.0299999999999994</v>
          </cell>
          <cell r="F1229">
            <v>17.41</v>
          </cell>
        </row>
        <row r="1230">
          <cell r="A1230" t="str">
            <v>23.08.030</v>
          </cell>
          <cell r="B1230" t="str">
            <v>Faixa/batedor de proteção em madeira de 20 x 5 cm, com acabamento em laminado fenólico melamínico</v>
          </cell>
          <cell r="C1230" t="str">
            <v>M</v>
          </cell>
          <cell r="D1230">
            <v>94.85</v>
          </cell>
          <cell r="E1230">
            <v>90.3</v>
          </cell>
          <cell r="F1230">
            <v>185.15</v>
          </cell>
        </row>
        <row r="1231">
          <cell r="A1231" t="str">
            <v>23.08.040</v>
          </cell>
          <cell r="B1231" t="str">
            <v>Armário/gabinete embutido em MDF sob medida, revestido em laminado melamínico, com portas e prateleiras</v>
          </cell>
          <cell r="C1231" t="str">
            <v>M2</v>
          </cell>
          <cell r="D1231">
            <v>2180.15</v>
          </cell>
          <cell r="E1231"/>
          <cell r="F1231">
            <v>2180.15</v>
          </cell>
        </row>
        <row r="1232">
          <cell r="A1232" t="str">
            <v>23.08.060</v>
          </cell>
          <cell r="B1232" t="str">
            <v>Tampo sob medida em compensado, revestido na face superior em laminado fenólico melamínico</v>
          </cell>
          <cell r="C1232" t="str">
            <v>M2</v>
          </cell>
          <cell r="D1232">
            <v>803.52</v>
          </cell>
          <cell r="E1232"/>
          <cell r="F1232">
            <v>803.52</v>
          </cell>
        </row>
        <row r="1233">
          <cell r="A1233" t="str">
            <v>23.08.080</v>
          </cell>
          <cell r="B1233" t="str">
            <v>Prateleira sob medida em compensado, revestida nas duas faces em laminado fenólico melamínico</v>
          </cell>
          <cell r="C1233" t="str">
            <v>M2</v>
          </cell>
          <cell r="D1233">
            <v>638.29</v>
          </cell>
          <cell r="E1233">
            <v>18.059999999999999</v>
          </cell>
          <cell r="F1233">
            <v>656.35</v>
          </cell>
        </row>
        <row r="1234">
          <cell r="A1234" t="str">
            <v>23.08.100</v>
          </cell>
          <cell r="B1234" t="str">
            <v>Armário tipo prateleira com subdivisão em compensado, revestido totalmente em laminado fenólico melamínico</v>
          </cell>
          <cell r="C1234" t="str">
            <v>M2</v>
          </cell>
          <cell r="D1234">
            <v>2089.6</v>
          </cell>
          <cell r="E1234"/>
          <cell r="F1234">
            <v>2089.6</v>
          </cell>
        </row>
        <row r="1235">
          <cell r="A1235" t="str">
            <v>23.08.110</v>
          </cell>
          <cell r="B1235" t="str">
            <v>Painel em compensado naval, espessura de 25 mm</v>
          </cell>
          <cell r="C1235" t="str">
            <v>M2</v>
          </cell>
          <cell r="D1235">
            <v>175.94</v>
          </cell>
          <cell r="E1235">
            <v>45.15</v>
          </cell>
          <cell r="F1235">
            <v>221.09</v>
          </cell>
        </row>
        <row r="1236">
          <cell r="A1236" t="str">
            <v>23.08.160</v>
          </cell>
          <cell r="B1236" t="str">
            <v>Porta lisa com balcão, batente de madeira, completa - 80 x 210 cm</v>
          </cell>
          <cell r="C1236" t="str">
            <v>CJ</v>
          </cell>
          <cell r="D1236">
            <v>1063.23</v>
          </cell>
          <cell r="E1236">
            <v>194.15</v>
          </cell>
          <cell r="F1236">
            <v>1257.3800000000001</v>
          </cell>
        </row>
        <row r="1237">
          <cell r="A1237" t="str">
            <v>23.08.170</v>
          </cell>
          <cell r="B1237" t="str">
            <v>Lousa em laminado melamínico, branco - linha comercial</v>
          </cell>
          <cell r="C1237" t="str">
            <v>M2</v>
          </cell>
          <cell r="D1237">
            <v>248.74</v>
          </cell>
          <cell r="E1237">
            <v>8.86</v>
          </cell>
          <cell r="F1237">
            <v>257.60000000000002</v>
          </cell>
        </row>
        <row r="1238">
          <cell r="A1238" t="str">
            <v>23.08.210</v>
          </cell>
          <cell r="B1238" t="str">
            <v>Armário sob medida em compensado de madeira totalmente revestido em folheado de madeira, completo</v>
          </cell>
          <cell r="C1238" t="str">
            <v>M2</v>
          </cell>
          <cell r="D1238">
            <v>2128.9299999999998</v>
          </cell>
          <cell r="E1238"/>
          <cell r="F1238">
            <v>2128.9299999999998</v>
          </cell>
        </row>
        <row r="1239">
          <cell r="A1239" t="str">
            <v>23.08.220</v>
          </cell>
          <cell r="B1239" t="str">
            <v>Armário sob medida em compensado de madeira totalmente revestido em laminado melamínico texturizado, completo</v>
          </cell>
          <cell r="C1239" t="str">
            <v>M2</v>
          </cell>
          <cell r="D1239">
            <v>1772.4</v>
          </cell>
          <cell r="E1239"/>
          <cell r="F1239">
            <v>1772.4</v>
          </cell>
        </row>
        <row r="1240">
          <cell r="A1240" t="str">
            <v>23.08.242</v>
          </cell>
          <cell r="B1240" t="str">
            <v>Porta lisa de correr suspensa em madeira com batente</v>
          </cell>
          <cell r="C1240" t="str">
            <v>M2</v>
          </cell>
          <cell r="D1240">
            <v>483.47</v>
          </cell>
          <cell r="E1240">
            <v>37.19</v>
          </cell>
          <cell r="F1240">
            <v>520.66</v>
          </cell>
        </row>
        <row r="1241">
          <cell r="A1241" t="str">
            <v>23.08.244</v>
          </cell>
          <cell r="B1241" t="str">
            <v>Porta articulada em MDF revestida com laminado melamínico, batente em alumínio - completa</v>
          </cell>
          <cell r="C1241" t="str">
            <v>M2</v>
          </cell>
          <cell r="D1241">
            <v>729.31</v>
          </cell>
          <cell r="E1241">
            <v>180.6</v>
          </cell>
          <cell r="F1241">
            <v>909.91</v>
          </cell>
        </row>
        <row r="1242">
          <cell r="A1242" t="str">
            <v>23.08.320</v>
          </cell>
          <cell r="B1242" t="str">
            <v>Porta acústica de madeira</v>
          </cell>
          <cell r="C1242" t="str">
            <v>M2</v>
          </cell>
          <cell r="D1242">
            <v>447.66</v>
          </cell>
          <cell r="E1242">
            <v>90.27</v>
          </cell>
          <cell r="F1242">
            <v>537.92999999999995</v>
          </cell>
        </row>
        <row r="1243">
          <cell r="A1243" t="str">
            <v>23.08.380</v>
          </cell>
          <cell r="B1243" t="str">
            <v>Faixa/batedor de proteção em madeira de 290 x 15 mm, com acabamento em laminado fenólico melamínico</v>
          </cell>
          <cell r="C1243" t="str">
            <v>M</v>
          </cell>
          <cell r="D1243">
            <v>219.35</v>
          </cell>
          <cell r="E1243">
            <v>9.0299999999999994</v>
          </cell>
          <cell r="F1243">
            <v>228.38</v>
          </cell>
        </row>
        <row r="1244">
          <cell r="A1244" t="str">
            <v>23.09</v>
          </cell>
          <cell r="B1244" t="str">
            <v>Porta lisa comum montada com batente</v>
          </cell>
          <cell r="C1244"/>
          <cell r="D1244"/>
          <cell r="E1244"/>
          <cell r="F1244"/>
        </row>
        <row r="1245">
          <cell r="A1245" t="str">
            <v>23.09.010</v>
          </cell>
          <cell r="B1245" t="str">
            <v>Acréscimo de bandeira - porta lisa comum com batente de madeira</v>
          </cell>
          <cell r="C1245" t="str">
            <v>M2</v>
          </cell>
          <cell r="D1245">
            <v>235.72</v>
          </cell>
          <cell r="E1245">
            <v>62.31</v>
          </cell>
          <cell r="F1245">
            <v>298.02999999999997</v>
          </cell>
        </row>
        <row r="1246">
          <cell r="A1246" t="str">
            <v>23.09.020</v>
          </cell>
          <cell r="B1246" t="str">
            <v>Porta lisa com batente madeira - 60 x 210 cm</v>
          </cell>
          <cell r="C1246" t="str">
            <v>UN</v>
          </cell>
          <cell r="D1246">
            <v>473.08</v>
          </cell>
          <cell r="E1246">
            <v>126.43</v>
          </cell>
          <cell r="F1246">
            <v>599.51</v>
          </cell>
        </row>
        <row r="1247">
          <cell r="A1247" t="str">
            <v>23.09.030</v>
          </cell>
          <cell r="B1247" t="str">
            <v>Porta lisa com batente madeira - 70 x 210 cm</v>
          </cell>
          <cell r="C1247" t="str">
            <v>UN</v>
          </cell>
          <cell r="D1247">
            <v>471.22</v>
          </cell>
          <cell r="E1247">
            <v>126.43</v>
          </cell>
          <cell r="F1247">
            <v>597.65</v>
          </cell>
        </row>
        <row r="1248">
          <cell r="A1248" t="str">
            <v>23.09.040</v>
          </cell>
          <cell r="B1248" t="str">
            <v>Porta lisa com batente madeira - 80 x 210 cm</v>
          </cell>
          <cell r="C1248" t="str">
            <v>UN</v>
          </cell>
          <cell r="D1248">
            <v>482.28</v>
          </cell>
          <cell r="E1248">
            <v>126.43</v>
          </cell>
          <cell r="F1248">
            <v>608.71</v>
          </cell>
        </row>
        <row r="1249">
          <cell r="A1249" t="str">
            <v>23.09.050</v>
          </cell>
          <cell r="B1249" t="str">
            <v>Porta lisa com batente madeira - 90 x 210 cm</v>
          </cell>
          <cell r="C1249" t="str">
            <v>UN</v>
          </cell>
          <cell r="D1249">
            <v>505.26</v>
          </cell>
          <cell r="E1249">
            <v>126.43</v>
          </cell>
          <cell r="F1249">
            <v>631.69000000000005</v>
          </cell>
        </row>
        <row r="1250">
          <cell r="A1250" t="str">
            <v>23.09.052</v>
          </cell>
          <cell r="B1250" t="str">
            <v>Porta lisa com batente madeira - 110 x 210 cm</v>
          </cell>
          <cell r="C1250" t="str">
            <v>UN</v>
          </cell>
          <cell r="D1250">
            <v>659.11</v>
          </cell>
          <cell r="E1250">
            <v>126.43</v>
          </cell>
          <cell r="F1250">
            <v>785.54</v>
          </cell>
        </row>
        <row r="1251">
          <cell r="A1251" t="str">
            <v>23.09.060</v>
          </cell>
          <cell r="B1251" t="str">
            <v>Porta lisa com batente madeira - 120 x 210 cm</v>
          </cell>
          <cell r="C1251" t="str">
            <v>UN</v>
          </cell>
          <cell r="D1251">
            <v>771.21</v>
          </cell>
          <cell r="E1251">
            <v>158.03</v>
          </cell>
          <cell r="F1251">
            <v>929.24</v>
          </cell>
        </row>
        <row r="1252">
          <cell r="A1252" t="str">
            <v>23.09.100</v>
          </cell>
          <cell r="B1252" t="str">
            <v>Porta lisa com batente madeira - 160 x 210 cm</v>
          </cell>
          <cell r="C1252" t="str">
            <v>UN</v>
          </cell>
          <cell r="D1252">
            <v>848.48</v>
          </cell>
          <cell r="E1252">
            <v>182.86</v>
          </cell>
          <cell r="F1252">
            <v>1031.3399999999999</v>
          </cell>
        </row>
        <row r="1253">
          <cell r="A1253" t="str">
            <v>23.09.420</v>
          </cell>
          <cell r="B1253" t="str">
            <v>Porta lisa com batente em alumínio, largura 60 cm, altura de 105 a 200 cm</v>
          </cell>
          <cell r="C1253" t="str">
            <v>UN</v>
          </cell>
          <cell r="D1253">
            <v>309.13</v>
          </cell>
          <cell r="E1253">
            <v>63.21</v>
          </cell>
          <cell r="F1253">
            <v>372.34</v>
          </cell>
        </row>
        <row r="1254">
          <cell r="A1254" t="str">
            <v>23.09.430</v>
          </cell>
          <cell r="B1254" t="str">
            <v>Porta lisa com batente em alumínio, largura 80 cm, altura de 105 a 200 cm</v>
          </cell>
          <cell r="C1254" t="str">
            <v>UN</v>
          </cell>
          <cell r="D1254">
            <v>318.33</v>
          </cell>
          <cell r="E1254">
            <v>63.21</v>
          </cell>
          <cell r="F1254">
            <v>381.54</v>
          </cell>
        </row>
        <row r="1255">
          <cell r="A1255" t="str">
            <v>23.09.440</v>
          </cell>
          <cell r="B1255" t="str">
            <v>Porta lisa com batente em alumínio, largura 90 cm, altura de 105 a 200 cm</v>
          </cell>
          <cell r="C1255" t="str">
            <v>UN</v>
          </cell>
          <cell r="D1255">
            <v>341.31</v>
          </cell>
          <cell r="E1255">
            <v>63.21</v>
          </cell>
          <cell r="F1255">
            <v>404.52</v>
          </cell>
        </row>
        <row r="1256">
          <cell r="A1256" t="str">
            <v>23.09.520</v>
          </cell>
          <cell r="B1256" t="str">
            <v>Porta lisa com batente metálico - 60 x 160 cm</v>
          </cell>
          <cell r="C1256" t="str">
            <v>UN</v>
          </cell>
          <cell r="D1256">
            <v>1038.8699999999999</v>
          </cell>
          <cell r="E1256">
            <v>63.21</v>
          </cell>
          <cell r="F1256">
            <v>1102.08</v>
          </cell>
        </row>
        <row r="1257">
          <cell r="A1257" t="str">
            <v>23.09.530</v>
          </cell>
          <cell r="B1257" t="str">
            <v>Porta lisa com batente metálico - 80 x 160 cm</v>
          </cell>
          <cell r="C1257" t="str">
            <v>UN</v>
          </cell>
          <cell r="D1257">
            <v>1048.07</v>
          </cell>
          <cell r="E1257">
            <v>63.21</v>
          </cell>
          <cell r="F1257">
            <v>1111.28</v>
          </cell>
        </row>
        <row r="1258">
          <cell r="A1258" t="str">
            <v>23.09.540</v>
          </cell>
          <cell r="B1258" t="str">
            <v>Porta lisa com batente metálico - 70 x 210 cm</v>
          </cell>
          <cell r="C1258" t="str">
            <v>UN</v>
          </cell>
          <cell r="D1258">
            <v>1505.17</v>
          </cell>
          <cell r="E1258">
            <v>117.4</v>
          </cell>
          <cell r="F1258">
            <v>1622.57</v>
          </cell>
        </row>
        <row r="1259">
          <cell r="A1259" t="str">
            <v>23.09.550</v>
          </cell>
          <cell r="B1259" t="str">
            <v>Porta lisa com batente metálico - 80 x 210 cm</v>
          </cell>
          <cell r="C1259" t="str">
            <v>UN</v>
          </cell>
          <cell r="D1259">
            <v>1542.25</v>
          </cell>
          <cell r="E1259">
            <v>117.4</v>
          </cell>
          <cell r="F1259">
            <v>1659.65</v>
          </cell>
        </row>
        <row r="1260">
          <cell r="A1260" t="str">
            <v>23.09.560</v>
          </cell>
          <cell r="B1260" t="str">
            <v>Porta lisa com batente metálico - 90 x 210 cm</v>
          </cell>
          <cell r="C1260" t="str">
            <v>UN</v>
          </cell>
          <cell r="D1260">
            <v>1591.25</v>
          </cell>
          <cell r="E1260">
            <v>117.4</v>
          </cell>
          <cell r="F1260">
            <v>1708.65</v>
          </cell>
        </row>
        <row r="1261">
          <cell r="A1261" t="str">
            <v>23.09.570</v>
          </cell>
          <cell r="B1261" t="str">
            <v>Porta lisa com batente metálico - 120 x 210 cm</v>
          </cell>
          <cell r="C1261" t="str">
            <v>UN</v>
          </cell>
          <cell r="D1261">
            <v>1840.43</v>
          </cell>
          <cell r="E1261">
            <v>153.5</v>
          </cell>
          <cell r="F1261">
            <v>1993.93</v>
          </cell>
        </row>
        <row r="1262">
          <cell r="A1262" t="str">
            <v>23.09.590</v>
          </cell>
          <cell r="B1262" t="str">
            <v>Porta lisa com batente metálico - 160 x 210 cm</v>
          </cell>
          <cell r="C1262" t="str">
            <v>UN</v>
          </cell>
          <cell r="D1262">
            <v>1962.92</v>
          </cell>
          <cell r="E1262">
            <v>153.5</v>
          </cell>
          <cell r="F1262">
            <v>2116.42</v>
          </cell>
        </row>
        <row r="1263">
          <cell r="A1263" t="str">
            <v>23.09.600</v>
          </cell>
          <cell r="B1263" t="str">
            <v>Porta lisa com batente metálico - 60 x 180 cm</v>
          </cell>
          <cell r="C1263" t="str">
            <v>UN</v>
          </cell>
          <cell r="D1263">
            <v>1248.01</v>
          </cell>
          <cell r="E1263">
            <v>63.21</v>
          </cell>
          <cell r="F1263">
            <v>1311.22</v>
          </cell>
        </row>
        <row r="1264">
          <cell r="A1264" t="str">
            <v>23.09.610</v>
          </cell>
          <cell r="B1264" t="str">
            <v>Porta lisa com batente metálico - 60 x 210 cm</v>
          </cell>
          <cell r="C1264" t="str">
            <v>UN</v>
          </cell>
          <cell r="D1264">
            <v>1481.01</v>
          </cell>
          <cell r="E1264">
            <v>63.21</v>
          </cell>
          <cell r="F1264">
            <v>1544.22</v>
          </cell>
        </row>
        <row r="1265">
          <cell r="A1265" t="str">
            <v>23.09.630</v>
          </cell>
          <cell r="B1265" t="str">
            <v>Porta lisa com batente madeira, 2 folhas - 140 x 210 cm</v>
          </cell>
          <cell r="C1265" t="str">
            <v>UN</v>
          </cell>
          <cell r="D1265">
            <v>751.25</v>
          </cell>
          <cell r="E1265">
            <v>158.03</v>
          </cell>
          <cell r="F1265">
            <v>909.28</v>
          </cell>
        </row>
        <row r="1266">
          <cell r="A1266" t="str">
            <v>23.11</v>
          </cell>
          <cell r="B1266" t="str">
            <v>Porta lisa para acabamento em verniz montada com batente</v>
          </cell>
          <cell r="C1266"/>
          <cell r="D1266"/>
          <cell r="E1266"/>
          <cell r="F1266"/>
        </row>
        <row r="1267">
          <cell r="A1267" t="str">
            <v>23.11.010</v>
          </cell>
          <cell r="B1267" t="str">
            <v>Acréscimo de bandeira - porta lisa para acabamento em verniz, com batente de madeira</v>
          </cell>
          <cell r="C1267" t="str">
            <v>M2</v>
          </cell>
          <cell r="D1267">
            <v>242.07</v>
          </cell>
          <cell r="E1267">
            <v>62.31</v>
          </cell>
          <cell r="F1267">
            <v>304.38</v>
          </cell>
        </row>
        <row r="1268">
          <cell r="A1268" t="str">
            <v>23.11.030</v>
          </cell>
          <cell r="B1268" t="str">
            <v>Porta lisa para acabamento em verniz, com batente de madeira - 70 x 210 cm</v>
          </cell>
          <cell r="C1268" t="str">
            <v>UN</v>
          </cell>
          <cell r="D1268">
            <v>476.82</v>
          </cell>
          <cell r="E1268">
            <v>126.43</v>
          </cell>
          <cell r="F1268">
            <v>603.25</v>
          </cell>
        </row>
        <row r="1269">
          <cell r="A1269" t="str">
            <v>23.11.040</v>
          </cell>
          <cell r="B1269" t="str">
            <v>Porta lisa para acabamento em verniz, com batente de madeira - 80 x 210 cm</v>
          </cell>
          <cell r="C1269" t="str">
            <v>UN</v>
          </cell>
          <cell r="D1269">
            <v>489.84</v>
          </cell>
          <cell r="E1269">
            <v>126.43</v>
          </cell>
          <cell r="F1269">
            <v>616.27</v>
          </cell>
        </row>
        <row r="1270">
          <cell r="A1270" t="str">
            <v>23.11.050</v>
          </cell>
          <cell r="B1270" t="str">
            <v>Porta lisa para acabamento em verniz, com batente de madeira - 90 x 210 cm</v>
          </cell>
          <cell r="C1270" t="str">
            <v>UN</v>
          </cell>
          <cell r="D1270">
            <v>515.92999999999995</v>
          </cell>
          <cell r="E1270">
            <v>126.43</v>
          </cell>
          <cell r="F1270">
            <v>642.36</v>
          </cell>
        </row>
        <row r="1271">
          <cell r="A1271" t="str">
            <v>23.12</v>
          </cell>
          <cell r="B1271" t="str">
            <v>Porta comum completa - uso coletivo (padrao dimensional medio)</v>
          </cell>
          <cell r="C1271"/>
          <cell r="D1271"/>
          <cell r="E1271"/>
          <cell r="F1271"/>
        </row>
        <row r="1272">
          <cell r="A1272" t="str">
            <v>23.12.001</v>
          </cell>
          <cell r="B1272" t="str">
            <v>Porta lisa de madeira, interna "PIM", para acabamento em pintura, padrão dimensional médio, com ferragens, completo - 80 x 210 cm</v>
          </cell>
          <cell r="C1272" t="str">
            <v>UN</v>
          </cell>
          <cell r="D1272">
            <v>591.66999999999996</v>
          </cell>
          <cell r="E1272"/>
          <cell r="F1272">
            <v>591.66999999999996</v>
          </cell>
        </row>
        <row r="1273">
          <cell r="A1273" t="str">
            <v>23.13</v>
          </cell>
          <cell r="B1273" t="str">
            <v>Porta comum completa - uso publico (padrao dimensional medio/pesado)</v>
          </cell>
          <cell r="C1273"/>
          <cell r="D1273"/>
          <cell r="E1273"/>
          <cell r="F1273"/>
        </row>
        <row r="1274">
          <cell r="A1274" t="str">
            <v>23.13.001</v>
          </cell>
          <cell r="B1274" t="str">
            <v>Porta lisa de madeira, interna "PIM", para acabamento em pintura, padrão dimensional médio/pesado, com ferragens, completo - 80 x 210 cm</v>
          </cell>
          <cell r="C1274" t="str">
            <v>UN</v>
          </cell>
          <cell r="D1274">
            <v>591.66999999999996</v>
          </cell>
          <cell r="E1274"/>
          <cell r="F1274">
            <v>591.66999999999996</v>
          </cell>
        </row>
        <row r="1275">
          <cell r="A1275" t="str">
            <v>23.13.002</v>
          </cell>
          <cell r="B1275" t="str">
            <v>Porta lisa de madeira, interna "PIM", para acabamento em pintura, padrão dimensional médio/pesado, com ferragens, completo - 90 x 210 cm</v>
          </cell>
          <cell r="C1275" t="str">
            <v>UN</v>
          </cell>
          <cell r="D1275">
            <v>608.29</v>
          </cell>
          <cell r="E1275"/>
          <cell r="F1275">
            <v>608.29</v>
          </cell>
        </row>
        <row r="1276">
          <cell r="A1276" t="str">
            <v>23.13.020</v>
          </cell>
          <cell r="B1276" t="str">
            <v>Porta lisa de madeira, interna, resistente a umidade "PIM RU", para acabamento em pintura, padrão dimensional médio/pesado, com ferragens, completo - 80 x 210 cm</v>
          </cell>
          <cell r="C1276" t="str">
            <v>UN</v>
          </cell>
          <cell r="D1276">
            <v>591.66999999999996</v>
          </cell>
          <cell r="E1276"/>
          <cell r="F1276">
            <v>591.66999999999996</v>
          </cell>
        </row>
        <row r="1277">
          <cell r="A1277" t="str">
            <v>23.13.040</v>
          </cell>
          <cell r="B1277" t="str">
            <v>Porta lisa de madeira, interna, resistente a umidade "PIM RU", para acabamento revestido ou em pintura, para divisória sanitária, padrão dimensional médio/pesado, com ferragens, completo - 80 x 190 cm</v>
          </cell>
          <cell r="C1277" t="str">
            <v>UN</v>
          </cell>
          <cell r="D1277">
            <v>735</v>
          </cell>
          <cell r="E1277"/>
          <cell r="F1277">
            <v>735</v>
          </cell>
        </row>
        <row r="1278">
          <cell r="A1278" t="str">
            <v>23.13.052</v>
          </cell>
          <cell r="B1278" t="str">
            <v>Porta lisa de madeira, interna, resistente a umidade "PIM RU", para acabamento em pintura, tipo acessível, padrão dimensional médio/pesado, com ferragens, completo - 90 x 210 cm</v>
          </cell>
          <cell r="C1278" t="str">
            <v>UN</v>
          </cell>
          <cell r="D1278">
            <v>770.29</v>
          </cell>
          <cell r="E1278"/>
          <cell r="F1278">
            <v>770.29</v>
          </cell>
        </row>
        <row r="1279">
          <cell r="A1279" t="str">
            <v>23.13.064</v>
          </cell>
          <cell r="B1279" t="str">
            <v>Porta lisa de madeira, interna, resistente a umidade "PIM RU", para acabamento em pintura, de correr ou deslizante, tipo acessível, padrão dimensional pesado, com sistema deslizante e ferragens, completo - 100 x 210 cm</v>
          </cell>
          <cell r="C1279" t="str">
            <v>UN</v>
          </cell>
          <cell r="D1279">
            <v>861</v>
          </cell>
          <cell r="E1279"/>
          <cell r="F1279">
            <v>861</v>
          </cell>
        </row>
        <row r="1280">
          <cell r="A1280" t="str">
            <v>23.20</v>
          </cell>
          <cell r="B1280" t="str">
            <v>Reparos, conservacoes e complementos - GRUPO 23</v>
          </cell>
          <cell r="C1280"/>
          <cell r="D1280"/>
          <cell r="E1280"/>
          <cell r="F1280"/>
        </row>
        <row r="1281">
          <cell r="A1281" t="str">
            <v>23.20.020</v>
          </cell>
          <cell r="B1281" t="str">
            <v>Recolocação de batentes de madeira</v>
          </cell>
          <cell r="C1281" t="str">
            <v>UN</v>
          </cell>
          <cell r="D1281"/>
          <cell r="E1281">
            <v>58.7</v>
          </cell>
          <cell r="F1281">
            <v>58.7</v>
          </cell>
        </row>
        <row r="1282">
          <cell r="A1282" t="str">
            <v>23.20.040</v>
          </cell>
          <cell r="B1282" t="str">
            <v>Recolocação de folhas de porta ou janela</v>
          </cell>
          <cell r="C1282" t="str">
            <v>UN</v>
          </cell>
          <cell r="D1282"/>
          <cell r="E1282">
            <v>72.239999999999995</v>
          </cell>
          <cell r="F1282">
            <v>72.239999999999995</v>
          </cell>
        </row>
        <row r="1283">
          <cell r="A1283" t="str">
            <v>23.20.060</v>
          </cell>
          <cell r="B1283" t="str">
            <v>Recolocação de guarnição ou molduras</v>
          </cell>
          <cell r="C1283" t="str">
            <v>M</v>
          </cell>
          <cell r="D1283"/>
          <cell r="E1283">
            <v>2.2599999999999998</v>
          </cell>
          <cell r="F1283">
            <v>2.2599999999999998</v>
          </cell>
        </row>
        <row r="1284">
          <cell r="A1284" t="str">
            <v>23.20.100</v>
          </cell>
          <cell r="B1284" t="str">
            <v>Batente de madeira para porta</v>
          </cell>
          <cell r="C1284" t="str">
            <v>M</v>
          </cell>
          <cell r="D1284">
            <v>42.36</v>
          </cell>
          <cell r="E1284">
            <v>13.55</v>
          </cell>
          <cell r="F1284">
            <v>55.91</v>
          </cell>
        </row>
        <row r="1285">
          <cell r="A1285" t="str">
            <v>23.20.110</v>
          </cell>
          <cell r="B1285" t="str">
            <v>Visor fixo e requadro de madeira para porta, para receber vidro</v>
          </cell>
          <cell r="C1285" t="str">
            <v>M2</v>
          </cell>
          <cell r="D1285">
            <v>1537.44</v>
          </cell>
          <cell r="E1285">
            <v>180.6</v>
          </cell>
          <cell r="F1285">
            <v>1718.04</v>
          </cell>
        </row>
        <row r="1286">
          <cell r="A1286" t="str">
            <v>23.20.120</v>
          </cell>
          <cell r="B1286" t="str">
            <v>Guarnição de madeira</v>
          </cell>
          <cell r="C1286" t="str">
            <v>M</v>
          </cell>
          <cell r="D1286">
            <v>6.69</v>
          </cell>
          <cell r="E1286">
            <v>2.2599999999999998</v>
          </cell>
          <cell r="F1286">
            <v>8.9499999999999993</v>
          </cell>
        </row>
        <row r="1287">
          <cell r="A1287" t="str">
            <v>23.20.140</v>
          </cell>
          <cell r="B1287" t="str">
            <v>Acréscimo de visor completo em porta de madeira</v>
          </cell>
          <cell r="C1287" t="str">
            <v>UN</v>
          </cell>
          <cell r="D1287">
            <v>275.22000000000003</v>
          </cell>
          <cell r="E1287"/>
          <cell r="F1287">
            <v>275.22000000000003</v>
          </cell>
        </row>
        <row r="1288">
          <cell r="A1288" t="str">
            <v>23.20.160</v>
          </cell>
          <cell r="B1288" t="str">
            <v>Folha de porta veneziana maciça, sob medida</v>
          </cell>
          <cell r="C1288" t="str">
            <v>M2</v>
          </cell>
          <cell r="D1288">
            <v>1040.8699999999999</v>
          </cell>
          <cell r="E1288">
            <v>22.58</v>
          </cell>
          <cell r="F1288">
            <v>1063.45</v>
          </cell>
        </row>
        <row r="1289">
          <cell r="A1289" t="str">
            <v>23.20.170</v>
          </cell>
          <cell r="B1289" t="str">
            <v>Folha de porta lisa folheada com madeira, sob medida</v>
          </cell>
          <cell r="C1289" t="str">
            <v>M2</v>
          </cell>
          <cell r="D1289">
            <v>120.26</v>
          </cell>
          <cell r="E1289">
            <v>22.58</v>
          </cell>
          <cell r="F1289">
            <v>142.84</v>
          </cell>
        </row>
        <row r="1290">
          <cell r="A1290" t="str">
            <v>23.20.180</v>
          </cell>
          <cell r="B1290" t="str">
            <v>Folha de porta em madeira para receber vidro, sob medida</v>
          </cell>
          <cell r="C1290" t="str">
            <v>M2</v>
          </cell>
          <cell r="D1290">
            <v>451.76</v>
          </cell>
          <cell r="E1290">
            <v>22.58</v>
          </cell>
          <cell r="F1290">
            <v>474.34</v>
          </cell>
        </row>
        <row r="1291">
          <cell r="A1291" t="str">
            <v>23.20.310</v>
          </cell>
          <cell r="B1291" t="str">
            <v>Folha de porta lisa comum - 60 x 210 cm</v>
          </cell>
          <cell r="C1291" t="str">
            <v>UN</v>
          </cell>
          <cell r="D1291">
            <v>203.29</v>
          </cell>
          <cell r="E1291">
            <v>67.73</v>
          </cell>
          <cell r="F1291">
            <v>271.02</v>
          </cell>
        </row>
        <row r="1292">
          <cell r="A1292" t="str">
            <v>23.20.320</v>
          </cell>
          <cell r="B1292" t="str">
            <v>Folha de porta lisa comum - 70 x 210 cm</v>
          </cell>
          <cell r="C1292" t="str">
            <v>UN</v>
          </cell>
          <cell r="D1292">
            <v>201.43</v>
          </cell>
          <cell r="E1292">
            <v>67.73</v>
          </cell>
          <cell r="F1292">
            <v>269.16000000000003</v>
          </cell>
        </row>
        <row r="1293">
          <cell r="A1293" t="str">
            <v>23.20.330</v>
          </cell>
          <cell r="B1293" t="str">
            <v>Folha de porta lisa comum - 80 x 210 cm</v>
          </cell>
          <cell r="C1293" t="str">
            <v>UN</v>
          </cell>
          <cell r="D1293">
            <v>212.49</v>
          </cell>
          <cell r="E1293">
            <v>67.73</v>
          </cell>
          <cell r="F1293">
            <v>280.22000000000003</v>
          </cell>
        </row>
        <row r="1294">
          <cell r="A1294" t="str">
            <v>23.20.340</v>
          </cell>
          <cell r="B1294" t="str">
            <v>Folha de porta lisa comum - 90 x 210 cm</v>
          </cell>
          <cell r="C1294" t="str">
            <v>UN</v>
          </cell>
          <cell r="D1294">
            <v>235.47</v>
          </cell>
          <cell r="E1294">
            <v>67.73</v>
          </cell>
          <cell r="F1294">
            <v>303.2</v>
          </cell>
        </row>
        <row r="1295">
          <cell r="A1295" t="str">
            <v>23.20.450</v>
          </cell>
          <cell r="B1295" t="str">
            <v>Folha de porta em laminado fenólico melamínico com acabamento liso - 70 x 210 cm</v>
          </cell>
          <cell r="C1295" t="str">
            <v>UN</v>
          </cell>
          <cell r="D1295">
            <v>998.18</v>
          </cell>
          <cell r="E1295">
            <v>67.73</v>
          </cell>
          <cell r="F1295">
            <v>1065.9100000000001</v>
          </cell>
        </row>
        <row r="1296">
          <cell r="A1296" t="str">
            <v>23.20.460</v>
          </cell>
          <cell r="B1296" t="str">
            <v>Folha de porta em laminado fenólico melamínico com acabamento liso - 90 x 210 cm</v>
          </cell>
          <cell r="C1296" t="str">
            <v>UN</v>
          </cell>
          <cell r="D1296">
            <v>1111.72</v>
          </cell>
          <cell r="E1296">
            <v>67.73</v>
          </cell>
          <cell r="F1296">
            <v>1179.45</v>
          </cell>
        </row>
        <row r="1297">
          <cell r="A1297" t="str">
            <v>23.20.550</v>
          </cell>
          <cell r="B1297" t="str">
            <v>Folha de porta em laminado fenólico melamínico com acabamento liso - 80 x 210 cm</v>
          </cell>
          <cell r="C1297" t="str">
            <v>UN</v>
          </cell>
          <cell r="D1297">
            <v>1097.83</v>
          </cell>
          <cell r="E1297">
            <v>67.73</v>
          </cell>
          <cell r="F1297">
            <v>1165.56</v>
          </cell>
        </row>
        <row r="1298">
          <cell r="A1298" t="str">
            <v>23.20.600</v>
          </cell>
          <cell r="B1298" t="str">
            <v>Folha de porta em madeira com tela de proteção tipo mosqueteira</v>
          </cell>
          <cell r="C1298" t="str">
            <v>M2</v>
          </cell>
          <cell r="D1298">
            <v>1198.83</v>
          </cell>
          <cell r="E1298">
            <v>67.73</v>
          </cell>
          <cell r="F1298">
            <v>1266.56</v>
          </cell>
        </row>
        <row r="1299">
          <cell r="A1299" t="str">
            <v>24</v>
          </cell>
          <cell r="B1299" t="str">
            <v>ESQUADRIA, SERRALHERIA E ELEMENTO EM FERRO</v>
          </cell>
          <cell r="C1299"/>
          <cell r="D1299"/>
          <cell r="E1299"/>
          <cell r="F1299"/>
        </row>
        <row r="1300">
          <cell r="A1300" t="str">
            <v>24.01</v>
          </cell>
          <cell r="B1300" t="str">
            <v>Caixilho em ferro</v>
          </cell>
          <cell r="C1300"/>
          <cell r="D1300"/>
          <cell r="E1300"/>
          <cell r="F1300"/>
        </row>
        <row r="1301">
          <cell r="A1301" t="str">
            <v>24.01.010</v>
          </cell>
          <cell r="B1301" t="str">
            <v>Caixilho em ferro fixo, sob medida</v>
          </cell>
          <cell r="C1301" t="str">
            <v>M2</v>
          </cell>
          <cell r="D1301">
            <v>561.97</v>
          </cell>
          <cell r="E1301">
            <v>28.66</v>
          </cell>
          <cell r="F1301">
            <v>590.63</v>
          </cell>
        </row>
        <row r="1302">
          <cell r="A1302" t="str">
            <v>24.01.030</v>
          </cell>
          <cell r="B1302" t="str">
            <v>Caixilho em ferro basculante, sob medida</v>
          </cell>
          <cell r="C1302" t="str">
            <v>M2</v>
          </cell>
          <cell r="D1302">
            <v>1175.56</v>
          </cell>
          <cell r="E1302">
            <v>28.66</v>
          </cell>
          <cell r="F1302">
            <v>1204.22</v>
          </cell>
        </row>
        <row r="1303">
          <cell r="A1303" t="str">
            <v>24.01.070</v>
          </cell>
          <cell r="B1303" t="str">
            <v>Caixilho em ferro de correr, sob medida</v>
          </cell>
          <cell r="C1303" t="str">
            <v>M2</v>
          </cell>
          <cell r="D1303">
            <v>851.35</v>
          </cell>
          <cell r="E1303">
            <v>28.66</v>
          </cell>
          <cell r="F1303">
            <v>880.01</v>
          </cell>
        </row>
        <row r="1304">
          <cell r="A1304" t="str">
            <v>24.01.090</v>
          </cell>
          <cell r="B1304" t="str">
            <v>Caixilho em ferro com ventilação permanente, sob medida</v>
          </cell>
          <cell r="C1304" t="str">
            <v>M2</v>
          </cell>
          <cell r="D1304">
            <v>832.01</v>
          </cell>
          <cell r="E1304">
            <v>28.66</v>
          </cell>
          <cell r="F1304">
            <v>860.67</v>
          </cell>
        </row>
        <row r="1305">
          <cell r="A1305" t="str">
            <v>24.01.100</v>
          </cell>
          <cell r="B1305" t="str">
            <v>Caixilho em ferro tipo veneziana, linha comercial</v>
          </cell>
          <cell r="C1305" t="str">
            <v>M2</v>
          </cell>
          <cell r="D1305">
            <v>494.9</v>
          </cell>
          <cell r="E1305">
            <v>28.66</v>
          </cell>
          <cell r="F1305">
            <v>523.55999999999995</v>
          </cell>
        </row>
        <row r="1306">
          <cell r="A1306" t="str">
            <v>24.01.110</v>
          </cell>
          <cell r="B1306" t="str">
            <v>Caixilho em ferro tipo veneziana, sob medida</v>
          </cell>
          <cell r="C1306" t="str">
            <v>M2</v>
          </cell>
          <cell r="D1306">
            <v>936.75</v>
          </cell>
          <cell r="E1306">
            <v>28.66</v>
          </cell>
          <cell r="F1306">
            <v>965.41</v>
          </cell>
        </row>
        <row r="1307">
          <cell r="A1307" t="str">
            <v>24.01.120</v>
          </cell>
          <cell r="B1307" t="str">
            <v>Caixilho tipo veneziana industrial com montantes em aço galvanizado e aletas em fibra de vidro</v>
          </cell>
          <cell r="C1307" t="str">
            <v>M2</v>
          </cell>
          <cell r="D1307">
            <v>276.97000000000003</v>
          </cell>
          <cell r="E1307"/>
          <cell r="F1307">
            <v>276.97000000000003</v>
          </cell>
        </row>
        <row r="1308">
          <cell r="A1308" t="str">
            <v>24.01.180</v>
          </cell>
          <cell r="B1308" t="str">
            <v>Caixilho removível em tela de aço galvanizado, tipo ondulada com malha de 1", fio 12, com requadro tubular de aço carbono, sob medida</v>
          </cell>
          <cell r="C1308" t="str">
            <v>M2</v>
          </cell>
          <cell r="D1308">
            <v>776.73</v>
          </cell>
          <cell r="E1308">
            <v>27.57</v>
          </cell>
          <cell r="F1308">
            <v>804.3</v>
          </cell>
        </row>
        <row r="1309">
          <cell r="A1309" t="str">
            <v>24.01.190</v>
          </cell>
          <cell r="B1309" t="str">
            <v>Caixilho fixo em tela de aço galvanizado tipo ondulada com malha de 1/2", fio 12, com requadro em cantoneira de aço carbono, sob medida</v>
          </cell>
          <cell r="C1309" t="str">
            <v>M2</v>
          </cell>
          <cell r="D1309">
            <v>728.17</v>
          </cell>
          <cell r="E1309">
            <v>27.57</v>
          </cell>
          <cell r="F1309">
            <v>755.74</v>
          </cell>
        </row>
        <row r="1310">
          <cell r="A1310" t="str">
            <v>24.01.200</v>
          </cell>
          <cell r="B1310" t="str">
            <v>Caixilho fixo em aço SAE 1010/1020 para vidro à prova de bala, sob medida</v>
          </cell>
          <cell r="C1310" t="str">
            <v>M2</v>
          </cell>
          <cell r="D1310">
            <v>1606.38</v>
          </cell>
          <cell r="E1310">
            <v>73.02</v>
          </cell>
          <cell r="F1310">
            <v>1679.4</v>
          </cell>
        </row>
        <row r="1311">
          <cell r="A1311" t="str">
            <v>24.01.280</v>
          </cell>
          <cell r="B1311" t="str">
            <v>Caixilho tipo guichê em chapa de aço</v>
          </cell>
          <cell r="C1311" t="str">
            <v>M2</v>
          </cell>
          <cell r="D1311">
            <v>1072.01</v>
          </cell>
          <cell r="E1311">
            <v>85.87</v>
          </cell>
          <cell r="F1311">
            <v>1157.8800000000001</v>
          </cell>
        </row>
        <row r="1312">
          <cell r="A1312" t="str">
            <v>24.02</v>
          </cell>
          <cell r="B1312" t="str">
            <v>Portas, portoes e gradis</v>
          </cell>
          <cell r="C1312"/>
          <cell r="D1312"/>
          <cell r="E1312"/>
          <cell r="F1312"/>
        </row>
        <row r="1313">
          <cell r="A1313" t="str">
            <v>24.02.010</v>
          </cell>
          <cell r="B1313" t="str">
            <v>Porta em ferro de abrir, para receber vidro, sob medida</v>
          </cell>
          <cell r="C1313" t="str">
            <v>M2</v>
          </cell>
          <cell r="D1313">
            <v>1000.62</v>
          </cell>
          <cell r="E1313">
            <v>85.87</v>
          </cell>
          <cell r="F1313">
            <v>1086.49</v>
          </cell>
        </row>
        <row r="1314">
          <cell r="A1314" t="str">
            <v>24.02.040</v>
          </cell>
          <cell r="B1314" t="str">
            <v>Porta/portão tipo gradil sob medida</v>
          </cell>
          <cell r="C1314" t="str">
            <v>M2</v>
          </cell>
          <cell r="D1314">
            <v>853.41</v>
          </cell>
          <cell r="E1314">
            <v>85.87</v>
          </cell>
          <cell r="F1314">
            <v>939.28</v>
          </cell>
        </row>
        <row r="1315">
          <cell r="A1315" t="str">
            <v>24.02.050</v>
          </cell>
          <cell r="B1315" t="str">
            <v>Porta corta-fogo classe P.90 de 90 x 210 cm, completa, com maçaneta tipo alavanca</v>
          </cell>
          <cell r="C1315" t="str">
            <v>UN</v>
          </cell>
          <cell r="D1315">
            <v>1554.92</v>
          </cell>
          <cell r="E1315">
            <v>151.38</v>
          </cell>
          <cell r="F1315">
            <v>1706.3</v>
          </cell>
        </row>
        <row r="1316">
          <cell r="A1316" t="str">
            <v>24.02.052</v>
          </cell>
          <cell r="B1316" t="str">
            <v>Porta corta-fogo classe P.90 de 100 x 210 cm, completa, com maçaneta tipo alavanca</v>
          </cell>
          <cell r="C1316" t="str">
            <v>UN</v>
          </cell>
          <cell r="D1316">
            <v>1631.45</v>
          </cell>
          <cell r="E1316">
            <v>151.38</v>
          </cell>
          <cell r="F1316">
            <v>1782.83</v>
          </cell>
        </row>
        <row r="1317">
          <cell r="A1317" t="str">
            <v>24.02.054</v>
          </cell>
          <cell r="B1317" t="str">
            <v>Porta corta-fogo classe P.90, com barra antipânico numa face e maçaneta na outra, completa</v>
          </cell>
          <cell r="C1317" t="str">
            <v>M2</v>
          </cell>
          <cell r="D1317">
            <v>1019.02</v>
          </cell>
          <cell r="E1317">
            <v>85.87</v>
          </cell>
          <cell r="F1317">
            <v>1104.8900000000001</v>
          </cell>
        </row>
        <row r="1318">
          <cell r="A1318" t="str">
            <v>24.02.056</v>
          </cell>
          <cell r="B1318" t="str">
            <v>Porta corta-fogo classe P.120 de 80 x 210 cm, com uma folha de abrir, completa</v>
          </cell>
          <cell r="C1318" t="str">
            <v>UN</v>
          </cell>
          <cell r="D1318">
            <v>1962.52</v>
          </cell>
          <cell r="E1318">
            <v>151.38</v>
          </cell>
          <cell r="F1318">
            <v>2113.9</v>
          </cell>
        </row>
        <row r="1319">
          <cell r="A1319" t="str">
            <v>24.02.058</v>
          </cell>
          <cell r="B1319" t="str">
            <v>Porta corta-fogo classe P.120 de 90 x 210 cm, com uma folha de abrir, completa</v>
          </cell>
          <cell r="C1319" t="str">
            <v>UN</v>
          </cell>
          <cell r="D1319">
            <v>2194.02</v>
          </cell>
          <cell r="E1319">
            <v>151.38</v>
          </cell>
          <cell r="F1319">
            <v>2345.4</v>
          </cell>
        </row>
        <row r="1320">
          <cell r="A1320" t="str">
            <v>24.02.060</v>
          </cell>
          <cell r="B1320" t="str">
            <v>Porta/portão de abrir em chapa, sob medida</v>
          </cell>
          <cell r="C1320" t="str">
            <v>M2</v>
          </cell>
          <cell r="D1320">
            <v>903.69</v>
          </cell>
          <cell r="E1320">
            <v>85.87</v>
          </cell>
          <cell r="F1320">
            <v>989.56</v>
          </cell>
        </row>
        <row r="1321">
          <cell r="A1321" t="str">
            <v>24.02.070</v>
          </cell>
          <cell r="B1321" t="str">
            <v>Porta de ferro de abrir tipo veneziana, linha comercial</v>
          </cell>
          <cell r="C1321" t="str">
            <v>M2</v>
          </cell>
          <cell r="D1321">
            <v>547.4</v>
          </cell>
          <cell r="E1321">
            <v>85.87</v>
          </cell>
          <cell r="F1321">
            <v>633.27</v>
          </cell>
        </row>
        <row r="1322">
          <cell r="A1322" t="str">
            <v>24.02.080</v>
          </cell>
          <cell r="B1322" t="str">
            <v>Porta/portão de abrir em veneziana de ferro, sob medida</v>
          </cell>
          <cell r="C1322" t="str">
            <v>M2</v>
          </cell>
          <cell r="D1322">
            <v>1538.57</v>
          </cell>
          <cell r="E1322">
            <v>85.87</v>
          </cell>
          <cell r="F1322">
            <v>1624.44</v>
          </cell>
        </row>
        <row r="1323">
          <cell r="A1323" t="str">
            <v>24.02.100</v>
          </cell>
          <cell r="B1323" t="str">
            <v>Portão tubular em tela de aço galvanizado até 2,50 m de altura, completo</v>
          </cell>
          <cell r="C1323" t="str">
            <v>M2</v>
          </cell>
          <cell r="D1323">
            <v>788.42</v>
          </cell>
          <cell r="E1323">
            <v>65.510000000000005</v>
          </cell>
          <cell r="F1323">
            <v>853.93</v>
          </cell>
        </row>
        <row r="1324">
          <cell r="A1324" t="str">
            <v>24.02.270</v>
          </cell>
          <cell r="B1324" t="str">
            <v>Portão de 2 folhas, tubular em tela de aço galvanizado acima de 2,50 m de altura, completo</v>
          </cell>
          <cell r="C1324" t="str">
            <v>M2</v>
          </cell>
          <cell r="D1324">
            <v>737.26</v>
          </cell>
          <cell r="E1324">
            <v>85.87</v>
          </cell>
          <cell r="F1324">
            <v>823.13</v>
          </cell>
        </row>
        <row r="1325">
          <cell r="A1325" t="str">
            <v>24.02.280</v>
          </cell>
          <cell r="B1325" t="str">
            <v>Porta/portão de correr em tela ondulada de aço galvanizado, sob medida</v>
          </cell>
          <cell r="C1325" t="str">
            <v>M2</v>
          </cell>
          <cell r="D1325">
            <v>616.02</v>
          </cell>
          <cell r="E1325">
            <v>85.87</v>
          </cell>
          <cell r="F1325">
            <v>701.89</v>
          </cell>
        </row>
        <row r="1326">
          <cell r="A1326" t="str">
            <v>24.02.290</v>
          </cell>
          <cell r="B1326" t="str">
            <v>Porta/portão de correr em chapa cega dupla, sob medida</v>
          </cell>
          <cell r="C1326" t="str">
            <v>M2</v>
          </cell>
          <cell r="D1326">
            <v>1288.58</v>
          </cell>
          <cell r="E1326">
            <v>85.87</v>
          </cell>
          <cell r="F1326">
            <v>1374.45</v>
          </cell>
        </row>
        <row r="1327">
          <cell r="A1327" t="str">
            <v>24.02.410</v>
          </cell>
          <cell r="B1327" t="str">
            <v>Porta em ferro de correr, para receber vidro, sob medida</v>
          </cell>
          <cell r="C1327" t="str">
            <v>M2</v>
          </cell>
          <cell r="D1327">
            <v>1928.47</v>
          </cell>
          <cell r="E1327">
            <v>85.87</v>
          </cell>
          <cell r="F1327">
            <v>2014.34</v>
          </cell>
        </row>
        <row r="1328">
          <cell r="A1328" t="str">
            <v>24.02.430</v>
          </cell>
          <cell r="B1328" t="str">
            <v>Porta em ferro de abrir, parte inferior chapeada, parte superior para receber vidro, sob medida</v>
          </cell>
          <cell r="C1328" t="str">
            <v>M2</v>
          </cell>
          <cell r="D1328">
            <v>1484.28</v>
          </cell>
          <cell r="E1328">
            <v>85.87</v>
          </cell>
          <cell r="F1328">
            <v>1570.15</v>
          </cell>
        </row>
        <row r="1329">
          <cell r="A1329" t="str">
            <v>24.02.450</v>
          </cell>
          <cell r="B1329" t="str">
            <v>Grade de proteção para caixilhos</v>
          </cell>
          <cell r="C1329" t="str">
            <v>M2</v>
          </cell>
          <cell r="D1329">
            <v>853.86</v>
          </cell>
          <cell r="E1329">
            <v>57.06</v>
          </cell>
          <cell r="F1329">
            <v>910.92</v>
          </cell>
        </row>
        <row r="1330">
          <cell r="A1330" t="str">
            <v>24.02.460</v>
          </cell>
          <cell r="B1330" t="str">
            <v>Porta de abrir em tela ondulada de aço galvanizado, completa</v>
          </cell>
          <cell r="C1330" t="str">
            <v>M2</v>
          </cell>
          <cell r="D1330">
            <v>735.07</v>
          </cell>
          <cell r="E1330">
            <v>65.510000000000005</v>
          </cell>
          <cell r="F1330">
            <v>800.58</v>
          </cell>
        </row>
        <row r="1331">
          <cell r="A1331" t="str">
            <v>24.02.470</v>
          </cell>
          <cell r="B1331" t="str">
            <v>Portinhola de correr em chapa, para ´passa pacote´, completa, sob medida</v>
          </cell>
          <cell r="C1331" t="str">
            <v>M2</v>
          </cell>
          <cell r="D1331">
            <v>2004.34</v>
          </cell>
          <cell r="E1331">
            <v>57.06</v>
          </cell>
          <cell r="F1331">
            <v>2061.4</v>
          </cell>
        </row>
        <row r="1332">
          <cell r="A1332" t="str">
            <v>24.02.480</v>
          </cell>
          <cell r="B1332" t="str">
            <v>Portinhola de abrir em chapa, para ´passa pacote´, completa, sob medida</v>
          </cell>
          <cell r="C1332" t="str">
            <v>M2</v>
          </cell>
          <cell r="D1332">
            <v>1356.92</v>
          </cell>
          <cell r="E1332">
            <v>57.06</v>
          </cell>
          <cell r="F1332">
            <v>1413.98</v>
          </cell>
        </row>
        <row r="1333">
          <cell r="A1333" t="str">
            <v>24.02.490</v>
          </cell>
          <cell r="B1333" t="str">
            <v>Grade em barra chata soldada de 1 1/2´ x 1/4´, sob medida</v>
          </cell>
          <cell r="C1333" t="str">
            <v>M2</v>
          </cell>
          <cell r="D1333">
            <v>1583.67</v>
          </cell>
          <cell r="E1333">
            <v>28.66</v>
          </cell>
          <cell r="F1333">
            <v>1612.33</v>
          </cell>
        </row>
        <row r="1334">
          <cell r="A1334" t="str">
            <v>24.02.590</v>
          </cell>
          <cell r="B1334" t="str">
            <v>Porta de enrolar manual, cega ou vazada</v>
          </cell>
          <cell r="C1334" t="str">
            <v>M2</v>
          </cell>
          <cell r="D1334">
            <v>368.14</v>
          </cell>
          <cell r="E1334">
            <v>45.15</v>
          </cell>
          <cell r="F1334">
            <v>413.29</v>
          </cell>
        </row>
        <row r="1335">
          <cell r="A1335" t="str">
            <v>24.02.630</v>
          </cell>
          <cell r="B1335" t="str">
            <v>Portão de 2 folhas tubular diâmetro de 3´, com tela em aço galvanizado de 2´, altura acima de 3,00 m, completo</v>
          </cell>
          <cell r="C1335" t="str">
            <v>M2</v>
          </cell>
          <cell r="D1335">
            <v>945</v>
          </cell>
          <cell r="E1335">
            <v>85.87</v>
          </cell>
          <cell r="F1335">
            <v>1030.8699999999999</v>
          </cell>
        </row>
        <row r="1336">
          <cell r="A1336" t="str">
            <v>24.02.810</v>
          </cell>
          <cell r="B1336" t="str">
            <v>Porta/portão de abrir em chapa cega com isolamento acústico, sob medida</v>
          </cell>
          <cell r="C1336" t="str">
            <v>M2</v>
          </cell>
          <cell r="D1336">
            <v>1203.1500000000001</v>
          </cell>
          <cell r="E1336">
            <v>136.26</v>
          </cell>
          <cell r="F1336">
            <v>1339.41</v>
          </cell>
        </row>
        <row r="1337">
          <cell r="A1337" t="str">
            <v>24.02.811</v>
          </cell>
          <cell r="B1337" t="str">
            <v>Porta de ferro acústica, espessura de 80mm, batente tripla vedação 185mm, com fechadura e maçaneta - 50 dB</v>
          </cell>
          <cell r="C1337" t="str">
            <v>M2</v>
          </cell>
          <cell r="D1337">
            <v>6419.8</v>
          </cell>
          <cell r="E1337">
            <v>168.2</v>
          </cell>
          <cell r="F1337">
            <v>6588</v>
          </cell>
        </row>
        <row r="1338">
          <cell r="A1338" t="str">
            <v>24.02.840</v>
          </cell>
          <cell r="B1338" t="str">
            <v>Portão basculante em chapa metálica, estruturado com perfis metálicos</v>
          </cell>
          <cell r="C1338" t="str">
            <v>M2</v>
          </cell>
          <cell r="D1338">
            <v>907.11</v>
          </cell>
          <cell r="E1338">
            <v>57.06</v>
          </cell>
          <cell r="F1338">
            <v>964.17</v>
          </cell>
        </row>
        <row r="1339">
          <cell r="A1339" t="str">
            <v>24.02.900</v>
          </cell>
          <cell r="B1339" t="str">
            <v>Porta de abrir em chapa dupla com visor, batente envolvente, completa</v>
          </cell>
          <cell r="C1339" t="str">
            <v>M2</v>
          </cell>
          <cell r="D1339">
            <v>1691.47</v>
          </cell>
          <cell r="E1339">
            <v>65.2</v>
          </cell>
          <cell r="F1339">
            <v>1756.67</v>
          </cell>
        </row>
        <row r="1340">
          <cell r="A1340" t="str">
            <v>24.02.930</v>
          </cell>
          <cell r="B1340" t="str">
            <v>Portão de 2 folhas tubular, com tela em aço galvanizado de 2´ e fio 10, completo</v>
          </cell>
          <cell r="C1340" t="str">
            <v>M2</v>
          </cell>
          <cell r="D1340">
            <v>1256.24</v>
          </cell>
          <cell r="E1340">
            <v>85.87</v>
          </cell>
          <cell r="F1340">
            <v>1342.11</v>
          </cell>
        </row>
        <row r="1341">
          <cell r="A1341" t="str">
            <v>24.03</v>
          </cell>
          <cell r="B1341" t="str">
            <v>Elementos em ferro</v>
          </cell>
          <cell r="C1341"/>
          <cell r="D1341"/>
          <cell r="E1341"/>
          <cell r="F1341"/>
        </row>
        <row r="1342">
          <cell r="A1342" t="str">
            <v>24.03.040</v>
          </cell>
          <cell r="B1342" t="str">
            <v>Guarda-corpo tubular com tela em aço galvanizado, diâmetro de 1 1/2´</v>
          </cell>
          <cell r="C1342" t="str">
            <v>M</v>
          </cell>
          <cell r="D1342">
            <v>859.84</v>
          </cell>
          <cell r="E1342">
            <v>45.15</v>
          </cell>
          <cell r="F1342">
            <v>904.99</v>
          </cell>
        </row>
        <row r="1343">
          <cell r="A1343" t="str">
            <v>24.03.060</v>
          </cell>
          <cell r="B1343" t="str">
            <v>Escada marinheiro (em aço galvanizado)</v>
          </cell>
          <cell r="C1343" t="str">
            <v>M</v>
          </cell>
          <cell r="D1343">
            <v>817.81</v>
          </cell>
          <cell r="E1343">
            <v>18.059999999999999</v>
          </cell>
          <cell r="F1343">
            <v>835.87</v>
          </cell>
        </row>
        <row r="1344">
          <cell r="A1344" t="str">
            <v>24.03.080</v>
          </cell>
          <cell r="B1344" t="str">
            <v>Escada marinheiro com guarda corpo (em aço galvanizado)</v>
          </cell>
          <cell r="C1344" t="str">
            <v>M</v>
          </cell>
          <cell r="D1344">
            <v>1317.86</v>
          </cell>
          <cell r="E1344">
            <v>45.15</v>
          </cell>
          <cell r="F1344">
            <v>1363.01</v>
          </cell>
        </row>
        <row r="1345">
          <cell r="A1345" t="str">
            <v>24.03.100</v>
          </cell>
          <cell r="B1345" t="str">
            <v>Alçapão/tampa em chapa de ferro com porta cadeado</v>
          </cell>
          <cell r="C1345" t="str">
            <v>M2</v>
          </cell>
          <cell r="D1345">
            <v>1270.6500000000001</v>
          </cell>
          <cell r="E1345">
            <v>90.3</v>
          </cell>
          <cell r="F1345">
            <v>1360.95</v>
          </cell>
        </row>
        <row r="1346">
          <cell r="A1346" t="str">
            <v>24.03.200</v>
          </cell>
          <cell r="B1346" t="str">
            <v>Tela de proteção tipo mosquiteira em aço galvanizado, com requadro em perfis de ferro</v>
          </cell>
          <cell r="C1346" t="str">
            <v>M2</v>
          </cell>
          <cell r="D1346">
            <v>1066.6600000000001</v>
          </cell>
          <cell r="E1346">
            <v>14.9</v>
          </cell>
          <cell r="F1346">
            <v>1081.56</v>
          </cell>
        </row>
        <row r="1347">
          <cell r="A1347" t="str">
            <v>24.03.210</v>
          </cell>
          <cell r="B1347" t="str">
            <v>Tela de proteção em malha ondulada de 1´, fio 10 (BWG), com requadro</v>
          </cell>
          <cell r="C1347" t="str">
            <v>M2</v>
          </cell>
          <cell r="D1347">
            <v>1136.8699999999999</v>
          </cell>
          <cell r="E1347">
            <v>45.15</v>
          </cell>
          <cell r="F1347">
            <v>1182.02</v>
          </cell>
        </row>
        <row r="1348">
          <cell r="A1348" t="str">
            <v>24.03.290</v>
          </cell>
          <cell r="B1348" t="str">
            <v>Fechamento em chapa de aço galvanizada nº 14 MSG, perfurada com diâmetro de 12,7 mm, requadro em chapa dobrada</v>
          </cell>
          <cell r="C1348" t="str">
            <v>M2</v>
          </cell>
          <cell r="D1348">
            <v>1164.77</v>
          </cell>
          <cell r="E1348">
            <v>28.66</v>
          </cell>
          <cell r="F1348">
            <v>1193.43</v>
          </cell>
        </row>
        <row r="1349">
          <cell r="A1349" t="str">
            <v>24.03.300</v>
          </cell>
          <cell r="B1349" t="str">
            <v>Fechamento em chapa expandida losangular de 10 x 20 mm, com requadro em cantoneira de aço carbono</v>
          </cell>
          <cell r="C1349" t="str">
            <v>M2</v>
          </cell>
          <cell r="D1349">
            <v>693.34</v>
          </cell>
          <cell r="E1349">
            <v>57.06</v>
          </cell>
          <cell r="F1349">
            <v>750.4</v>
          </cell>
        </row>
        <row r="1350">
          <cell r="A1350" t="str">
            <v>24.03.310</v>
          </cell>
          <cell r="B1350" t="str">
            <v>Corrimão tubular em aço galvanizado, diâmetro 1 1/2´</v>
          </cell>
          <cell r="C1350" t="str">
            <v>M</v>
          </cell>
          <cell r="D1350">
            <v>180.16</v>
          </cell>
          <cell r="E1350">
            <v>22.58</v>
          </cell>
          <cell r="F1350">
            <v>202.74</v>
          </cell>
        </row>
        <row r="1351">
          <cell r="A1351" t="str">
            <v>24.03.320</v>
          </cell>
          <cell r="B1351" t="str">
            <v>Corrimão tubular em aço galvanizado, diâmetro 2´</v>
          </cell>
          <cell r="C1351" t="str">
            <v>M</v>
          </cell>
          <cell r="D1351">
            <v>223.63</v>
          </cell>
          <cell r="E1351">
            <v>22.58</v>
          </cell>
          <cell r="F1351">
            <v>246.21</v>
          </cell>
        </row>
        <row r="1352">
          <cell r="A1352" t="str">
            <v>24.03.340</v>
          </cell>
          <cell r="B1352" t="str">
            <v>Tampa em chapa de segurança tipo xadrez, aço galvanizado a fogo antiderrapante de 1/4´</v>
          </cell>
          <cell r="C1352" t="str">
            <v>M2</v>
          </cell>
          <cell r="D1352">
            <v>1262.7</v>
          </cell>
          <cell r="E1352">
            <v>65.510000000000005</v>
          </cell>
          <cell r="F1352">
            <v>1328.21</v>
          </cell>
        </row>
        <row r="1353">
          <cell r="A1353" t="str">
            <v>24.03.410</v>
          </cell>
          <cell r="B1353" t="str">
            <v>Fechamento em chapa perfurada, furos quadrados 4 x 4 mm, com requadro em cantoneira de aço carbono</v>
          </cell>
          <cell r="C1353" t="str">
            <v>M2</v>
          </cell>
          <cell r="D1353">
            <v>1554.63</v>
          </cell>
          <cell r="E1353">
            <v>28.66</v>
          </cell>
          <cell r="F1353">
            <v>1583.29</v>
          </cell>
        </row>
        <row r="1354">
          <cell r="A1354" t="str">
            <v>24.03.680</v>
          </cell>
          <cell r="B1354" t="str">
            <v>Grade para piso eletrofundida, malha 30 x 100 mm, com barra de 40 x 2 mm</v>
          </cell>
          <cell r="C1354" t="str">
            <v>M2</v>
          </cell>
          <cell r="D1354">
            <v>1047.6199999999999</v>
          </cell>
          <cell r="E1354">
            <v>57.06</v>
          </cell>
          <cell r="F1354">
            <v>1104.68</v>
          </cell>
        </row>
        <row r="1355">
          <cell r="A1355" t="str">
            <v>24.03.690</v>
          </cell>
          <cell r="B1355" t="str">
            <v>Grade para forro eletrofundida, malha 25 x 100 mm, com barra de 25 x 2 mm</v>
          </cell>
          <cell r="C1355" t="str">
            <v>M2</v>
          </cell>
          <cell r="D1355">
            <v>720.22</v>
          </cell>
          <cell r="E1355">
            <v>18.059999999999999</v>
          </cell>
          <cell r="F1355">
            <v>738.28</v>
          </cell>
        </row>
        <row r="1356">
          <cell r="A1356" t="str">
            <v>24.03.930</v>
          </cell>
          <cell r="B1356" t="str">
            <v>Porta de enrolar automatizada, em chapa de aço galvanizada microperfurada, com pintura eletrostática, com controle remoto</v>
          </cell>
          <cell r="C1356" t="str">
            <v>M2</v>
          </cell>
          <cell r="D1356">
            <v>643.64</v>
          </cell>
          <cell r="E1356"/>
          <cell r="F1356">
            <v>643.64</v>
          </cell>
        </row>
        <row r="1357">
          <cell r="A1357" t="str">
            <v>24.04</v>
          </cell>
          <cell r="B1357" t="str">
            <v>Esquadria, serralheria de seguranca</v>
          </cell>
          <cell r="C1357"/>
          <cell r="D1357"/>
          <cell r="E1357"/>
          <cell r="F1357"/>
        </row>
        <row r="1358">
          <cell r="A1358" t="str">
            <v>24.04.150</v>
          </cell>
          <cell r="B1358" t="str">
            <v>Porta de segurança de correr suspensa em grade de aço SAE 1045, diâmetro de 1´, completa, sem têmpera e revenimento</v>
          </cell>
          <cell r="C1358" t="str">
            <v>M2</v>
          </cell>
          <cell r="D1358">
            <v>3045.66</v>
          </cell>
          <cell r="E1358">
            <v>63.6</v>
          </cell>
          <cell r="F1358">
            <v>3109.26</v>
          </cell>
        </row>
        <row r="1359">
          <cell r="A1359" t="str">
            <v>24.04.220</v>
          </cell>
          <cell r="B1359" t="str">
            <v>Grade de segurança em aço SAE 1045, diâmetro 1´, sem têmpera e revenimento</v>
          </cell>
          <cell r="C1359" t="str">
            <v>M2</v>
          </cell>
          <cell r="D1359">
            <v>1793.07</v>
          </cell>
          <cell r="E1359">
            <v>63.6</v>
          </cell>
          <cell r="F1359">
            <v>1856.67</v>
          </cell>
        </row>
        <row r="1360">
          <cell r="A1360" t="str">
            <v>24.04.230</v>
          </cell>
          <cell r="B1360" t="str">
            <v>Grade de segurança em aço SAE 1045, para janela, diâmetro 1´, sem têmpera e revenimento</v>
          </cell>
          <cell r="C1360" t="str">
            <v>M2</v>
          </cell>
          <cell r="D1360">
            <v>1923.17</v>
          </cell>
          <cell r="E1360">
            <v>63.6</v>
          </cell>
          <cell r="F1360">
            <v>1986.77</v>
          </cell>
        </row>
        <row r="1361">
          <cell r="A1361" t="str">
            <v>24.04.240</v>
          </cell>
          <cell r="B1361" t="str">
            <v>Grade de segurança em aço SAE 1045 chapeada, diâmetro 1´, sem têmpera e revenimento</v>
          </cell>
          <cell r="C1361" t="str">
            <v>M2</v>
          </cell>
          <cell r="D1361">
            <v>2913.21</v>
          </cell>
          <cell r="E1361">
            <v>63.6</v>
          </cell>
          <cell r="F1361">
            <v>2976.81</v>
          </cell>
        </row>
        <row r="1362">
          <cell r="A1362" t="str">
            <v>24.04.250</v>
          </cell>
          <cell r="B1362" t="str">
            <v>Porta de segurança de abrir em grade de aço SAE 1045, diâmetro 1´, completa, sem têmpera e revenimento</v>
          </cell>
          <cell r="C1362" t="str">
            <v>M2</v>
          </cell>
          <cell r="D1362">
            <v>2348.41</v>
          </cell>
          <cell r="E1362">
            <v>116.53</v>
          </cell>
          <cell r="F1362">
            <v>2464.94</v>
          </cell>
        </row>
        <row r="1363">
          <cell r="A1363" t="str">
            <v>24.04.260</v>
          </cell>
          <cell r="B1363" t="str">
            <v>Porta de segurança de abrir em grade de aço SAE 1045 chapeada, diâmetro 1´, completa, sem têmpera e revenimento</v>
          </cell>
          <cell r="C1363" t="str">
            <v>M2</v>
          </cell>
          <cell r="D1363">
            <v>3538.35</v>
          </cell>
          <cell r="E1363">
            <v>116.53</v>
          </cell>
          <cell r="F1363">
            <v>3654.88</v>
          </cell>
        </row>
        <row r="1364">
          <cell r="A1364" t="str">
            <v>24.04.270</v>
          </cell>
          <cell r="B1364" t="str">
            <v>Porta de segurança de abrir em grade de aço SAE 1045, diâmetro 1´, com ferrolho longo embutido em caixa, completa, sem têmpera e revenimento</v>
          </cell>
          <cell r="C1364" t="str">
            <v>M2</v>
          </cell>
          <cell r="D1364">
            <v>2830.03</v>
          </cell>
          <cell r="E1364">
            <v>116.53</v>
          </cell>
          <cell r="F1364">
            <v>2946.56</v>
          </cell>
        </row>
        <row r="1365">
          <cell r="A1365" t="str">
            <v>24.04.280</v>
          </cell>
          <cell r="B1365" t="str">
            <v>Portão de segurança de abrir em grade de aço SAE 1045 chapeado, para muralha, diâmetro 1´, completo, sem têmpera e revenimento</v>
          </cell>
          <cell r="C1365" t="str">
            <v>M2</v>
          </cell>
          <cell r="D1365">
            <v>3581.85</v>
          </cell>
          <cell r="E1365">
            <v>116.53</v>
          </cell>
          <cell r="F1365">
            <v>3698.38</v>
          </cell>
        </row>
        <row r="1366">
          <cell r="A1366" t="str">
            <v>24.04.300</v>
          </cell>
          <cell r="B1366" t="str">
            <v>Grade de segurança em aço SAE 1045, diâmetro 1´, com têmpera e revenimento</v>
          </cell>
          <cell r="C1366" t="str">
            <v>M2</v>
          </cell>
          <cell r="D1366">
            <v>2326.09</v>
          </cell>
          <cell r="E1366">
            <v>63.6</v>
          </cell>
          <cell r="F1366">
            <v>2389.69</v>
          </cell>
        </row>
        <row r="1367">
          <cell r="A1367" t="str">
            <v>24.04.310</v>
          </cell>
          <cell r="B1367" t="str">
            <v>Grade de segurança em aço SAE 1045, para janela, diâmetro 1´, com têmpera e revenimento</v>
          </cell>
          <cell r="C1367" t="str">
            <v>M2</v>
          </cell>
          <cell r="D1367">
            <v>2347.52</v>
          </cell>
          <cell r="E1367">
            <v>63.6</v>
          </cell>
          <cell r="F1367">
            <v>2411.12</v>
          </cell>
        </row>
        <row r="1368">
          <cell r="A1368" t="str">
            <v>24.04.320</v>
          </cell>
          <cell r="B1368" t="str">
            <v>Grade de segurança em aço SAE 1045 chapeada, diâmetro 1´, com têmpera e revenimento</v>
          </cell>
          <cell r="C1368" t="str">
            <v>M2</v>
          </cell>
          <cell r="D1368">
            <v>3483.47</v>
          </cell>
          <cell r="E1368">
            <v>63.6</v>
          </cell>
          <cell r="F1368">
            <v>3547.07</v>
          </cell>
        </row>
        <row r="1369">
          <cell r="A1369" t="str">
            <v>24.04.330</v>
          </cell>
          <cell r="B1369" t="str">
            <v>Porta de segurança de abrir em grade de aço SAE 1045, diâmetro 1´, completa, com têmpera e revenimento</v>
          </cell>
          <cell r="C1369" t="str">
            <v>M2</v>
          </cell>
          <cell r="D1369">
            <v>2897.46</v>
          </cell>
          <cell r="E1369">
            <v>116.53</v>
          </cell>
          <cell r="F1369">
            <v>3013.99</v>
          </cell>
        </row>
        <row r="1370">
          <cell r="A1370" t="str">
            <v>24.04.340</v>
          </cell>
          <cell r="B1370" t="str">
            <v>Porta de segurança de abrir em grade de aço SAE 1045 chapeada, diâmetro 1´, completa, com têmpera e revenimento</v>
          </cell>
          <cell r="C1370" t="str">
            <v>M2</v>
          </cell>
          <cell r="D1370">
            <v>4100.96</v>
          </cell>
          <cell r="E1370">
            <v>116.53</v>
          </cell>
          <cell r="F1370">
            <v>4217.49</v>
          </cell>
        </row>
        <row r="1371">
          <cell r="A1371" t="str">
            <v>24.04.350</v>
          </cell>
          <cell r="B1371" t="str">
            <v>Porta de segurança de abrir em grade de aço SAE 1045, diâmetro 1´, com ferrolho longo embutido em caixa, completa, com têmpera e revenimento</v>
          </cell>
          <cell r="C1371" t="str">
            <v>M2</v>
          </cell>
          <cell r="D1371">
            <v>3138.95</v>
          </cell>
          <cell r="E1371">
            <v>116.53</v>
          </cell>
          <cell r="F1371">
            <v>3255.48</v>
          </cell>
        </row>
        <row r="1372">
          <cell r="A1372" t="str">
            <v>24.04.360</v>
          </cell>
          <cell r="B1372" t="str">
            <v>Porta de segurança de abrir em grade de aço SAE 1045 chapeada, com isolamento acústico, diâmetro 1´, completa, com têmpera e revenimento</v>
          </cell>
          <cell r="C1372" t="str">
            <v>M2</v>
          </cell>
          <cell r="D1372">
            <v>4137.12</v>
          </cell>
          <cell r="E1372">
            <v>116.53</v>
          </cell>
          <cell r="F1372">
            <v>4253.6499999999996</v>
          </cell>
        </row>
        <row r="1373">
          <cell r="A1373" t="str">
            <v>24.04.370</v>
          </cell>
          <cell r="B1373" t="str">
            <v>Portão de segurança de abrir em grade de aço SAE 1045 chapeado, para muralha, diâmetro 1´, completo, com têmpera e revenimento</v>
          </cell>
          <cell r="C1373" t="str">
            <v>M2</v>
          </cell>
          <cell r="D1373">
            <v>4196.8900000000003</v>
          </cell>
          <cell r="E1373">
            <v>116.53</v>
          </cell>
          <cell r="F1373">
            <v>4313.42</v>
          </cell>
        </row>
        <row r="1374">
          <cell r="A1374" t="str">
            <v>24.04.380</v>
          </cell>
          <cell r="B1374" t="str">
            <v>Porta de segurança de correr suspensa em grade de aço SAE 1045, chapeada, diâmetro de 1´, completa, sem têmpera e revenimento</v>
          </cell>
          <cell r="C1374" t="str">
            <v>M2</v>
          </cell>
          <cell r="D1374">
            <v>4027.68</v>
          </cell>
          <cell r="E1374">
            <v>63.6</v>
          </cell>
          <cell r="F1374">
            <v>4091.28</v>
          </cell>
        </row>
        <row r="1375">
          <cell r="A1375" t="str">
            <v>24.04.400</v>
          </cell>
          <cell r="B1375" t="str">
            <v>Porta de segurança de correr em grade de aço SAE 1045, diâmetro de 1´, completa, com têmpera e revenimento</v>
          </cell>
          <cell r="C1375" t="str">
            <v>M2</v>
          </cell>
          <cell r="D1375">
            <v>2550.41</v>
          </cell>
          <cell r="E1375">
            <v>63.6</v>
          </cell>
          <cell r="F1375">
            <v>2614.0100000000002</v>
          </cell>
        </row>
        <row r="1376">
          <cell r="A1376" t="str">
            <v>24.04.410</v>
          </cell>
          <cell r="B1376" t="str">
            <v>Porta de segurança de correr suspensa em grade de aço SAE 1045 chapeada, diâmetro de 1´, completa, com têmpera e revenimento</v>
          </cell>
          <cell r="C1376" t="str">
            <v>M2</v>
          </cell>
          <cell r="D1376">
            <v>4325.53</v>
          </cell>
          <cell r="E1376">
            <v>63.6</v>
          </cell>
          <cell r="F1376">
            <v>4389.13</v>
          </cell>
        </row>
        <row r="1377">
          <cell r="A1377" t="str">
            <v>24.04.420</v>
          </cell>
          <cell r="B1377" t="str">
            <v>Porta de segurança de correr em grade de aço SAE 1045 chapeada, diâmetro de 1´, completa, sem têmpera e revenimento</v>
          </cell>
          <cell r="C1377" t="str">
            <v>M2</v>
          </cell>
          <cell r="D1377">
            <v>3833.1</v>
          </cell>
          <cell r="E1377">
            <v>255.25</v>
          </cell>
          <cell r="F1377">
            <v>4088.35</v>
          </cell>
        </row>
        <row r="1378">
          <cell r="A1378" t="str">
            <v>24.04.430</v>
          </cell>
          <cell r="B1378" t="str">
            <v>Porta de segurança de correr em grade de aço SAE 1045, diâmetro de 1´, completa, sem têmpera e revenimento</v>
          </cell>
          <cell r="C1378" t="str">
            <v>M2</v>
          </cell>
          <cell r="D1378">
            <v>3352.16</v>
          </cell>
          <cell r="E1378">
            <v>63.6</v>
          </cell>
          <cell r="F1378">
            <v>3415.76</v>
          </cell>
        </row>
        <row r="1379">
          <cell r="A1379" t="str">
            <v>24.04.610</v>
          </cell>
          <cell r="B1379" t="str">
            <v>Caixilho de segurança em aço SAE 1010/1020 tipo fixo e de correr, para receber vidro, com bandeira tipo veneziana</v>
          </cell>
          <cell r="C1379" t="str">
            <v>M2</v>
          </cell>
          <cell r="D1379">
            <v>1644.38</v>
          </cell>
          <cell r="E1379">
            <v>63.6</v>
          </cell>
          <cell r="F1379">
            <v>1707.98</v>
          </cell>
        </row>
        <row r="1380">
          <cell r="A1380" t="str">
            <v>24.04.620</v>
          </cell>
          <cell r="B1380" t="str">
            <v>Guichê de segurança em grade de aço SAE 1045, diâmetro de 1´', com têmpera e revenimento</v>
          </cell>
          <cell r="C1380" t="str">
            <v>M2</v>
          </cell>
          <cell r="D1380">
            <v>2668.29</v>
          </cell>
          <cell r="E1380">
            <v>63.6</v>
          </cell>
          <cell r="F1380">
            <v>2731.89</v>
          </cell>
        </row>
        <row r="1381">
          <cell r="A1381" t="str">
            <v>24.04.630</v>
          </cell>
          <cell r="B1381" t="str">
            <v>Guichê de segurança em grade de aço SAE 1045, diâmetro de 1´', sem têmpera e revenimento</v>
          </cell>
          <cell r="C1381" t="str">
            <v>M2</v>
          </cell>
          <cell r="D1381">
            <v>2186.06</v>
          </cell>
          <cell r="E1381">
            <v>63.6</v>
          </cell>
          <cell r="F1381">
            <v>2249.66</v>
          </cell>
        </row>
        <row r="1382">
          <cell r="A1382" t="str">
            <v>24.06</v>
          </cell>
          <cell r="B1382" t="str">
            <v>Esquadria, serralheria e elemento em ferro.</v>
          </cell>
          <cell r="C1382"/>
          <cell r="D1382"/>
          <cell r="E1382"/>
          <cell r="F1382"/>
        </row>
        <row r="1383">
          <cell r="A1383" t="str">
            <v>24.06.030</v>
          </cell>
          <cell r="B1383" t="str">
            <v>Guarda-corpo com vidro de 8 mm, em tubo de aço galvanizado, diâmetro 1 1/2´</v>
          </cell>
          <cell r="C1383" t="str">
            <v>M</v>
          </cell>
          <cell r="D1383">
            <v>1204.18</v>
          </cell>
          <cell r="E1383">
            <v>52.93</v>
          </cell>
          <cell r="F1383">
            <v>1257.1099999999999</v>
          </cell>
        </row>
        <row r="1384">
          <cell r="A1384" t="str">
            <v>24.07</v>
          </cell>
          <cell r="B1384" t="str">
            <v>Portas, portoes e gradis.</v>
          </cell>
          <cell r="C1384"/>
          <cell r="D1384"/>
          <cell r="E1384"/>
          <cell r="F1384"/>
        </row>
        <row r="1385">
          <cell r="A1385" t="str">
            <v>24.07.030</v>
          </cell>
          <cell r="B1385" t="str">
            <v>Porta de enrolar automatizado, em perfil meia cana perfurado, tipo transvision</v>
          </cell>
          <cell r="C1385" t="str">
            <v>M2</v>
          </cell>
          <cell r="D1385">
            <v>855.13</v>
          </cell>
          <cell r="E1385">
            <v>45.15</v>
          </cell>
          <cell r="F1385">
            <v>900.28</v>
          </cell>
        </row>
        <row r="1386">
          <cell r="A1386" t="str">
            <v>24.07.040</v>
          </cell>
          <cell r="B1386" t="str">
            <v>Porta de abrir em chapa de aço galvanizado, com requadro em tela ondulada malha 2´ e fio 12</v>
          </cell>
          <cell r="C1386" t="str">
            <v>M2</v>
          </cell>
          <cell r="D1386">
            <v>926.91</v>
          </cell>
          <cell r="E1386">
            <v>126.79</v>
          </cell>
          <cell r="F1386">
            <v>1053.7</v>
          </cell>
        </row>
        <row r="1387">
          <cell r="A1387" t="str">
            <v>24.08</v>
          </cell>
          <cell r="B1387" t="str">
            <v>Esquadria, serralheria e elemento em aco inoxidavel</v>
          </cell>
          <cell r="C1387"/>
          <cell r="D1387"/>
          <cell r="E1387"/>
          <cell r="F1387"/>
        </row>
        <row r="1388">
          <cell r="A1388" t="str">
            <v>24.08.020</v>
          </cell>
          <cell r="B1388" t="str">
            <v>Corrimão duplo em tubo de aço inoxidável escovado, com diâmetro de 1 1/2´ e montantes com diâmetro de 2´</v>
          </cell>
          <cell r="C1388" t="str">
            <v>M</v>
          </cell>
          <cell r="D1388">
            <v>747.37</v>
          </cell>
          <cell r="E1388">
            <v>54.18</v>
          </cell>
          <cell r="F1388">
            <v>801.55</v>
          </cell>
        </row>
        <row r="1389">
          <cell r="A1389" t="str">
            <v>24.08.031</v>
          </cell>
          <cell r="B1389" t="str">
            <v>Corrimão em tubo de aço inoxidável escovado, diâmetro de 1 1/2"</v>
          </cell>
          <cell r="C1389" t="str">
            <v>M</v>
          </cell>
          <cell r="D1389">
            <v>509.79</v>
          </cell>
          <cell r="E1389">
            <v>22.58</v>
          </cell>
          <cell r="F1389">
            <v>532.37</v>
          </cell>
        </row>
        <row r="1390">
          <cell r="A1390" t="str">
            <v>24.08.040</v>
          </cell>
          <cell r="B1390" t="str">
            <v>Corrimão em tubo de aço inoxidável escovado, diâmetro de 1 1/2´ e montantes com diâmetro de 2´</v>
          </cell>
          <cell r="C1390" t="str">
            <v>M</v>
          </cell>
          <cell r="D1390">
            <v>640.48</v>
          </cell>
          <cell r="E1390">
            <v>45.15</v>
          </cell>
          <cell r="F1390">
            <v>685.63</v>
          </cell>
        </row>
        <row r="1391">
          <cell r="A1391" t="str">
            <v>24.20</v>
          </cell>
          <cell r="B1391" t="str">
            <v>Reparos, conservacoes e complementos - GRUPO 24</v>
          </cell>
          <cell r="C1391"/>
          <cell r="D1391"/>
          <cell r="E1391"/>
          <cell r="F1391"/>
        </row>
        <row r="1392">
          <cell r="A1392" t="str">
            <v>24.20.020</v>
          </cell>
          <cell r="B1392" t="str">
            <v>Recolocação de esquadrias metálicas</v>
          </cell>
          <cell r="C1392" t="str">
            <v>M2</v>
          </cell>
          <cell r="D1392"/>
          <cell r="E1392">
            <v>45.15</v>
          </cell>
          <cell r="F1392">
            <v>45.15</v>
          </cell>
        </row>
        <row r="1393">
          <cell r="A1393" t="str">
            <v>24.20.040</v>
          </cell>
          <cell r="B1393" t="str">
            <v>Recolocação de batentes</v>
          </cell>
          <cell r="C1393" t="str">
            <v>M</v>
          </cell>
          <cell r="D1393">
            <v>1.86</v>
          </cell>
          <cell r="E1393">
            <v>11.74</v>
          </cell>
          <cell r="F1393">
            <v>13.6</v>
          </cell>
        </row>
        <row r="1394">
          <cell r="A1394" t="str">
            <v>24.20.060</v>
          </cell>
          <cell r="B1394" t="str">
            <v>Recolocação de escada de marinheiro</v>
          </cell>
          <cell r="C1394" t="str">
            <v>M</v>
          </cell>
          <cell r="D1394"/>
          <cell r="E1394">
            <v>27.09</v>
          </cell>
          <cell r="F1394">
            <v>27.09</v>
          </cell>
        </row>
        <row r="1395">
          <cell r="A1395" t="str">
            <v>24.20.090</v>
          </cell>
          <cell r="B1395" t="str">
            <v>Solda MIG em esquadrias metálicas</v>
          </cell>
          <cell r="C1395" t="str">
            <v>M</v>
          </cell>
          <cell r="D1395">
            <v>30.02</v>
          </cell>
          <cell r="E1395">
            <v>28.21</v>
          </cell>
          <cell r="F1395">
            <v>58.23</v>
          </cell>
        </row>
        <row r="1396">
          <cell r="A1396" t="str">
            <v>24.20.100</v>
          </cell>
          <cell r="B1396" t="str">
            <v>Brete para instalação lateral em grade de segurança</v>
          </cell>
          <cell r="C1396" t="str">
            <v>CJ</v>
          </cell>
          <cell r="D1396">
            <v>3787.27</v>
          </cell>
          <cell r="E1396">
            <v>105.86</v>
          </cell>
          <cell r="F1396">
            <v>3893.13</v>
          </cell>
        </row>
        <row r="1397">
          <cell r="A1397" t="str">
            <v>24.20.120</v>
          </cell>
          <cell r="B1397" t="str">
            <v>Batente em chapa dobrada para portas</v>
          </cell>
          <cell r="C1397" t="str">
            <v>M</v>
          </cell>
          <cell r="D1397">
            <v>262.97000000000003</v>
          </cell>
          <cell r="E1397">
            <v>11.74</v>
          </cell>
          <cell r="F1397">
            <v>274.70999999999998</v>
          </cell>
        </row>
        <row r="1398">
          <cell r="A1398" t="str">
            <v>24.20.140</v>
          </cell>
          <cell r="B1398" t="str">
            <v>Batente em chapa de aço SAE 1010/1020, espessura de 3/16´, para obras de segurança</v>
          </cell>
          <cell r="C1398" t="str">
            <v>M</v>
          </cell>
          <cell r="D1398">
            <v>309.89999999999998</v>
          </cell>
          <cell r="E1398">
            <v>11.74</v>
          </cell>
          <cell r="F1398">
            <v>321.64</v>
          </cell>
        </row>
        <row r="1399">
          <cell r="A1399" t="str">
            <v>24.20.200</v>
          </cell>
          <cell r="B1399" t="str">
            <v>Chapa de ferro nº 14, inclusive soldagem</v>
          </cell>
          <cell r="C1399" t="str">
            <v>M2</v>
          </cell>
          <cell r="D1399">
            <v>281.38</v>
          </cell>
          <cell r="E1399">
            <v>54.18</v>
          </cell>
          <cell r="F1399">
            <v>335.56</v>
          </cell>
        </row>
        <row r="1400">
          <cell r="A1400" t="str">
            <v>24.20.230</v>
          </cell>
          <cell r="B1400" t="str">
            <v>Tela ondulada em aço galvanizado fio 10 BWG, malha de 1´</v>
          </cell>
          <cell r="C1400" t="str">
            <v>M2</v>
          </cell>
          <cell r="D1400">
            <v>113.94</v>
          </cell>
          <cell r="E1400">
            <v>9.83</v>
          </cell>
          <cell r="F1400">
            <v>123.77</v>
          </cell>
        </row>
        <row r="1401">
          <cell r="A1401" t="str">
            <v>24.20.270</v>
          </cell>
          <cell r="B1401" t="str">
            <v>Tela em aço galvanizado fio 16 BWG, malha de 1´ - tipo alambrado</v>
          </cell>
          <cell r="C1401" t="str">
            <v>M2</v>
          </cell>
          <cell r="D1401">
            <v>41.65</v>
          </cell>
          <cell r="E1401">
            <v>9.83</v>
          </cell>
          <cell r="F1401">
            <v>51.48</v>
          </cell>
        </row>
        <row r="1402">
          <cell r="A1402" t="str">
            <v>24.20.300</v>
          </cell>
          <cell r="B1402" t="str">
            <v>Chapa perfurada em aço SAE 1020, furos redondos de diâmetro 7,5 mm, espessura 1/8´ - soldagem tipo MIG</v>
          </cell>
          <cell r="C1402" t="str">
            <v>M2</v>
          </cell>
          <cell r="D1402">
            <v>650.04999999999995</v>
          </cell>
          <cell r="E1402">
            <v>96.7</v>
          </cell>
          <cell r="F1402">
            <v>746.75</v>
          </cell>
        </row>
        <row r="1403">
          <cell r="A1403" t="str">
            <v>24.20.310</v>
          </cell>
          <cell r="B1403" t="str">
            <v>Chapa perfurada em aço SAE 1020, furos redondos de diâmetro 25 mm, espessura 1/4´ - inclusive soldagem</v>
          </cell>
          <cell r="C1403" t="str">
            <v>M2</v>
          </cell>
          <cell r="D1403">
            <v>1151.95</v>
          </cell>
          <cell r="E1403">
            <v>96.7</v>
          </cell>
          <cell r="F1403">
            <v>1248.6500000000001</v>
          </cell>
        </row>
        <row r="1404">
          <cell r="A1404" t="str">
            <v>25</v>
          </cell>
          <cell r="B1404" t="str">
            <v>ESQUADRIA, SERRALHERIA E ELEMENTO EM ALUMINIO</v>
          </cell>
          <cell r="C1404"/>
          <cell r="D1404"/>
          <cell r="E1404"/>
          <cell r="F1404"/>
        </row>
        <row r="1405">
          <cell r="A1405" t="str">
            <v>25.01</v>
          </cell>
          <cell r="B1405" t="str">
            <v>Caixilho em aluminio</v>
          </cell>
          <cell r="C1405"/>
          <cell r="D1405"/>
          <cell r="E1405"/>
          <cell r="F1405"/>
        </row>
        <row r="1406">
          <cell r="A1406" t="str">
            <v>25.01.020</v>
          </cell>
          <cell r="B1406" t="str">
            <v>Caixilho em alumínio fixo, sob medida</v>
          </cell>
          <cell r="C1406" t="str">
            <v>M2</v>
          </cell>
          <cell r="D1406">
            <v>801.82</v>
          </cell>
          <cell r="E1406">
            <v>67.73</v>
          </cell>
          <cell r="F1406">
            <v>869.55</v>
          </cell>
        </row>
        <row r="1407">
          <cell r="A1407" t="str">
            <v>25.01.030</v>
          </cell>
          <cell r="B1407" t="str">
            <v>Caixilho em alumínio basculante com vidro, linha comercial</v>
          </cell>
          <cell r="C1407" t="str">
            <v>M2</v>
          </cell>
          <cell r="D1407">
            <v>369.08</v>
          </cell>
          <cell r="E1407">
            <v>67.73</v>
          </cell>
          <cell r="F1407">
            <v>436.81</v>
          </cell>
        </row>
        <row r="1408">
          <cell r="A1408" t="str">
            <v>25.01.040</v>
          </cell>
          <cell r="B1408" t="str">
            <v>Caixilho em alumínio basculante, sob medida</v>
          </cell>
          <cell r="C1408" t="str">
            <v>M2</v>
          </cell>
          <cell r="D1408">
            <v>1155.54</v>
          </cell>
          <cell r="E1408">
            <v>67.73</v>
          </cell>
          <cell r="F1408">
            <v>1223.27</v>
          </cell>
        </row>
        <row r="1409">
          <cell r="A1409" t="str">
            <v>25.01.050</v>
          </cell>
          <cell r="B1409" t="str">
            <v>Caixilho em alumínio maxim-ar com vidro, linha comercial</v>
          </cell>
          <cell r="C1409" t="str">
            <v>M2</v>
          </cell>
          <cell r="D1409">
            <v>678.76</v>
          </cell>
          <cell r="E1409">
            <v>67.73</v>
          </cell>
          <cell r="F1409">
            <v>746.49</v>
          </cell>
        </row>
        <row r="1410">
          <cell r="A1410" t="str">
            <v>25.01.060</v>
          </cell>
          <cell r="B1410" t="str">
            <v>Caixilho em alumínio maxim-ar, sob medida</v>
          </cell>
          <cell r="C1410" t="str">
            <v>M2</v>
          </cell>
          <cell r="D1410">
            <v>860.2</v>
          </cell>
          <cell r="E1410">
            <v>67.73</v>
          </cell>
          <cell r="F1410">
            <v>927.93</v>
          </cell>
        </row>
        <row r="1411">
          <cell r="A1411" t="str">
            <v>25.01.070</v>
          </cell>
          <cell r="B1411" t="str">
            <v>Caixilho em alumínio de correr com vidro, linha comercial</v>
          </cell>
          <cell r="C1411" t="str">
            <v>M2</v>
          </cell>
          <cell r="D1411">
            <v>238.03</v>
          </cell>
          <cell r="E1411">
            <v>67.73</v>
          </cell>
          <cell r="F1411">
            <v>305.76</v>
          </cell>
        </row>
        <row r="1412">
          <cell r="A1412" t="str">
            <v>25.01.080</v>
          </cell>
          <cell r="B1412" t="str">
            <v>Caixilho em alumínio de correr, sob medida</v>
          </cell>
          <cell r="C1412" t="str">
            <v>M2</v>
          </cell>
          <cell r="D1412">
            <v>1032.5</v>
          </cell>
          <cell r="E1412">
            <v>67.73</v>
          </cell>
          <cell r="F1412">
            <v>1100.23</v>
          </cell>
        </row>
        <row r="1413">
          <cell r="A1413" t="str">
            <v>25.01.090</v>
          </cell>
          <cell r="B1413" t="str">
            <v>Caixilho em alumínio tipo veneziana com vidro, linha comercial</v>
          </cell>
          <cell r="C1413" t="str">
            <v>M2</v>
          </cell>
          <cell r="D1413">
            <v>377.46</v>
          </cell>
          <cell r="E1413">
            <v>67.73</v>
          </cell>
          <cell r="F1413">
            <v>445.19</v>
          </cell>
        </row>
        <row r="1414">
          <cell r="A1414" t="str">
            <v>25.01.100</v>
          </cell>
          <cell r="B1414" t="str">
            <v>Caixilho em alumínio tipo veneziana, sob medida</v>
          </cell>
          <cell r="C1414" t="str">
            <v>M2</v>
          </cell>
          <cell r="D1414">
            <v>1140.01</v>
          </cell>
          <cell r="E1414">
            <v>67.73</v>
          </cell>
          <cell r="F1414">
            <v>1207.74</v>
          </cell>
        </row>
        <row r="1415">
          <cell r="A1415" t="str">
            <v>25.01.110</v>
          </cell>
          <cell r="B1415" t="str">
            <v>Caixilho guilhotina em alumínio anodizado, sob medida</v>
          </cell>
          <cell r="C1415" t="str">
            <v>M2</v>
          </cell>
          <cell r="D1415">
            <v>1092.06</v>
          </cell>
          <cell r="E1415">
            <v>67.73</v>
          </cell>
          <cell r="F1415">
            <v>1159.79</v>
          </cell>
        </row>
        <row r="1416">
          <cell r="A1416" t="str">
            <v>25.01.120</v>
          </cell>
          <cell r="B1416" t="str">
            <v>Caixilho tipo veneziana industrial com montantes em alumínio e aletas em fibra de vidro</v>
          </cell>
          <cell r="C1416" t="str">
            <v>M2</v>
          </cell>
          <cell r="D1416">
            <v>499.96</v>
          </cell>
          <cell r="E1416"/>
          <cell r="F1416">
            <v>499.96</v>
          </cell>
        </row>
        <row r="1417">
          <cell r="A1417" t="str">
            <v>25.01.240</v>
          </cell>
          <cell r="B1417" t="str">
            <v>Caixilho fixo em alumínio, sob medida - branco</v>
          </cell>
          <cell r="C1417" t="str">
            <v>M2</v>
          </cell>
          <cell r="D1417">
            <v>1110.29</v>
          </cell>
          <cell r="E1417">
            <v>52.05</v>
          </cell>
          <cell r="F1417">
            <v>1162.3399999999999</v>
          </cell>
        </row>
        <row r="1418">
          <cell r="A1418" t="str">
            <v>25.01.361</v>
          </cell>
          <cell r="B1418" t="str">
            <v>Caixilho em alumínio maxim-ar com vidro - branco</v>
          </cell>
          <cell r="C1418" t="str">
            <v>M2</v>
          </cell>
          <cell r="D1418">
            <v>1685.37</v>
          </cell>
          <cell r="E1418">
            <v>67.73</v>
          </cell>
          <cell r="F1418">
            <v>1753.1</v>
          </cell>
        </row>
        <row r="1419">
          <cell r="A1419" t="str">
            <v>25.01.371</v>
          </cell>
          <cell r="B1419" t="str">
            <v>Caixilho em alumínio basculante com vidro - branco</v>
          </cell>
          <cell r="C1419" t="str">
            <v>M2</v>
          </cell>
          <cell r="D1419">
            <v>1410.81</v>
          </cell>
          <cell r="E1419">
            <v>67.73</v>
          </cell>
          <cell r="F1419">
            <v>1478.54</v>
          </cell>
        </row>
        <row r="1420">
          <cell r="A1420" t="str">
            <v>25.01.380</v>
          </cell>
          <cell r="B1420" t="str">
            <v>Caixilho em alumínio de correr com vidro - branco</v>
          </cell>
          <cell r="C1420" t="str">
            <v>M2</v>
          </cell>
          <cell r="D1420">
            <v>780.03</v>
          </cell>
          <cell r="E1420">
            <v>67.73</v>
          </cell>
          <cell r="F1420">
            <v>847.76</v>
          </cell>
        </row>
        <row r="1421">
          <cell r="A1421" t="str">
            <v>25.01.400</v>
          </cell>
          <cell r="B1421" t="str">
            <v>Caixilho em alumínio anodizado fixo</v>
          </cell>
          <cell r="C1421" t="str">
            <v>M2</v>
          </cell>
          <cell r="D1421">
            <v>691.42</v>
          </cell>
          <cell r="E1421">
            <v>52.05</v>
          </cell>
          <cell r="F1421">
            <v>743.47</v>
          </cell>
        </row>
        <row r="1422">
          <cell r="A1422" t="str">
            <v>25.01.410</v>
          </cell>
          <cell r="B1422" t="str">
            <v>Caixilho em alumínio anodizado maxim-ar</v>
          </cell>
          <cell r="C1422" t="str">
            <v>M2</v>
          </cell>
          <cell r="D1422">
            <v>969.28</v>
          </cell>
          <cell r="E1422">
            <v>52.05</v>
          </cell>
          <cell r="F1422">
            <v>1021.33</v>
          </cell>
        </row>
        <row r="1423">
          <cell r="A1423" t="str">
            <v>25.01.430</v>
          </cell>
          <cell r="B1423" t="str">
            <v>Caixilho em alumínio fixo, tipo fachada</v>
          </cell>
          <cell r="C1423" t="str">
            <v>M2</v>
          </cell>
          <cell r="D1423">
            <v>830.11</v>
          </cell>
          <cell r="E1423">
            <v>39.04</v>
          </cell>
          <cell r="F1423">
            <v>869.15</v>
          </cell>
        </row>
        <row r="1424">
          <cell r="A1424" t="str">
            <v>25.01.440</v>
          </cell>
          <cell r="B1424" t="str">
            <v>Caixilho em alumínio maxim-ar, tipo fachada</v>
          </cell>
          <cell r="C1424" t="str">
            <v>M2</v>
          </cell>
          <cell r="D1424">
            <v>917</v>
          </cell>
          <cell r="E1424">
            <v>39.04</v>
          </cell>
          <cell r="F1424">
            <v>956.04</v>
          </cell>
        </row>
        <row r="1425">
          <cell r="A1425" t="str">
            <v>25.01.450</v>
          </cell>
          <cell r="B1425" t="str">
            <v>Caixilho em alumínio para pele de vidro, tipo fachada</v>
          </cell>
          <cell r="C1425" t="str">
            <v>M2</v>
          </cell>
          <cell r="D1425">
            <v>1266.1500000000001</v>
          </cell>
          <cell r="E1425">
            <v>39.04</v>
          </cell>
          <cell r="F1425">
            <v>1305.19</v>
          </cell>
        </row>
        <row r="1426">
          <cell r="A1426" t="str">
            <v>25.01.460</v>
          </cell>
          <cell r="B1426" t="str">
            <v>Gradil em alumínio natural, sob medida</v>
          </cell>
          <cell r="C1426" t="str">
            <v>M2</v>
          </cell>
          <cell r="D1426">
            <v>691.21</v>
          </cell>
          <cell r="E1426"/>
          <cell r="F1426">
            <v>691.21</v>
          </cell>
        </row>
        <row r="1427">
          <cell r="A1427" t="str">
            <v>25.01.470</v>
          </cell>
          <cell r="B1427" t="str">
            <v>Caixilho fixo tipo veneziana em alumínio anodizado, sob medida - branco</v>
          </cell>
          <cell r="C1427" t="str">
            <v>M2</v>
          </cell>
          <cell r="D1427">
            <v>1548.7</v>
          </cell>
          <cell r="E1427"/>
          <cell r="F1427">
            <v>1548.7</v>
          </cell>
        </row>
        <row r="1428">
          <cell r="A1428" t="str">
            <v>25.01.480</v>
          </cell>
          <cell r="B1428" t="str">
            <v>Caixilho em alumínio com pintura eletrostática, basculante, sob medida - branco</v>
          </cell>
          <cell r="C1428" t="str">
            <v>M2</v>
          </cell>
          <cell r="D1428">
            <v>924.93</v>
          </cell>
          <cell r="E1428"/>
          <cell r="F1428">
            <v>924.93</v>
          </cell>
        </row>
        <row r="1429">
          <cell r="A1429" t="str">
            <v>25.01.490</v>
          </cell>
          <cell r="B1429" t="str">
            <v>Caixilho em alumínio com pintura eletrostática, maxim-ar, sob medida - branco</v>
          </cell>
          <cell r="C1429" t="str">
            <v>M2</v>
          </cell>
          <cell r="D1429">
            <v>937.08</v>
          </cell>
          <cell r="E1429"/>
          <cell r="F1429">
            <v>937.08</v>
          </cell>
        </row>
        <row r="1430">
          <cell r="A1430" t="str">
            <v>25.01.500</v>
          </cell>
          <cell r="B1430" t="str">
            <v>Caixilho em alumínio anodizado fixo, sob medida - bronze/preto</v>
          </cell>
          <cell r="C1430" t="str">
            <v>M2</v>
          </cell>
          <cell r="D1430">
            <v>941.75</v>
          </cell>
          <cell r="E1430">
            <v>67.73</v>
          </cell>
          <cell r="F1430">
            <v>1009.48</v>
          </cell>
        </row>
        <row r="1431">
          <cell r="A1431" t="str">
            <v>25.01.510</v>
          </cell>
          <cell r="B1431" t="str">
            <v>Caixilho em alumínio anodizado basculante, sob medida - bronze/preto</v>
          </cell>
          <cell r="C1431" t="str">
            <v>M2</v>
          </cell>
          <cell r="D1431">
            <v>1074.76</v>
          </cell>
          <cell r="E1431">
            <v>67.73</v>
          </cell>
          <cell r="F1431">
            <v>1142.49</v>
          </cell>
        </row>
        <row r="1432">
          <cell r="A1432" t="str">
            <v>25.01.520</v>
          </cell>
          <cell r="B1432" t="str">
            <v>Caixilho em alumínio anodizado maxim-ar, sob medida - bronze/preto</v>
          </cell>
          <cell r="C1432" t="str">
            <v>M2</v>
          </cell>
          <cell r="D1432">
            <v>1032.83</v>
          </cell>
          <cell r="E1432">
            <v>67.73</v>
          </cell>
          <cell r="F1432">
            <v>1100.56</v>
          </cell>
        </row>
        <row r="1433">
          <cell r="A1433" t="str">
            <v>25.01.530</v>
          </cell>
          <cell r="B1433" t="str">
            <v>Caixilho em alumínio anodizado de correr, sob medida - bronze/preto</v>
          </cell>
          <cell r="C1433" t="str">
            <v>M2</v>
          </cell>
          <cell r="D1433">
            <v>1017.53</v>
          </cell>
          <cell r="E1433">
            <v>67.73</v>
          </cell>
          <cell r="F1433">
            <v>1085.26</v>
          </cell>
        </row>
        <row r="1434">
          <cell r="A1434" t="str">
            <v>25.02</v>
          </cell>
          <cell r="B1434" t="str">
            <v>Porta em aluminio</v>
          </cell>
          <cell r="C1434"/>
          <cell r="D1434"/>
          <cell r="E1434"/>
          <cell r="F1434"/>
        </row>
        <row r="1435">
          <cell r="A1435" t="str">
            <v>25.02.010</v>
          </cell>
          <cell r="B1435" t="str">
            <v>Porta de entrada de abrir em alumínio com vidro, linha comercial</v>
          </cell>
          <cell r="C1435" t="str">
            <v>M2</v>
          </cell>
          <cell r="D1435">
            <v>401.3</v>
          </cell>
          <cell r="E1435">
            <v>135.44999999999999</v>
          </cell>
          <cell r="F1435">
            <v>536.75</v>
          </cell>
        </row>
        <row r="1436">
          <cell r="A1436" t="str">
            <v>25.02.020</v>
          </cell>
          <cell r="B1436" t="str">
            <v>Porta de entrada de abrir em alumínio, sob medida</v>
          </cell>
          <cell r="C1436" t="str">
            <v>M2</v>
          </cell>
          <cell r="D1436">
            <v>892.17</v>
          </cell>
          <cell r="E1436">
            <v>135.44999999999999</v>
          </cell>
          <cell r="F1436">
            <v>1027.6199999999999</v>
          </cell>
        </row>
        <row r="1437">
          <cell r="A1437" t="str">
            <v>25.02.040</v>
          </cell>
          <cell r="B1437" t="str">
            <v>Porta de entrada de correr em alumínio, sob medida</v>
          </cell>
          <cell r="C1437" t="str">
            <v>M2</v>
          </cell>
          <cell r="D1437">
            <v>1014</v>
          </cell>
          <cell r="E1437">
            <v>135.44999999999999</v>
          </cell>
          <cell r="F1437">
            <v>1149.45</v>
          </cell>
        </row>
        <row r="1438">
          <cell r="A1438" t="str">
            <v>25.02.042</v>
          </cell>
          <cell r="B1438" t="str">
            <v>Porta de correr em alumínio tipo lambri branco, sob medida</v>
          </cell>
          <cell r="C1438" t="str">
            <v>M2</v>
          </cell>
          <cell r="D1438">
            <v>823.03</v>
          </cell>
          <cell r="E1438">
            <v>67.73</v>
          </cell>
          <cell r="F1438">
            <v>890.76</v>
          </cell>
        </row>
        <row r="1439">
          <cell r="A1439" t="str">
            <v>25.02.050</v>
          </cell>
          <cell r="B1439" t="str">
            <v>Porta veneziana de abrir em alumínio, linha comercial</v>
          </cell>
          <cell r="C1439" t="str">
            <v>M2</v>
          </cell>
          <cell r="D1439">
            <v>389.04</v>
          </cell>
          <cell r="E1439">
            <v>135.44999999999999</v>
          </cell>
          <cell r="F1439">
            <v>524.49</v>
          </cell>
        </row>
        <row r="1440">
          <cell r="A1440" t="str">
            <v>25.02.060</v>
          </cell>
          <cell r="B1440" t="str">
            <v>Porta/portinhola em alumínio, sob medida</v>
          </cell>
          <cell r="C1440" t="str">
            <v>M2</v>
          </cell>
          <cell r="D1440">
            <v>830.62</v>
          </cell>
          <cell r="E1440">
            <v>135.44999999999999</v>
          </cell>
          <cell r="F1440">
            <v>966.07</v>
          </cell>
        </row>
        <row r="1441">
          <cell r="A1441" t="str">
            <v>25.02.070</v>
          </cell>
          <cell r="B1441" t="str">
            <v>Portinhola tipo veneziana em alumínio, linha comercial</v>
          </cell>
          <cell r="C1441" t="str">
            <v>M2</v>
          </cell>
          <cell r="D1441">
            <v>559.15</v>
          </cell>
          <cell r="E1441">
            <v>135.44999999999999</v>
          </cell>
          <cell r="F1441">
            <v>694.6</v>
          </cell>
        </row>
        <row r="1442">
          <cell r="A1442" t="str">
            <v>25.02.110</v>
          </cell>
          <cell r="B1442" t="str">
            <v>Porta veneziana de abrir em alumínio, sob medida</v>
          </cell>
          <cell r="C1442" t="str">
            <v>M2</v>
          </cell>
          <cell r="D1442">
            <v>897.67</v>
          </cell>
          <cell r="E1442">
            <v>135.44999999999999</v>
          </cell>
          <cell r="F1442">
            <v>1033.1199999999999</v>
          </cell>
        </row>
        <row r="1443">
          <cell r="A1443" t="str">
            <v>25.02.211</v>
          </cell>
          <cell r="B1443" t="str">
            <v>Porta veneziana de abrir em alumínio - cor branca</v>
          </cell>
          <cell r="C1443" t="str">
            <v>M2</v>
          </cell>
          <cell r="D1443">
            <v>607.08000000000004</v>
          </cell>
          <cell r="E1443">
            <v>135.44999999999999</v>
          </cell>
          <cell r="F1443">
            <v>742.53</v>
          </cell>
        </row>
        <row r="1444">
          <cell r="A1444" t="str">
            <v>25.02.221</v>
          </cell>
          <cell r="B1444" t="str">
            <v>Porta de correr em alumínio com veneziana e vidro - cor branca</v>
          </cell>
          <cell r="C1444" t="str">
            <v>M2</v>
          </cell>
          <cell r="D1444">
            <v>638.30999999999995</v>
          </cell>
          <cell r="E1444">
            <v>135.44999999999999</v>
          </cell>
          <cell r="F1444">
            <v>773.76</v>
          </cell>
        </row>
        <row r="1445">
          <cell r="A1445" t="str">
            <v>25.02.230</v>
          </cell>
          <cell r="B1445" t="str">
            <v>Porta em alumínio anodizado de abrir, sob medida - bronze/preto</v>
          </cell>
          <cell r="C1445" t="str">
            <v>M2</v>
          </cell>
          <cell r="D1445">
            <v>1031.1300000000001</v>
          </cell>
          <cell r="E1445">
            <v>67.73</v>
          </cell>
          <cell r="F1445">
            <v>1098.8599999999999</v>
          </cell>
        </row>
        <row r="1446">
          <cell r="A1446" t="str">
            <v>25.02.240</v>
          </cell>
          <cell r="B1446" t="str">
            <v>Porta em alumínio anodizado de correr, sob medida - bronze/preto</v>
          </cell>
          <cell r="C1446" t="str">
            <v>M2</v>
          </cell>
          <cell r="D1446">
            <v>948.06</v>
          </cell>
          <cell r="E1446">
            <v>67.73</v>
          </cell>
          <cell r="F1446">
            <v>1015.79</v>
          </cell>
        </row>
        <row r="1447">
          <cell r="A1447" t="str">
            <v>25.02.250</v>
          </cell>
          <cell r="B1447" t="str">
            <v>Porta em alumínio anodizado de abrir, tipo veneziana, sob medida - bronze/preto</v>
          </cell>
          <cell r="C1447" t="str">
            <v>M2</v>
          </cell>
          <cell r="D1447">
            <v>904.8</v>
          </cell>
          <cell r="E1447">
            <v>67.73</v>
          </cell>
          <cell r="F1447">
            <v>972.53</v>
          </cell>
        </row>
        <row r="1448">
          <cell r="A1448" t="str">
            <v>25.02.260</v>
          </cell>
          <cell r="B1448" t="str">
            <v>Portinhola em alumínio anodizado de correr, tipo veneziana, sob medida - bronze/preto</v>
          </cell>
          <cell r="C1448" t="str">
            <v>M2</v>
          </cell>
          <cell r="D1448">
            <v>1214.23</v>
          </cell>
          <cell r="E1448">
            <v>67.73</v>
          </cell>
          <cell r="F1448">
            <v>1281.96</v>
          </cell>
        </row>
        <row r="1449">
          <cell r="A1449" t="str">
            <v>25.02.300</v>
          </cell>
          <cell r="B1449" t="str">
            <v>Porta de abrir em alumínio com pintura eletrostática, sob medida - cor branca</v>
          </cell>
          <cell r="C1449" t="str">
            <v>M2</v>
          </cell>
          <cell r="D1449">
            <v>1277.8499999999999</v>
          </cell>
          <cell r="E1449">
            <v>135.44999999999999</v>
          </cell>
          <cell r="F1449">
            <v>1413.3</v>
          </cell>
        </row>
        <row r="1450">
          <cell r="A1450" t="str">
            <v>25.02.310</v>
          </cell>
          <cell r="B1450" t="str">
            <v>Porta de abrir em alumínio tipo lambri, sob medida - cor branca</v>
          </cell>
          <cell r="C1450" t="str">
            <v>M2</v>
          </cell>
          <cell r="D1450">
            <v>1288.44</v>
          </cell>
          <cell r="E1450">
            <v>135.44999999999999</v>
          </cell>
          <cell r="F1450">
            <v>1423.89</v>
          </cell>
        </row>
        <row r="1451">
          <cell r="A1451" t="str">
            <v>25.20</v>
          </cell>
          <cell r="B1451" t="str">
            <v>Reparos, conservacoes e complementos - GRUPO 25</v>
          </cell>
          <cell r="C1451"/>
          <cell r="D1451"/>
          <cell r="E1451"/>
          <cell r="F1451"/>
        </row>
        <row r="1452">
          <cell r="A1452" t="str">
            <v>25.20.020</v>
          </cell>
          <cell r="B1452" t="str">
            <v>Tela de proteção tipo mosquiteira removível, em fibra de vidro com revestimento em PVC e requadro em alumínio</v>
          </cell>
          <cell r="C1452" t="str">
            <v>M2</v>
          </cell>
          <cell r="D1452">
            <v>159.27000000000001</v>
          </cell>
          <cell r="E1452"/>
          <cell r="F1452">
            <v>159.27000000000001</v>
          </cell>
        </row>
        <row r="1453">
          <cell r="A1453" t="str">
            <v>26</v>
          </cell>
          <cell r="B1453" t="str">
            <v>ESQUADRIA E ELEMENTO EM VIDRO</v>
          </cell>
          <cell r="C1453"/>
          <cell r="D1453"/>
          <cell r="E1453"/>
          <cell r="F1453"/>
        </row>
        <row r="1454">
          <cell r="A1454" t="str">
            <v>26.01</v>
          </cell>
          <cell r="B1454" t="str">
            <v>Vidro comum e laminado</v>
          </cell>
          <cell r="C1454"/>
          <cell r="D1454"/>
          <cell r="E1454"/>
          <cell r="F1454"/>
        </row>
        <row r="1455">
          <cell r="A1455" t="str">
            <v>26.01.020</v>
          </cell>
          <cell r="B1455" t="str">
            <v>Vidro liso transparente de 3 mm</v>
          </cell>
          <cell r="C1455" t="str">
            <v>M2</v>
          </cell>
          <cell r="D1455">
            <v>112.58</v>
          </cell>
          <cell r="E1455">
            <v>21.63</v>
          </cell>
          <cell r="F1455">
            <v>134.21</v>
          </cell>
        </row>
        <row r="1456">
          <cell r="A1456" t="str">
            <v>26.01.040</v>
          </cell>
          <cell r="B1456" t="str">
            <v>Vidro liso transparente de 4 mm</v>
          </cell>
          <cell r="C1456" t="str">
            <v>M2</v>
          </cell>
          <cell r="D1456">
            <v>140.21</v>
          </cell>
          <cell r="E1456">
            <v>21.63</v>
          </cell>
          <cell r="F1456">
            <v>161.84</v>
          </cell>
        </row>
        <row r="1457">
          <cell r="A1457" t="str">
            <v>26.01.060</v>
          </cell>
          <cell r="B1457" t="str">
            <v>Vidro liso transparente de 5 mm</v>
          </cell>
          <cell r="C1457" t="str">
            <v>M2</v>
          </cell>
          <cell r="D1457">
            <v>135.65</v>
          </cell>
          <cell r="E1457">
            <v>21.63</v>
          </cell>
          <cell r="F1457">
            <v>157.28</v>
          </cell>
        </row>
        <row r="1458">
          <cell r="A1458" t="str">
            <v>26.01.080</v>
          </cell>
          <cell r="B1458" t="str">
            <v>Vidro liso transparente de 6 mm</v>
          </cell>
          <cell r="C1458" t="str">
            <v>M2</v>
          </cell>
          <cell r="D1458">
            <v>170.26</v>
          </cell>
          <cell r="E1458">
            <v>28.29</v>
          </cell>
          <cell r="F1458">
            <v>198.55</v>
          </cell>
        </row>
        <row r="1459">
          <cell r="A1459" t="str">
            <v>26.01.140</v>
          </cell>
          <cell r="B1459" t="str">
            <v>Vidro liso laminado colorido de 6 mm</v>
          </cell>
          <cell r="C1459" t="str">
            <v>M2</v>
          </cell>
          <cell r="D1459">
            <v>388.81</v>
          </cell>
          <cell r="E1459">
            <v>28.29</v>
          </cell>
          <cell r="F1459">
            <v>417.1</v>
          </cell>
        </row>
        <row r="1460">
          <cell r="A1460" t="str">
            <v>26.01.142</v>
          </cell>
          <cell r="B1460" t="str">
            <v>Vidro liso laminado colorido de 8 mm</v>
          </cell>
          <cell r="C1460" t="str">
            <v>M2</v>
          </cell>
          <cell r="D1460">
            <v>340.73</v>
          </cell>
          <cell r="E1460">
            <v>32.450000000000003</v>
          </cell>
          <cell r="F1460">
            <v>373.18</v>
          </cell>
        </row>
        <row r="1461">
          <cell r="A1461" t="str">
            <v>26.01.155</v>
          </cell>
          <cell r="B1461" t="str">
            <v>Vidro liso laminado colorido de 10 mm</v>
          </cell>
          <cell r="C1461" t="str">
            <v>M2</v>
          </cell>
          <cell r="D1461">
            <v>461.64</v>
          </cell>
          <cell r="E1461">
            <v>34.15</v>
          </cell>
          <cell r="F1461">
            <v>495.79</v>
          </cell>
        </row>
        <row r="1462">
          <cell r="A1462" t="str">
            <v>26.01.160</v>
          </cell>
          <cell r="B1462" t="str">
            <v>Vidro liso laminado leitoso de 6 mm</v>
          </cell>
          <cell r="C1462" t="str">
            <v>M2</v>
          </cell>
          <cell r="D1462">
            <v>411.74</v>
          </cell>
          <cell r="E1462">
            <v>28.29</v>
          </cell>
          <cell r="F1462">
            <v>440.03</v>
          </cell>
        </row>
        <row r="1463">
          <cell r="A1463" t="str">
            <v>26.01.168</v>
          </cell>
          <cell r="B1463" t="str">
            <v>Vidro liso laminado incolor de 6 mm</v>
          </cell>
          <cell r="C1463" t="str">
            <v>M2</v>
          </cell>
          <cell r="D1463">
            <v>250.85</v>
          </cell>
          <cell r="E1463">
            <v>28.29</v>
          </cell>
          <cell r="F1463">
            <v>279.14</v>
          </cell>
        </row>
        <row r="1464">
          <cell r="A1464" t="str">
            <v>26.01.169</v>
          </cell>
          <cell r="B1464" t="str">
            <v>Vidro liso laminado incolor de 8 mm</v>
          </cell>
          <cell r="C1464" t="str">
            <v>M2</v>
          </cell>
          <cell r="D1464">
            <v>293.52999999999997</v>
          </cell>
          <cell r="E1464">
            <v>32.450000000000003</v>
          </cell>
          <cell r="F1464">
            <v>325.98</v>
          </cell>
        </row>
        <row r="1465">
          <cell r="A1465" t="str">
            <v>26.01.170</v>
          </cell>
          <cell r="B1465" t="str">
            <v>Vidro liso laminado incolor de 10 mm</v>
          </cell>
          <cell r="C1465" t="str">
            <v>M2</v>
          </cell>
          <cell r="D1465">
            <v>357.2</v>
          </cell>
          <cell r="E1465">
            <v>34.14</v>
          </cell>
          <cell r="F1465">
            <v>391.34</v>
          </cell>
        </row>
        <row r="1466">
          <cell r="A1466" t="str">
            <v>26.01.190</v>
          </cell>
          <cell r="B1466" t="str">
            <v>Vidro liso laminado jateado de 6 mm</v>
          </cell>
          <cell r="C1466" t="str">
            <v>M2</v>
          </cell>
          <cell r="D1466">
            <v>507.79</v>
          </cell>
          <cell r="E1466">
            <v>28.29</v>
          </cell>
          <cell r="F1466">
            <v>536.08000000000004</v>
          </cell>
        </row>
        <row r="1467">
          <cell r="A1467" t="str">
            <v>26.01.230</v>
          </cell>
          <cell r="B1467" t="str">
            <v>Vidro fantasia de 3/4 mm</v>
          </cell>
          <cell r="C1467" t="str">
            <v>M2</v>
          </cell>
          <cell r="D1467">
            <v>150.57</v>
          </cell>
          <cell r="E1467">
            <v>21.63</v>
          </cell>
          <cell r="F1467">
            <v>172.2</v>
          </cell>
        </row>
        <row r="1468">
          <cell r="A1468" t="str">
            <v>26.01.348</v>
          </cell>
          <cell r="B1468" t="str">
            <v>Vidro multilaminado de alta segurança, proteção balística nível III</v>
          </cell>
          <cell r="C1468" t="str">
            <v>M2</v>
          </cell>
          <cell r="D1468">
            <v>3803.48</v>
          </cell>
          <cell r="E1468"/>
          <cell r="F1468">
            <v>3803.48</v>
          </cell>
        </row>
        <row r="1469">
          <cell r="A1469" t="str">
            <v>26.01.350</v>
          </cell>
          <cell r="B1469" t="str">
            <v>Vidro multilaminado de alta segurança em policarbonato, proteção balística nível III</v>
          </cell>
          <cell r="C1469" t="str">
            <v>M2</v>
          </cell>
          <cell r="D1469">
            <v>5771.22</v>
          </cell>
          <cell r="E1469">
            <v>85.17</v>
          </cell>
          <cell r="F1469">
            <v>5856.39</v>
          </cell>
        </row>
        <row r="1470">
          <cell r="A1470" t="str">
            <v>26.01.460</v>
          </cell>
          <cell r="B1470" t="str">
            <v>Vidro float monolítico verde de 6 mm</v>
          </cell>
          <cell r="C1470" t="str">
            <v>M2</v>
          </cell>
          <cell r="D1470">
            <v>206.42</v>
          </cell>
          <cell r="E1470">
            <v>28.29</v>
          </cell>
          <cell r="F1470">
            <v>234.71</v>
          </cell>
        </row>
        <row r="1471">
          <cell r="A1471" t="str">
            <v>26.02</v>
          </cell>
          <cell r="B1471" t="str">
            <v>Vidro temperado</v>
          </cell>
          <cell r="C1471"/>
          <cell r="D1471"/>
          <cell r="E1471"/>
          <cell r="F1471"/>
        </row>
        <row r="1472">
          <cell r="A1472" t="str">
            <v>26.02.020</v>
          </cell>
          <cell r="B1472" t="str">
            <v>Vidro temperado incolor de 6 mm</v>
          </cell>
          <cell r="C1472" t="str">
            <v>M2</v>
          </cell>
          <cell r="D1472">
            <v>191.49</v>
          </cell>
          <cell r="E1472">
            <v>28.29</v>
          </cell>
          <cell r="F1472">
            <v>219.78</v>
          </cell>
        </row>
        <row r="1473">
          <cell r="A1473" t="str">
            <v>26.02.040</v>
          </cell>
          <cell r="B1473" t="str">
            <v>Vidro temperado incolor de 8 mm</v>
          </cell>
          <cell r="C1473" t="str">
            <v>M2</v>
          </cell>
          <cell r="D1473">
            <v>215.43</v>
          </cell>
          <cell r="E1473">
            <v>32.450000000000003</v>
          </cell>
          <cell r="F1473">
            <v>247.88</v>
          </cell>
        </row>
        <row r="1474">
          <cell r="A1474" t="str">
            <v>26.02.060</v>
          </cell>
          <cell r="B1474" t="str">
            <v>Vidro temperado incolor de 10 mm</v>
          </cell>
          <cell r="C1474" t="str">
            <v>M2</v>
          </cell>
          <cell r="D1474">
            <v>257.55</v>
          </cell>
          <cell r="E1474">
            <v>34.14</v>
          </cell>
          <cell r="F1474">
            <v>291.69</v>
          </cell>
        </row>
        <row r="1475">
          <cell r="A1475" t="str">
            <v>26.02.120</v>
          </cell>
          <cell r="B1475" t="str">
            <v>Vidro temperado cinza ou bronze de 6 mm</v>
          </cell>
          <cell r="C1475" t="str">
            <v>M2</v>
          </cell>
          <cell r="D1475">
            <v>257.25</v>
          </cell>
          <cell r="E1475">
            <v>28.27</v>
          </cell>
          <cell r="F1475">
            <v>285.52</v>
          </cell>
        </row>
        <row r="1476">
          <cell r="A1476" t="str">
            <v>26.02.140</v>
          </cell>
          <cell r="B1476" t="str">
            <v>Vidro temperado cinza ou bronze de 8 mm</v>
          </cell>
          <cell r="C1476" t="str">
            <v>M2</v>
          </cell>
          <cell r="D1476">
            <v>317.23</v>
          </cell>
          <cell r="E1476">
            <v>32.450000000000003</v>
          </cell>
          <cell r="F1476">
            <v>349.68</v>
          </cell>
        </row>
        <row r="1477">
          <cell r="A1477" t="str">
            <v>26.02.160</v>
          </cell>
          <cell r="B1477" t="str">
            <v>Vidro temperado cinza ou bronze de 10 mm</v>
          </cell>
          <cell r="C1477" t="str">
            <v>M2</v>
          </cell>
          <cell r="D1477">
            <v>408.52</v>
          </cell>
          <cell r="E1477">
            <v>34.14</v>
          </cell>
          <cell r="F1477">
            <v>442.66</v>
          </cell>
        </row>
        <row r="1478">
          <cell r="A1478" t="str">
            <v>26.02.170</v>
          </cell>
          <cell r="B1478" t="str">
            <v>Vidro temperado serigrafado incolor de 8 mm</v>
          </cell>
          <cell r="C1478" t="str">
            <v>M2</v>
          </cell>
          <cell r="D1478">
            <v>583.66</v>
          </cell>
          <cell r="E1478">
            <v>32.450000000000003</v>
          </cell>
          <cell r="F1478">
            <v>616.11</v>
          </cell>
        </row>
        <row r="1479">
          <cell r="A1479" t="str">
            <v>26.02.300</v>
          </cell>
          <cell r="B1479" t="str">
            <v>Vidro temperado neutro verde de 10 mm</v>
          </cell>
          <cell r="C1479" t="str">
            <v>M2</v>
          </cell>
          <cell r="D1479">
            <v>439.68</v>
          </cell>
          <cell r="E1479">
            <v>34.14</v>
          </cell>
          <cell r="F1479">
            <v>473.82</v>
          </cell>
        </row>
        <row r="1480">
          <cell r="A1480" t="str">
            <v>26.03</v>
          </cell>
          <cell r="B1480" t="str">
            <v>Vidro especial</v>
          </cell>
          <cell r="C1480"/>
          <cell r="D1480"/>
          <cell r="E1480"/>
          <cell r="F1480"/>
        </row>
        <row r="1481">
          <cell r="A1481" t="str">
            <v>26.03.070</v>
          </cell>
          <cell r="B1481" t="str">
            <v>Vidro laminado temperado incolor de 8mm</v>
          </cell>
          <cell r="C1481" t="str">
            <v>M2</v>
          </cell>
          <cell r="D1481">
            <v>434.17</v>
          </cell>
          <cell r="E1481">
            <v>32.450000000000003</v>
          </cell>
          <cell r="F1481">
            <v>466.62</v>
          </cell>
        </row>
        <row r="1482">
          <cell r="A1482" t="str">
            <v>26.03.074</v>
          </cell>
          <cell r="B1482" t="str">
            <v>Vidro laminado temperado incolor de 16 mm</v>
          </cell>
          <cell r="C1482" t="str">
            <v>M2</v>
          </cell>
          <cell r="D1482">
            <v>982.37</v>
          </cell>
          <cell r="E1482">
            <v>43.27</v>
          </cell>
          <cell r="F1482">
            <v>1025.6400000000001</v>
          </cell>
        </row>
        <row r="1483">
          <cell r="A1483" t="str">
            <v>26.03.090</v>
          </cell>
          <cell r="B1483" t="str">
            <v>Vidro laminado temperado jateado de 8 mm</v>
          </cell>
          <cell r="C1483" t="str">
            <v>M2</v>
          </cell>
          <cell r="D1483">
            <v>541.82000000000005</v>
          </cell>
          <cell r="E1483">
            <v>32.450000000000003</v>
          </cell>
          <cell r="F1483">
            <v>574.27</v>
          </cell>
        </row>
        <row r="1484">
          <cell r="A1484" t="str">
            <v>26.04</v>
          </cell>
          <cell r="B1484" t="str">
            <v>Espelhos</v>
          </cell>
          <cell r="C1484"/>
          <cell r="D1484"/>
          <cell r="E1484"/>
          <cell r="F1484"/>
        </row>
        <row r="1485">
          <cell r="A1485" t="str">
            <v>26.04.010</v>
          </cell>
          <cell r="B1485" t="str">
            <v>Espelho em vidro cristal liso, espessura de 4 mm</v>
          </cell>
          <cell r="C1485" t="str">
            <v>M2</v>
          </cell>
          <cell r="D1485">
            <v>511.51</v>
          </cell>
          <cell r="E1485"/>
          <cell r="F1485">
            <v>511.51</v>
          </cell>
        </row>
        <row r="1486">
          <cell r="A1486" t="str">
            <v>26.04.030</v>
          </cell>
          <cell r="B1486" t="str">
            <v>Espelho comum de 3 mm com moldura em alumínio</v>
          </cell>
          <cell r="C1486" t="str">
            <v>M2</v>
          </cell>
          <cell r="D1486">
            <v>613.75</v>
          </cell>
          <cell r="E1486">
            <v>22.58</v>
          </cell>
          <cell r="F1486">
            <v>636.33000000000004</v>
          </cell>
        </row>
        <row r="1487">
          <cell r="A1487" t="str">
            <v>26.20</v>
          </cell>
          <cell r="B1487" t="str">
            <v>Reparos, conservacoes e complementos - GRUPO 26</v>
          </cell>
          <cell r="C1487"/>
          <cell r="D1487"/>
          <cell r="E1487"/>
          <cell r="F1487"/>
        </row>
        <row r="1488">
          <cell r="A1488" t="str">
            <v>26.20.010</v>
          </cell>
          <cell r="B1488" t="str">
            <v>Massa para vidro</v>
          </cell>
          <cell r="C1488" t="str">
            <v>M</v>
          </cell>
          <cell r="D1488">
            <v>1.71</v>
          </cell>
          <cell r="E1488">
            <v>4.45</v>
          </cell>
          <cell r="F1488">
            <v>6.16</v>
          </cell>
        </row>
        <row r="1489">
          <cell r="A1489" t="str">
            <v>26.20.020</v>
          </cell>
          <cell r="B1489" t="str">
            <v>Recolocação de vidro inclusive emassamento ou recolocação de baguetes</v>
          </cell>
          <cell r="C1489" t="str">
            <v>M2</v>
          </cell>
          <cell r="D1489">
            <v>8.5399999999999991</v>
          </cell>
          <cell r="E1489">
            <v>59.38</v>
          </cell>
          <cell r="F1489">
            <v>67.92</v>
          </cell>
        </row>
        <row r="1490">
          <cell r="A1490" t="str">
            <v>27</v>
          </cell>
          <cell r="B1490" t="str">
            <v>ESQUADRIA E ELEMENTO EM MATERIAL ESPECIAL</v>
          </cell>
          <cell r="C1490"/>
          <cell r="D1490"/>
          <cell r="E1490"/>
          <cell r="F1490"/>
        </row>
        <row r="1491">
          <cell r="A1491" t="str">
            <v>27.02</v>
          </cell>
          <cell r="B1491" t="str">
            <v>Policarbonato</v>
          </cell>
          <cell r="C1491"/>
          <cell r="D1491"/>
          <cell r="E1491"/>
          <cell r="F1491"/>
        </row>
        <row r="1492">
          <cell r="A1492" t="str">
            <v>27.02.001</v>
          </cell>
          <cell r="B1492" t="str">
            <v>Chapa em policarbonato compacta, fumê, espessura de 6 mm</v>
          </cell>
          <cell r="C1492" t="str">
            <v>M2</v>
          </cell>
          <cell r="D1492">
            <v>535.5</v>
          </cell>
          <cell r="E1492">
            <v>104.27</v>
          </cell>
          <cell r="F1492">
            <v>639.77</v>
          </cell>
        </row>
        <row r="1493">
          <cell r="A1493" t="str">
            <v>27.02.011</v>
          </cell>
          <cell r="B1493" t="str">
            <v>Chapa em policarbonato compacta, cristal, espessura de 6 mm</v>
          </cell>
          <cell r="C1493" t="str">
            <v>M2</v>
          </cell>
          <cell r="D1493">
            <v>486.82</v>
          </cell>
          <cell r="E1493">
            <v>104.27</v>
          </cell>
          <cell r="F1493">
            <v>591.09</v>
          </cell>
        </row>
        <row r="1494">
          <cell r="A1494" t="str">
            <v>27.02.041</v>
          </cell>
          <cell r="B1494" t="str">
            <v>Chapa em policarbonato compacta, cristal, espessura de 10 mm</v>
          </cell>
          <cell r="C1494" t="str">
            <v>M2</v>
          </cell>
          <cell r="D1494">
            <v>753.06</v>
          </cell>
          <cell r="E1494">
            <v>104.27</v>
          </cell>
          <cell r="F1494">
            <v>857.33</v>
          </cell>
        </row>
        <row r="1495">
          <cell r="A1495" t="str">
            <v>27.02.050</v>
          </cell>
          <cell r="B1495" t="str">
            <v>Chapa de policarbonato alveolar de 6 mm</v>
          </cell>
          <cell r="C1495" t="str">
            <v>M2</v>
          </cell>
          <cell r="D1495">
            <v>62.66</v>
          </cell>
          <cell r="E1495">
            <v>104.27</v>
          </cell>
          <cell r="F1495">
            <v>166.93</v>
          </cell>
        </row>
        <row r="1496">
          <cell r="A1496" t="str">
            <v>27.03</v>
          </cell>
          <cell r="B1496" t="str">
            <v>Chapa de fibra de vidro</v>
          </cell>
          <cell r="C1496"/>
          <cell r="D1496"/>
          <cell r="E1496"/>
          <cell r="F1496"/>
        </row>
        <row r="1497">
          <cell r="A1497" t="str">
            <v>27.03.030</v>
          </cell>
          <cell r="B1497" t="str">
            <v>Placa de poliéster reforçada com fibra de vidro de 3 mm</v>
          </cell>
          <cell r="C1497" t="str">
            <v>M2</v>
          </cell>
          <cell r="D1497">
            <v>191.21</v>
          </cell>
          <cell r="E1497">
            <v>59.38</v>
          </cell>
          <cell r="F1497">
            <v>250.59</v>
          </cell>
        </row>
        <row r="1498">
          <cell r="A1498" t="str">
            <v>27.04</v>
          </cell>
          <cell r="B1498" t="str">
            <v>PVC / VINIL</v>
          </cell>
          <cell r="C1498"/>
          <cell r="D1498"/>
          <cell r="E1498"/>
          <cell r="F1498"/>
        </row>
        <row r="1499">
          <cell r="A1499" t="str">
            <v>27.04.031</v>
          </cell>
          <cell r="B1499" t="str">
            <v>Caixilho de correr em PVC com vidro e persiana</v>
          </cell>
          <cell r="C1499" t="str">
            <v>M2</v>
          </cell>
          <cell r="D1499">
            <v>2645.07</v>
          </cell>
          <cell r="E1499">
            <v>103.01</v>
          </cell>
          <cell r="F1499">
            <v>2748.08</v>
          </cell>
        </row>
        <row r="1500">
          <cell r="A1500" t="str">
            <v>27.04.040</v>
          </cell>
          <cell r="B1500" t="str">
            <v>Corrimão, bate-maca ou protetor de parede em PVC, com amortecimento à impacto, altura de 131 mm</v>
          </cell>
          <cell r="C1500" t="str">
            <v>M</v>
          </cell>
          <cell r="D1500">
            <v>570.39</v>
          </cell>
          <cell r="E1500">
            <v>83.3</v>
          </cell>
          <cell r="F1500">
            <v>653.69000000000005</v>
          </cell>
        </row>
        <row r="1501">
          <cell r="A1501" t="str">
            <v>27.04.050</v>
          </cell>
          <cell r="B1501" t="str">
            <v>Protetor de parede ou bate-maca em PVC flexível, com amortecimento à impacto, altura de 150 mm</v>
          </cell>
          <cell r="C1501" t="str">
            <v>M</v>
          </cell>
          <cell r="D1501">
            <v>128.82</v>
          </cell>
          <cell r="E1501">
            <v>27.09</v>
          </cell>
          <cell r="F1501">
            <v>155.91</v>
          </cell>
        </row>
        <row r="1502">
          <cell r="A1502" t="str">
            <v>27.04.051</v>
          </cell>
          <cell r="B1502" t="str">
            <v>Faixa em vinil para proteção de paredes, com amortecimento à alto impacto, altura de 400 mm</v>
          </cell>
          <cell r="C1502" t="str">
            <v>M</v>
          </cell>
          <cell r="D1502">
            <v>81.209999999999994</v>
          </cell>
          <cell r="E1502">
            <v>12.4</v>
          </cell>
          <cell r="F1502">
            <v>93.61</v>
          </cell>
        </row>
        <row r="1503">
          <cell r="A1503" t="str">
            <v>27.04.052</v>
          </cell>
          <cell r="B1503" t="str">
            <v>Cantoneira adesiva em vinil de alto impacto</v>
          </cell>
          <cell r="C1503" t="str">
            <v>M</v>
          </cell>
          <cell r="D1503">
            <v>60.16</v>
          </cell>
          <cell r="E1503">
            <v>6.77</v>
          </cell>
          <cell r="F1503">
            <v>66.930000000000007</v>
          </cell>
        </row>
        <row r="1504">
          <cell r="A1504" t="str">
            <v>27.04.060</v>
          </cell>
          <cell r="B1504" t="str">
            <v>Bate-maca ou protetor de parede curvo em PVC, com amortecimento à impacto, altura de 200 mm</v>
          </cell>
          <cell r="C1504" t="str">
            <v>M</v>
          </cell>
          <cell r="D1504">
            <v>176.31</v>
          </cell>
          <cell r="E1504">
            <v>73.84</v>
          </cell>
          <cell r="F1504">
            <v>250.15</v>
          </cell>
        </row>
        <row r="1505">
          <cell r="A1505" t="str">
            <v>27.04.070</v>
          </cell>
          <cell r="B1505" t="str">
            <v>Bate-maca ou protetor de parede em PVC, com amortecimento à impacto, altura de 200 mm</v>
          </cell>
          <cell r="C1505" t="str">
            <v>M</v>
          </cell>
          <cell r="D1505">
            <v>126.18</v>
          </cell>
          <cell r="E1505">
            <v>37.71</v>
          </cell>
          <cell r="F1505">
            <v>163.89</v>
          </cell>
        </row>
        <row r="1506">
          <cell r="A1506" t="str">
            <v>28</v>
          </cell>
          <cell r="B1506" t="str">
            <v>FERRAGEM COMPLEMENTAR PARA ESQUADRIAS</v>
          </cell>
          <cell r="C1506"/>
          <cell r="D1506"/>
          <cell r="E1506"/>
          <cell r="F1506"/>
        </row>
        <row r="1507">
          <cell r="A1507" t="str">
            <v>28.01</v>
          </cell>
          <cell r="B1507" t="str">
            <v>Ferragem para porta</v>
          </cell>
          <cell r="C1507"/>
          <cell r="D1507"/>
          <cell r="E1507"/>
          <cell r="F1507"/>
        </row>
        <row r="1508">
          <cell r="A1508" t="str">
            <v>28.01.020</v>
          </cell>
          <cell r="B1508" t="str">
            <v>Ferragem completa com maçaneta tipo alavanca, para porta externa com 1 folha</v>
          </cell>
          <cell r="C1508" t="str">
            <v>CJ</v>
          </cell>
          <cell r="D1508">
            <v>418.12</v>
          </cell>
          <cell r="E1508">
            <v>67.73</v>
          </cell>
          <cell r="F1508">
            <v>485.85</v>
          </cell>
        </row>
        <row r="1509">
          <cell r="A1509" t="str">
            <v>28.01.030</v>
          </cell>
          <cell r="B1509" t="str">
            <v>Ferragem completa com maçaneta tipo alavanca, para porta externa com 2 folhas</v>
          </cell>
          <cell r="C1509" t="str">
            <v>CJ</v>
          </cell>
          <cell r="D1509">
            <v>763.19</v>
          </cell>
          <cell r="E1509">
            <v>90.3</v>
          </cell>
          <cell r="F1509">
            <v>853.49</v>
          </cell>
        </row>
        <row r="1510">
          <cell r="A1510" t="str">
            <v>28.01.040</v>
          </cell>
          <cell r="B1510" t="str">
            <v>Ferragem completa com maçaneta tipo alavanca, para porta interna com 1 folha</v>
          </cell>
          <cell r="C1510" t="str">
            <v>CJ</v>
          </cell>
          <cell r="D1510">
            <v>292.08</v>
          </cell>
          <cell r="E1510">
            <v>67.73</v>
          </cell>
          <cell r="F1510">
            <v>359.81</v>
          </cell>
        </row>
        <row r="1511">
          <cell r="A1511" t="str">
            <v>28.01.050</v>
          </cell>
          <cell r="B1511" t="str">
            <v>Ferragem completa com maçaneta tipo alavanca, para porta interna com 2 folhas</v>
          </cell>
          <cell r="C1511" t="str">
            <v>CJ</v>
          </cell>
          <cell r="D1511">
            <v>580.69000000000005</v>
          </cell>
          <cell r="E1511">
            <v>90.3</v>
          </cell>
          <cell r="F1511">
            <v>670.99</v>
          </cell>
        </row>
        <row r="1512">
          <cell r="A1512" t="str">
            <v>28.01.070</v>
          </cell>
          <cell r="B1512" t="str">
            <v>Ferragem completa para porta de box de WC tipo livre/ocupado</v>
          </cell>
          <cell r="C1512" t="str">
            <v>CJ</v>
          </cell>
          <cell r="D1512">
            <v>234.01</v>
          </cell>
          <cell r="E1512">
            <v>67.73</v>
          </cell>
          <cell r="F1512">
            <v>301.74</v>
          </cell>
        </row>
        <row r="1513">
          <cell r="A1513" t="str">
            <v>28.01.080</v>
          </cell>
          <cell r="B1513" t="str">
            <v>Ferragem adicional para porta vão simples em divisória</v>
          </cell>
          <cell r="C1513" t="str">
            <v>CJ</v>
          </cell>
          <cell r="D1513">
            <v>259.27</v>
          </cell>
          <cell r="E1513"/>
          <cell r="F1513">
            <v>259.27</v>
          </cell>
        </row>
        <row r="1514">
          <cell r="A1514" t="str">
            <v>28.01.090</v>
          </cell>
          <cell r="B1514" t="str">
            <v>Ferragem adicional para porta vão duplo em divisória</v>
          </cell>
          <cell r="C1514" t="str">
            <v>CJ</v>
          </cell>
          <cell r="D1514">
            <v>376.13</v>
          </cell>
          <cell r="E1514"/>
          <cell r="F1514">
            <v>376.13</v>
          </cell>
        </row>
        <row r="1515">
          <cell r="A1515" t="str">
            <v>28.01.146</v>
          </cell>
          <cell r="B1515" t="str">
            <v>Fechadura eletromagnética para capacidade de atraque de 150 kgf</v>
          </cell>
          <cell r="C1515" t="str">
            <v>UN</v>
          </cell>
          <cell r="D1515">
            <v>303.56</v>
          </cell>
          <cell r="E1515">
            <v>75.08</v>
          </cell>
          <cell r="F1515">
            <v>378.64</v>
          </cell>
        </row>
        <row r="1516">
          <cell r="A1516" t="str">
            <v>28.01.150</v>
          </cell>
          <cell r="B1516" t="str">
            <v>Fechadura elétrica de sobrepor para porta ou portão com peso até 400 kg</v>
          </cell>
          <cell r="C1516" t="str">
            <v>CJ</v>
          </cell>
          <cell r="D1516">
            <v>471.28</v>
          </cell>
          <cell r="E1516">
            <v>75.08</v>
          </cell>
          <cell r="F1516">
            <v>546.36</v>
          </cell>
        </row>
        <row r="1517">
          <cell r="A1517" t="str">
            <v>28.01.160</v>
          </cell>
          <cell r="B1517" t="str">
            <v>Mola aérea para porta, com esforço acima de 50 kg até 60 kg</v>
          </cell>
          <cell r="C1517" t="str">
            <v>UN</v>
          </cell>
          <cell r="D1517">
            <v>285.2</v>
          </cell>
          <cell r="E1517">
            <v>21.17</v>
          </cell>
          <cell r="F1517">
            <v>306.37</v>
          </cell>
        </row>
        <row r="1518">
          <cell r="A1518" t="str">
            <v>28.01.171</v>
          </cell>
          <cell r="B1518" t="str">
            <v>Mola aérea para porta, com esforço acima de 60 kg até 80 kg</v>
          </cell>
          <cell r="C1518" t="str">
            <v>UN</v>
          </cell>
          <cell r="D1518">
            <v>298.17</v>
          </cell>
          <cell r="E1518">
            <v>21.17</v>
          </cell>
          <cell r="F1518">
            <v>319.33999999999997</v>
          </cell>
        </row>
        <row r="1519">
          <cell r="A1519" t="str">
            <v>28.01.180</v>
          </cell>
          <cell r="B1519" t="str">
            <v>Mola aérea hidráulica, para porta com largura até 1,60 m</v>
          </cell>
          <cell r="C1519" t="str">
            <v>UN</v>
          </cell>
          <cell r="D1519">
            <v>2513.34</v>
          </cell>
          <cell r="E1519">
            <v>52.93</v>
          </cell>
          <cell r="F1519">
            <v>2566.27</v>
          </cell>
        </row>
        <row r="1520">
          <cell r="A1520" t="str">
            <v>28.01.210</v>
          </cell>
          <cell r="B1520" t="str">
            <v>Fechadura tipo alavanca com chave para porta corta-fogo</v>
          </cell>
          <cell r="C1520" t="str">
            <v>UN</v>
          </cell>
          <cell r="D1520">
            <v>535.54999999999995</v>
          </cell>
          <cell r="E1520">
            <v>39.700000000000003</v>
          </cell>
          <cell r="F1520">
            <v>575.25</v>
          </cell>
        </row>
        <row r="1521">
          <cell r="A1521" t="str">
            <v>28.01.250</v>
          </cell>
          <cell r="B1521" t="str">
            <v>Visor tipo olho mágico</v>
          </cell>
          <cell r="C1521" t="str">
            <v>UN</v>
          </cell>
          <cell r="D1521">
            <v>29.42</v>
          </cell>
          <cell r="E1521">
            <v>13.55</v>
          </cell>
          <cell r="F1521">
            <v>42.97</v>
          </cell>
        </row>
        <row r="1522">
          <cell r="A1522" t="str">
            <v>28.01.330</v>
          </cell>
          <cell r="B1522" t="str">
            <v>Mola hidráulica de piso, para porta com largura até 1,10 m e peso até 120 kg</v>
          </cell>
          <cell r="C1522" t="str">
            <v>UN</v>
          </cell>
          <cell r="D1522">
            <v>1014.31</v>
          </cell>
          <cell r="E1522">
            <v>52.93</v>
          </cell>
          <cell r="F1522">
            <v>1067.24</v>
          </cell>
        </row>
        <row r="1523">
          <cell r="A1523" t="str">
            <v>28.01.400</v>
          </cell>
          <cell r="B1523" t="str">
            <v>Ferrolho de segurança de 1,20 m, para adaptação em portas de celas, embutido em caixa</v>
          </cell>
          <cell r="C1523" t="str">
            <v>UN</v>
          </cell>
          <cell r="D1523">
            <v>1000.89</v>
          </cell>
          <cell r="E1523">
            <v>105.86</v>
          </cell>
          <cell r="F1523">
            <v>1106.75</v>
          </cell>
        </row>
        <row r="1524">
          <cell r="A1524" t="str">
            <v>28.01.550</v>
          </cell>
          <cell r="B1524" t="str">
            <v>Fechadura com maçaneta tipo alavanca em aço inoxidável, para porta externa</v>
          </cell>
          <cell r="C1524" t="str">
            <v>UN</v>
          </cell>
          <cell r="D1524">
            <v>274.37</v>
          </cell>
          <cell r="E1524">
            <v>67.73</v>
          </cell>
          <cell r="F1524">
            <v>342.1</v>
          </cell>
        </row>
        <row r="1525">
          <cell r="A1525" t="str">
            <v>28.05</v>
          </cell>
          <cell r="B1525" t="str">
            <v>Cadeado</v>
          </cell>
          <cell r="C1525"/>
          <cell r="D1525"/>
          <cell r="E1525"/>
          <cell r="F1525"/>
        </row>
        <row r="1526">
          <cell r="A1526" t="str">
            <v>28.05.020</v>
          </cell>
          <cell r="B1526" t="str">
            <v>Cadeado de latão com cilindro - trava dupla - 25/27mm</v>
          </cell>
          <cell r="C1526" t="str">
            <v>UN</v>
          </cell>
          <cell r="D1526">
            <v>20.64</v>
          </cell>
          <cell r="E1526"/>
          <cell r="F1526">
            <v>20.64</v>
          </cell>
        </row>
        <row r="1527">
          <cell r="A1527" t="str">
            <v>28.05.040</v>
          </cell>
          <cell r="B1527" t="str">
            <v>Cadeado de latão com cilindro - trava dupla - 35/36mm</v>
          </cell>
          <cell r="C1527" t="str">
            <v>UN</v>
          </cell>
          <cell r="D1527">
            <v>32.340000000000003</v>
          </cell>
          <cell r="E1527"/>
          <cell r="F1527">
            <v>32.340000000000003</v>
          </cell>
        </row>
        <row r="1528">
          <cell r="A1528" t="str">
            <v>28.05.060</v>
          </cell>
          <cell r="B1528" t="str">
            <v>Cadeado de latão com cilindro - trava dupla - 50mm</v>
          </cell>
          <cell r="C1528" t="str">
            <v>UN</v>
          </cell>
          <cell r="D1528">
            <v>52.52</v>
          </cell>
          <cell r="E1528"/>
          <cell r="F1528">
            <v>52.52</v>
          </cell>
        </row>
        <row r="1529">
          <cell r="A1529" t="str">
            <v>28.05.070</v>
          </cell>
          <cell r="B1529" t="str">
            <v>Cadeado de latão com cilindro de alta segurança, com 16 pinos e tetra-chave - 70mm</v>
          </cell>
          <cell r="C1529" t="str">
            <v>UN</v>
          </cell>
          <cell r="D1529">
            <v>205.13</v>
          </cell>
          <cell r="E1529"/>
          <cell r="F1529">
            <v>205.13</v>
          </cell>
        </row>
        <row r="1530">
          <cell r="A1530" t="str">
            <v>28.05.080</v>
          </cell>
          <cell r="B1530" t="str">
            <v>Cadeado de latão com cilindro - trava dupla - 60mm</v>
          </cell>
          <cell r="C1530" t="str">
            <v>UN</v>
          </cell>
          <cell r="D1530">
            <v>86.68</v>
          </cell>
          <cell r="E1530"/>
          <cell r="F1530">
            <v>86.68</v>
          </cell>
        </row>
        <row r="1531">
          <cell r="A1531" t="str">
            <v>28.20</v>
          </cell>
          <cell r="B1531" t="str">
            <v>Reparos, conservacoes e complementos - GRUPO 28</v>
          </cell>
          <cell r="C1531"/>
          <cell r="D1531"/>
          <cell r="E1531"/>
          <cell r="F1531"/>
        </row>
        <row r="1532">
          <cell r="A1532" t="str">
            <v>28.20.020</v>
          </cell>
          <cell r="B1532" t="str">
            <v>Recolocação de fechaduras de embutir</v>
          </cell>
          <cell r="C1532" t="str">
            <v>UN</v>
          </cell>
          <cell r="D1532"/>
          <cell r="E1532">
            <v>67.73</v>
          </cell>
          <cell r="F1532">
            <v>67.73</v>
          </cell>
        </row>
        <row r="1533">
          <cell r="A1533" t="str">
            <v>28.20.030</v>
          </cell>
          <cell r="B1533" t="str">
            <v>Barra antipânico de sobrepor para porta de 1 folha</v>
          </cell>
          <cell r="C1533" t="str">
            <v>UN</v>
          </cell>
          <cell r="D1533">
            <v>972.59</v>
          </cell>
          <cell r="E1533">
            <v>52.93</v>
          </cell>
          <cell r="F1533">
            <v>1025.52</v>
          </cell>
        </row>
        <row r="1534">
          <cell r="A1534" t="str">
            <v>28.20.040</v>
          </cell>
          <cell r="B1534" t="str">
            <v>Recolocação de fechaduras e fechos de sobrepor</v>
          </cell>
          <cell r="C1534" t="str">
            <v>UN</v>
          </cell>
          <cell r="D1534"/>
          <cell r="E1534">
            <v>58.24</v>
          </cell>
          <cell r="F1534">
            <v>58.24</v>
          </cell>
        </row>
        <row r="1535">
          <cell r="A1535" t="str">
            <v>28.20.050</v>
          </cell>
          <cell r="B1535" t="str">
            <v>Barra antipânico de sobrepor e maçaneta livre para porta de 1 folha</v>
          </cell>
          <cell r="C1535" t="str">
            <v>CJ</v>
          </cell>
          <cell r="D1535">
            <v>1249</v>
          </cell>
          <cell r="E1535">
            <v>68.81</v>
          </cell>
          <cell r="F1535">
            <v>1317.81</v>
          </cell>
        </row>
        <row r="1536">
          <cell r="A1536" t="str">
            <v>28.20.060</v>
          </cell>
          <cell r="B1536" t="str">
            <v>Recolocação de dobradiças</v>
          </cell>
          <cell r="C1536" t="str">
            <v>UN</v>
          </cell>
          <cell r="D1536"/>
          <cell r="E1536">
            <v>7.67</v>
          </cell>
          <cell r="F1536">
            <v>7.67</v>
          </cell>
        </row>
        <row r="1537">
          <cell r="A1537" t="str">
            <v>28.20.070</v>
          </cell>
          <cell r="B1537" t="str">
            <v>Ferragem para portão de tapume</v>
          </cell>
          <cell r="C1537" t="str">
            <v>CJ</v>
          </cell>
          <cell r="D1537">
            <v>588.87</v>
          </cell>
          <cell r="E1537">
            <v>135.44999999999999</v>
          </cell>
          <cell r="F1537">
            <v>724.32</v>
          </cell>
        </row>
        <row r="1538">
          <cell r="A1538" t="str">
            <v>28.20.090</v>
          </cell>
          <cell r="B1538" t="str">
            <v>Dobradiça tipo gonzo, diâmetro de 1 1/2´ com abas de 2´ x 3/8´</v>
          </cell>
          <cell r="C1538" t="str">
            <v>UN</v>
          </cell>
          <cell r="D1538">
            <v>155.9</v>
          </cell>
          <cell r="E1538">
            <v>25.65</v>
          </cell>
          <cell r="F1538">
            <v>181.55</v>
          </cell>
        </row>
        <row r="1539">
          <cell r="A1539" t="str">
            <v>28.20.170</v>
          </cell>
          <cell r="B1539" t="str">
            <v>Brete para instalação superior em porta chapa/grade de segurança</v>
          </cell>
          <cell r="C1539" t="str">
            <v>CJ</v>
          </cell>
          <cell r="D1539">
            <v>4149.3100000000004</v>
          </cell>
          <cell r="E1539">
            <v>158.79</v>
          </cell>
          <cell r="F1539">
            <v>4308.1000000000004</v>
          </cell>
        </row>
        <row r="1540">
          <cell r="A1540" t="str">
            <v>28.20.210</v>
          </cell>
          <cell r="B1540" t="str">
            <v>Ferrolho de segurança para adaptação em portas de celas</v>
          </cell>
          <cell r="C1540" t="str">
            <v>UN</v>
          </cell>
          <cell r="D1540">
            <v>403.36</v>
          </cell>
          <cell r="E1540">
            <v>52.93</v>
          </cell>
          <cell r="F1540">
            <v>456.29</v>
          </cell>
        </row>
        <row r="1541">
          <cell r="A1541" t="str">
            <v>28.20.211</v>
          </cell>
          <cell r="B1541" t="str">
            <v>Maçaneta tipo alavanca, acionamento com chave, para porta corta-fogo</v>
          </cell>
          <cell r="C1541" t="str">
            <v>UN</v>
          </cell>
          <cell r="D1541">
            <v>167.74</v>
          </cell>
          <cell r="E1541">
            <v>39.700000000000003</v>
          </cell>
          <cell r="F1541">
            <v>207.44</v>
          </cell>
        </row>
        <row r="1542">
          <cell r="A1542" t="str">
            <v>28.20.220</v>
          </cell>
          <cell r="B1542" t="str">
            <v>Dobradiça inferior para porta de vidro temperado</v>
          </cell>
          <cell r="C1542" t="str">
            <v>UN</v>
          </cell>
          <cell r="D1542">
            <v>105.08</v>
          </cell>
          <cell r="E1542">
            <v>9</v>
          </cell>
          <cell r="F1542">
            <v>114.08</v>
          </cell>
        </row>
        <row r="1543">
          <cell r="A1543" t="str">
            <v>28.20.230</v>
          </cell>
          <cell r="B1543" t="str">
            <v>Dobradiça superior para porta de vidro temperado</v>
          </cell>
          <cell r="C1543" t="str">
            <v>UN</v>
          </cell>
          <cell r="D1543">
            <v>70.86</v>
          </cell>
          <cell r="E1543">
            <v>9</v>
          </cell>
          <cell r="F1543">
            <v>79.86</v>
          </cell>
        </row>
        <row r="1544">
          <cell r="A1544" t="str">
            <v>28.20.360</v>
          </cell>
          <cell r="B1544" t="str">
            <v>Suporte duplo para vidro temperado fixado em alvenaria</v>
          </cell>
          <cell r="C1544" t="str">
            <v>UN</v>
          </cell>
          <cell r="D1544">
            <v>174.52</v>
          </cell>
          <cell r="E1544">
            <v>9</v>
          </cell>
          <cell r="F1544">
            <v>183.52</v>
          </cell>
        </row>
        <row r="1545">
          <cell r="A1545" t="str">
            <v>28.20.411</v>
          </cell>
          <cell r="B1545" t="str">
            <v>Dobradiça em aço cromado de 3 1/2", para porta de até 21 kg</v>
          </cell>
          <cell r="C1545" t="str">
            <v>CJ</v>
          </cell>
          <cell r="D1545">
            <v>28.85</v>
          </cell>
          <cell r="E1545">
            <v>7.67</v>
          </cell>
          <cell r="F1545">
            <v>36.520000000000003</v>
          </cell>
        </row>
        <row r="1546">
          <cell r="A1546" t="str">
            <v>28.20.412</v>
          </cell>
          <cell r="B1546" t="str">
            <v>Dobradiça em aço inoxidável de 3" x 2 1/2", para porta de até 25 kg</v>
          </cell>
          <cell r="C1546" t="str">
            <v>UN</v>
          </cell>
          <cell r="D1546">
            <v>42</v>
          </cell>
          <cell r="E1546">
            <v>7.67</v>
          </cell>
          <cell r="F1546">
            <v>49.67</v>
          </cell>
        </row>
        <row r="1547">
          <cell r="A1547" t="str">
            <v>28.20.413</v>
          </cell>
          <cell r="B1547" t="str">
            <v>Dobradiça em latão cromado reforçada de 3 1/2" x 3", para porta de até 35 kg</v>
          </cell>
          <cell r="C1547" t="str">
            <v>UN</v>
          </cell>
          <cell r="D1547">
            <v>82.36</v>
          </cell>
          <cell r="E1547">
            <v>7.67</v>
          </cell>
          <cell r="F1547">
            <v>90.03</v>
          </cell>
        </row>
        <row r="1548">
          <cell r="A1548" t="str">
            <v>28.20.430</v>
          </cell>
          <cell r="B1548" t="str">
            <v>Dobradiça em latão cromado, com mola tipo vai e vem, de 3"</v>
          </cell>
          <cell r="C1548" t="str">
            <v>CJ</v>
          </cell>
          <cell r="D1548">
            <v>234.68</v>
          </cell>
          <cell r="E1548">
            <v>16.25</v>
          </cell>
          <cell r="F1548">
            <v>250.93</v>
          </cell>
        </row>
        <row r="1549">
          <cell r="A1549" t="str">
            <v>28.20.510</v>
          </cell>
          <cell r="B1549" t="str">
            <v>Pivô superior lateral para porta em vidro temperado</v>
          </cell>
          <cell r="C1549" t="str">
            <v>UN</v>
          </cell>
          <cell r="D1549">
            <v>72.69</v>
          </cell>
          <cell r="E1549">
            <v>9</v>
          </cell>
          <cell r="F1549">
            <v>81.69</v>
          </cell>
        </row>
        <row r="1550">
          <cell r="A1550" t="str">
            <v>28.20.550</v>
          </cell>
          <cell r="B1550" t="str">
            <v>Mancal inferior com rolamento para porta em vidro temperado</v>
          </cell>
          <cell r="C1550" t="str">
            <v>UN</v>
          </cell>
          <cell r="D1550">
            <v>89.42</v>
          </cell>
          <cell r="E1550">
            <v>9</v>
          </cell>
          <cell r="F1550">
            <v>98.42</v>
          </cell>
        </row>
        <row r="1551">
          <cell r="A1551" t="str">
            <v>28.20.590</v>
          </cell>
          <cell r="B1551" t="str">
            <v>Contra fechadura de centro para porta em vidro temperado</v>
          </cell>
          <cell r="C1551" t="str">
            <v>UN</v>
          </cell>
          <cell r="D1551">
            <v>190.87</v>
          </cell>
          <cell r="E1551">
            <v>6.51</v>
          </cell>
          <cell r="F1551">
            <v>197.38</v>
          </cell>
        </row>
        <row r="1552">
          <cell r="A1552" t="str">
            <v>28.20.600</v>
          </cell>
          <cell r="B1552" t="str">
            <v>Fechadura de centro com cilindro para porta em vidro temperado</v>
          </cell>
          <cell r="C1552" t="str">
            <v>UN</v>
          </cell>
          <cell r="D1552">
            <v>217.04</v>
          </cell>
          <cell r="E1552">
            <v>9</v>
          </cell>
          <cell r="F1552">
            <v>226.04</v>
          </cell>
        </row>
        <row r="1553">
          <cell r="A1553" t="str">
            <v>28.20.650</v>
          </cell>
          <cell r="B1553" t="str">
            <v>Puxador duplo em aço inoxidável, para porta de madeira, alumínio ou vidro, de 350 mm</v>
          </cell>
          <cell r="C1553" t="str">
            <v>UN</v>
          </cell>
          <cell r="D1553">
            <v>411.23</v>
          </cell>
          <cell r="E1553">
            <v>79.400000000000006</v>
          </cell>
          <cell r="F1553">
            <v>490.63</v>
          </cell>
        </row>
        <row r="1554">
          <cell r="A1554" t="str">
            <v>28.20.655</v>
          </cell>
          <cell r="B1554" t="str">
            <v>Puxador duplo em aço inoxidável de 300 mm, para porta</v>
          </cell>
          <cell r="C1554" t="str">
            <v>UN</v>
          </cell>
          <cell r="D1554">
            <v>121.45</v>
          </cell>
          <cell r="E1554">
            <v>79.400000000000006</v>
          </cell>
          <cell r="F1554">
            <v>200.85</v>
          </cell>
        </row>
        <row r="1555">
          <cell r="A1555" t="str">
            <v>28.20.750</v>
          </cell>
          <cell r="B1555" t="str">
            <v>Capa de proteção para fechadura / ferrolho</v>
          </cell>
          <cell r="C1555" t="str">
            <v>UN</v>
          </cell>
          <cell r="D1555">
            <v>25.26</v>
          </cell>
          <cell r="E1555">
            <v>51.3</v>
          </cell>
          <cell r="F1555">
            <v>76.56</v>
          </cell>
        </row>
        <row r="1556">
          <cell r="A1556" t="str">
            <v>28.20.770</v>
          </cell>
          <cell r="B1556" t="str">
            <v>Trinco de piso para porta em vidro temperado</v>
          </cell>
          <cell r="C1556" t="str">
            <v>UN</v>
          </cell>
          <cell r="D1556">
            <v>177.99</v>
          </cell>
          <cell r="E1556">
            <v>9</v>
          </cell>
          <cell r="F1556">
            <v>186.99</v>
          </cell>
        </row>
        <row r="1557">
          <cell r="A1557" t="str">
            <v>28.20.800</v>
          </cell>
          <cell r="B1557" t="str">
            <v>Equipamento automatizador de portas deslizantes para folha dupla</v>
          </cell>
          <cell r="C1557" t="str">
            <v>UN</v>
          </cell>
          <cell r="D1557">
            <v>12469.02</v>
          </cell>
          <cell r="E1557"/>
          <cell r="F1557">
            <v>12469.02</v>
          </cell>
        </row>
        <row r="1558">
          <cell r="A1558" t="str">
            <v>28.20.810</v>
          </cell>
          <cell r="B1558" t="str">
            <v>Equipamento automatizador telescópico unilateral de portas deslizantes para folha dupla</v>
          </cell>
          <cell r="C1558" t="str">
            <v>UN</v>
          </cell>
          <cell r="D1558">
            <v>14781.41</v>
          </cell>
          <cell r="E1558"/>
          <cell r="F1558">
            <v>14781.41</v>
          </cell>
        </row>
        <row r="1559">
          <cell r="A1559" t="str">
            <v>28.20.820</v>
          </cell>
          <cell r="B1559" t="str">
            <v>Barra antipânico de sobrepor com maçaneta e chave, para porta em vidro de 1 folha</v>
          </cell>
          <cell r="C1559" t="str">
            <v>CJ</v>
          </cell>
          <cell r="D1559">
            <v>573.77</v>
          </cell>
          <cell r="E1559">
            <v>105.86</v>
          </cell>
          <cell r="F1559">
            <v>679.63</v>
          </cell>
        </row>
        <row r="1560">
          <cell r="A1560" t="str">
            <v>28.20.830</v>
          </cell>
          <cell r="B1560" t="str">
            <v>Barra antipânico de sobrepor com maçaneta e chave, para porta dupla em vidro</v>
          </cell>
          <cell r="C1560" t="str">
            <v>CJ</v>
          </cell>
          <cell r="D1560">
            <v>1248.81</v>
          </cell>
          <cell r="E1560">
            <v>211.72</v>
          </cell>
          <cell r="F1560">
            <v>1460.53</v>
          </cell>
        </row>
        <row r="1561">
          <cell r="A1561" t="str">
            <v>28.20.840</v>
          </cell>
          <cell r="B1561" t="str">
            <v>Barra antipânico para porta dupla com travamentos horizontal e vertical completa, com maçaneta tipo alavanca e chave, para vãos de 1,40 a 1,60 m</v>
          </cell>
          <cell r="C1561" t="str">
            <v>CJ</v>
          </cell>
          <cell r="D1561">
            <v>1151.81</v>
          </cell>
          <cell r="E1561">
            <v>211.72</v>
          </cell>
          <cell r="F1561">
            <v>1363.53</v>
          </cell>
        </row>
        <row r="1562">
          <cell r="A1562" t="str">
            <v>28.20.850</v>
          </cell>
          <cell r="B1562" t="str">
            <v>Barra antipânico para porta dupla com travamentos horizontal e vertical completa, com maçaneta tipo alavanca e chave, para vãos de 1,70 a 2,60 m</v>
          </cell>
          <cell r="C1562" t="str">
            <v>CJ</v>
          </cell>
          <cell r="D1562">
            <v>1210.75</v>
          </cell>
          <cell r="E1562">
            <v>211.72</v>
          </cell>
          <cell r="F1562">
            <v>1422.47</v>
          </cell>
        </row>
        <row r="1563">
          <cell r="A1563" t="str">
            <v>28.20.860</v>
          </cell>
          <cell r="B1563" t="str">
            <v>Veda porta/veda fresta com escova em alumínio branco</v>
          </cell>
          <cell r="C1563" t="str">
            <v>M</v>
          </cell>
          <cell r="D1563">
            <v>51.2</v>
          </cell>
          <cell r="E1563">
            <v>12.4</v>
          </cell>
          <cell r="F1563">
            <v>63.6</v>
          </cell>
        </row>
        <row r="1564">
          <cell r="A1564" t="str">
            <v>29</v>
          </cell>
          <cell r="B1564" t="str">
            <v>INSERTE METALICO</v>
          </cell>
          <cell r="C1564"/>
          <cell r="D1564"/>
          <cell r="E1564"/>
          <cell r="F1564"/>
        </row>
        <row r="1565">
          <cell r="A1565" t="str">
            <v>29.01</v>
          </cell>
          <cell r="B1565" t="str">
            <v>Cantoneira</v>
          </cell>
          <cell r="C1565"/>
          <cell r="D1565"/>
          <cell r="E1565"/>
          <cell r="F1565"/>
        </row>
        <row r="1566">
          <cell r="A1566" t="str">
            <v>29.01.020</v>
          </cell>
          <cell r="B1566" t="str">
            <v>Cantoneira em alumínio perfil sextavado</v>
          </cell>
          <cell r="C1566" t="str">
            <v>M</v>
          </cell>
          <cell r="D1566">
            <v>5.87</v>
          </cell>
          <cell r="E1566">
            <v>16.03</v>
          </cell>
          <cell r="F1566">
            <v>21.9</v>
          </cell>
        </row>
        <row r="1567">
          <cell r="A1567" t="str">
            <v>29.01.030</v>
          </cell>
          <cell r="B1567" t="str">
            <v>Perfil em alumínio natural</v>
          </cell>
          <cell r="C1567" t="str">
            <v>KG</v>
          </cell>
          <cell r="D1567">
            <v>33.4</v>
          </cell>
          <cell r="E1567">
            <v>71.67</v>
          </cell>
          <cell r="F1567">
            <v>105.07</v>
          </cell>
        </row>
        <row r="1568">
          <cell r="A1568" t="str">
            <v>29.01.040</v>
          </cell>
          <cell r="B1568" t="str">
            <v>Cantoneira em alumínio perfil ´Y´</v>
          </cell>
          <cell r="C1568" t="str">
            <v>M</v>
          </cell>
          <cell r="D1568">
            <v>7.62</v>
          </cell>
          <cell r="E1568">
            <v>16.03</v>
          </cell>
          <cell r="F1568">
            <v>23.65</v>
          </cell>
        </row>
        <row r="1569">
          <cell r="A1569" t="str">
            <v>29.01.210</v>
          </cell>
          <cell r="B1569" t="str">
            <v>Cantoneira em aço galvanizado</v>
          </cell>
          <cell r="C1569" t="str">
            <v>KG</v>
          </cell>
          <cell r="D1569">
            <v>16.02</v>
          </cell>
          <cell r="E1569">
            <v>16.03</v>
          </cell>
          <cell r="F1569">
            <v>32.049999999999997</v>
          </cell>
        </row>
        <row r="1570">
          <cell r="A1570" t="str">
            <v>29.01.230</v>
          </cell>
          <cell r="B1570" t="str">
            <v>Cantoneira e perfis em ferro</v>
          </cell>
          <cell r="C1570" t="str">
            <v>KG</v>
          </cell>
          <cell r="D1570">
            <v>11.79</v>
          </cell>
          <cell r="E1570">
            <v>16.03</v>
          </cell>
          <cell r="F1570">
            <v>27.82</v>
          </cell>
        </row>
        <row r="1571">
          <cell r="A1571" t="str">
            <v>29.03</v>
          </cell>
          <cell r="B1571" t="str">
            <v>Cabos e cordoalhas</v>
          </cell>
          <cell r="C1571"/>
          <cell r="D1571"/>
          <cell r="E1571"/>
          <cell r="F1571"/>
        </row>
        <row r="1572">
          <cell r="A1572" t="str">
            <v>29.03.010</v>
          </cell>
          <cell r="B1572" t="str">
            <v>Cabo em aço galvanizado com alma de aço, diâmetro de 3/16´ (4,76 mm)</v>
          </cell>
          <cell r="C1572" t="str">
            <v>M</v>
          </cell>
          <cell r="D1572">
            <v>8.25</v>
          </cell>
          <cell r="E1572">
            <v>13.55</v>
          </cell>
          <cell r="F1572">
            <v>21.8</v>
          </cell>
        </row>
        <row r="1573">
          <cell r="A1573" t="str">
            <v>29.03.020</v>
          </cell>
          <cell r="B1573" t="str">
            <v>Cabo em aço galvanizado com alma de aço, diâmetro de 5/16´ (7,94 mm)</v>
          </cell>
          <cell r="C1573" t="str">
            <v>M</v>
          </cell>
          <cell r="D1573">
            <v>13.46</v>
          </cell>
          <cell r="E1573">
            <v>13.55</v>
          </cell>
          <cell r="F1573">
            <v>27.01</v>
          </cell>
        </row>
        <row r="1574">
          <cell r="A1574" t="str">
            <v>29.03.030</v>
          </cell>
          <cell r="B1574" t="str">
            <v>Cordoalha de aço galvanizado, diâmetro de 1/4´ (6,35 mm)</v>
          </cell>
          <cell r="C1574" t="str">
            <v>M</v>
          </cell>
          <cell r="D1574">
            <v>9.26</v>
          </cell>
          <cell r="E1574">
            <v>13.55</v>
          </cell>
          <cell r="F1574">
            <v>22.81</v>
          </cell>
        </row>
        <row r="1575">
          <cell r="A1575" t="str">
            <v>29.03.040</v>
          </cell>
          <cell r="B1575" t="str">
            <v>Cabo em aço galvanizado com alma de aço, diâmetro de 3/8´ (9,52 mm)</v>
          </cell>
          <cell r="C1575" t="str">
            <v>M</v>
          </cell>
          <cell r="D1575">
            <v>18.5</v>
          </cell>
          <cell r="E1575">
            <v>13.55</v>
          </cell>
          <cell r="F1575">
            <v>32.049999999999997</v>
          </cell>
        </row>
        <row r="1576">
          <cell r="A1576" t="str">
            <v>29.20</v>
          </cell>
          <cell r="B1576" t="str">
            <v>Reparos, conservacoes e complementos - GRUPO 29</v>
          </cell>
          <cell r="C1576"/>
          <cell r="D1576"/>
          <cell r="E1576"/>
          <cell r="F1576"/>
        </row>
        <row r="1577">
          <cell r="A1577" t="str">
            <v>29.20.030</v>
          </cell>
          <cell r="B1577" t="str">
            <v>Alumínio liso para complementos e reparos</v>
          </cell>
          <cell r="C1577" t="str">
            <v>KG</v>
          </cell>
          <cell r="D1577">
            <v>52.61</v>
          </cell>
          <cell r="E1577">
            <v>16.489999999999998</v>
          </cell>
          <cell r="F1577">
            <v>69.099999999999994</v>
          </cell>
        </row>
        <row r="1578">
          <cell r="A1578" t="str">
            <v>30</v>
          </cell>
          <cell r="B1578" t="str">
            <v>ACESSIBILIDADE</v>
          </cell>
          <cell r="C1578"/>
          <cell r="D1578"/>
          <cell r="E1578"/>
          <cell r="F1578"/>
        </row>
        <row r="1579">
          <cell r="A1579" t="str">
            <v>30.01</v>
          </cell>
          <cell r="B1579" t="str">
            <v>Barra de apoio</v>
          </cell>
          <cell r="C1579"/>
          <cell r="D1579"/>
          <cell r="E1579"/>
          <cell r="F1579"/>
        </row>
        <row r="1580">
          <cell r="A1580" t="str">
            <v>30.01.010</v>
          </cell>
          <cell r="B1580" t="str">
            <v>Barra de apoio reta, para pessoas com mobilidade reduzida, em tubo de aço inoxidável de 1 1/2´</v>
          </cell>
          <cell r="C1580" t="str">
            <v>M</v>
          </cell>
          <cell r="D1580">
            <v>179.53</v>
          </cell>
          <cell r="E1580">
            <v>13.55</v>
          </cell>
          <cell r="F1580">
            <v>193.08</v>
          </cell>
        </row>
        <row r="1581">
          <cell r="A1581" t="str">
            <v>30.01.020</v>
          </cell>
          <cell r="B1581" t="str">
            <v>Barra de apoio reta, para pessoas com mobilidade reduzida, em tubo de aço inoxidável de 1 1/2´ x 500 mm</v>
          </cell>
          <cell r="C1581" t="str">
            <v>UN</v>
          </cell>
          <cell r="D1581">
            <v>111.96</v>
          </cell>
          <cell r="E1581">
            <v>13.55</v>
          </cell>
          <cell r="F1581">
            <v>125.51</v>
          </cell>
        </row>
        <row r="1582">
          <cell r="A1582" t="str">
            <v>30.01.030</v>
          </cell>
          <cell r="B1582" t="str">
            <v>Barra de apoio reta, para pessoas com mobilidade reduzida, em tubo de aço inoxidável de 1 1/2´ x 800 mm</v>
          </cell>
          <cell r="C1582" t="str">
            <v>UN</v>
          </cell>
          <cell r="D1582">
            <v>149.61000000000001</v>
          </cell>
          <cell r="E1582">
            <v>13.55</v>
          </cell>
          <cell r="F1582">
            <v>163.16</v>
          </cell>
        </row>
        <row r="1583">
          <cell r="A1583" t="str">
            <v>30.01.050</v>
          </cell>
          <cell r="B1583" t="str">
            <v>Barra de apoio em ângulo de 90°, para pessoas com mobilidade reduzida, em tubo de aço inoxidável de 1 1/2´ x 800 x 800 mm</v>
          </cell>
          <cell r="C1583" t="str">
            <v>UN</v>
          </cell>
          <cell r="D1583">
            <v>354.96</v>
          </cell>
          <cell r="E1583">
            <v>13.55</v>
          </cell>
          <cell r="F1583">
            <v>368.51</v>
          </cell>
        </row>
        <row r="1584">
          <cell r="A1584" t="str">
            <v>30.01.061</v>
          </cell>
          <cell r="B1584" t="str">
            <v>Barra de apoio lateral para lavatório, para pessoas com mobilidade reduzida, em tubo de aço inoxidável de 1.1/4", comprimento 25 a 30 cm</v>
          </cell>
          <cell r="C1584" t="str">
            <v>UN</v>
          </cell>
          <cell r="D1584">
            <v>160.19999999999999</v>
          </cell>
          <cell r="E1584">
            <v>13.55</v>
          </cell>
          <cell r="F1584">
            <v>173.75</v>
          </cell>
        </row>
        <row r="1585">
          <cell r="A1585" t="str">
            <v>30.01.080</v>
          </cell>
          <cell r="B1585" t="str">
            <v>Barra de apoio reta, para pessoas com mobilidade reduzida, em tubo de alumínio, comprimento de 800 mm, acabamento com pintura epóxi</v>
          </cell>
          <cell r="C1585" t="str">
            <v>UN</v>
          </cell>
          <cell r="D1585">
            <v>130.77000000000001</v>
          </cell>
          <cell r="E1585">
            <v>13.55</v>
          </cell>
          <cell r="F1585">
            <v>144.32</v>
          </cell>
        </row>
        <row r="1586">
          <cell r="A1586" t="str">
            <v>30.01.090</v>
          </cell>
          <cell r="B1586" t="str">
            <v>Barra de apoio em ângulo de 90°, para pessoas com mobilidade reduzida, em tubo de alumínio de 800 x 800 mm, acabamento com pintura epóxi</v>
          </cell>
          <cell r="C1586" t="str">
            <v>UN</v>
          </cell>
          <cell r="D1586">
            <v>282.62</v>
          </cell>
          <cell r="E1586">
            <v>13.55</v>
          </cell>
          <cell r="F1586">
            <v>296.17</v>
          </cell>
        </row>
        <row r="1587">
          <cell r="A1587" t="str">
            <v>30.01.110</v>
          </cell>
          <cell r="B1587" t="str">
            <v>Barra de proteção para sifão, para pessoas com mobilidade reduzida, em tubo de alumínio, acabamento com pintura epóxi</v>
          </cell>
          <cell r="C1587" t="str">
            <v>UN</v>
          </cell>
          <cell r="D1587">
            <v>270</v>
          </cell>
          <cell r="E1587">
            <v>13.55</v>
          </cell>
          <cell r="F1587">
            <v>283.55</v>
          </cell>
        </row>
        <row r="1588">
          <cell r="A1588" t="str">
            <v>30.01.120</v>
          </cell>
          <cell r="B1588" t="str">
            <v>Barra de apoio reta, para pessoas com mobilidade reduzida, em tubo de aço inoxidável de 1 1/4´ x 400 mm</v>
          </cell>
          <cell r="C1588" t="str">
            <v>UN</v>
          </cell>
          <cell r="D1588">
            <v>139.35</v>
          </cell>
          <cell r="E1588">
            <v>13.55</v>
          </cell>
          <cell r="F1588">
            <v>152.9</v>
          </cell>
        </row>
        <row r="1589">
          <cell r="A1589" t="str">
            <v>30.01.130</v>
          </cell>
          <cell r="B1589" t="str">
            <v>Barra de proteção para lavatório, para pessoas com mobilidade reduzida, em tubo de alumínio acabamento com pintura epóxi</v>
          </cell>
          <cell r="C1589" t="str">
            <v>UN</v>
          </cell>
          <cell r="D1589">
            <v>380.41</v>
          </cell>
          <cell r="E1589">
            <v>22.58</v>
          </cell>
          <cell r="F1589">
            <v>402.99</v>
          </cell>
        </row>
        <row r="1590">
          <cell r="A1590" t="str">
            <v>30.03</v>
          </cell>
          <cell r="B1590" t="str">
            <v>Aparelhos eletricos, hidraulicos e a gas</v>
          </cell>
          <cell r="C1590"/>
          <cell r="D1590"/>
          <cell r="E1590"/>
          <cell r="F1590"/>
        </row>
        <row r="1591">
          <cell r="A1591" t="str">
            <v>30.03.032</v>
          </cell>
          <cell r="B1591" t="str">
            <v>Purificador de pressão elétrico em chapa eletrozincado pré-pintada e tampo em aço inoxidável, capacidade de refrigeração de 2,75 l/h</v>
          </cell>
          <cell r="C1591" t="str">
            <v>UN</v>
          </cell>
          <cell r="D1591">
            <v>2742.78</v>
          </cell>
          <cell r="E1591">
            <v>70.41</v>
          </cell>
          <cell r="F1591">
            <v>2813.19</v>
          </cell>
        </row>
        <row r="1592">
          <cell r="A1592" t="str">
            <v>30.03.042</v>
          </cell>
          <cell r="B1592" t="str">
            <v>Purificador de pressão elétrico em chapa eletrozincado pré-pintada e tampo em aço inoxidável, capacidade de refrigeração de 7,2 l/h</v>
          </cell>
          <cell r="C1592" t="str">
            <v>UN</v>
          </cell>
          <cell r="D1592">
            <v>3559.62</v>
          </cell>
          <cell r="E1592">
            <v>70.41</v>
          </cell>
          <cell r="F1592">
            <v>3630.03</v>
          </cell>
        </row>
        <row r="1593">
          <cell r="A1593" t="str">
            <v>30.04</v>
          </cell>
          <cell r="B1593" t="str">
            <v>Revestimento</v>
          </cell>
          <cell r="C1593"/>
          <cell r="D1593"/>
          <cell r="E1593"/>
          <cell r="F1593"/>
        </row>
        <row r="1594">
          <cell r="A1594" t="str">
            <v>30.04.010</v>
          </cell>
          <cell r="B1594" t="str">
            <v>Revestimento sintético de borracha ou PVC colorido, para sinalização tátil de alerta / direcional - assentamento argamassado</v>
          </cell>
          <cell r="C1594" t="str">
            <v>M2</v>
          </cell>
          <cell r="D1594">
            <v>323.95</v>
          </cell>
          <cell r="E1594">
            <v>24.82</v>
          </cell>
          <cell r="F1594">
            <v>348.77</v>
          </cell>
        </row>
        <row r="1595">
          <cell r="A1595" t="str">
            <v>30.04.020</v>
          </cell>
          <cell r="B1595" t="str">
            <v>Revestimento sintético de borracha ou PVC colorido, para sinalização tátil de alerta / direcional - colado</v>
          </cell>
          <cell r="C1595" t="str">
            <v>M2</v>
          </cell>
          <cell r="D1595">
            <v>164</v>
          </cell>
          <cell r="E1595">
            <v>10.38</v>
          </cell>
          <cell r="F1595">
            <v>174.38</v>
          </cell>
        </row>
        <row r="1596">
          <cell r="A1596" t="str">
            <v>30.04.030</v>
          </cell>
          <cell r="B1596" t="str">
            <v>Piso em ladrilho hidráulico podotátil várias cores (25x25cm), assentado com argamassa mista</v>
          </cell>
          <cell r="C1596" t="str">
            <v>M2</v>
          </cell>
          <cell r="D1596">
            <v>106.49</v>
          </cell>
          <cell r="E1596">
            <v>29.12</v>
          </cell>
          <cell r="F1596">
            <v>135.61000000000001</v>
          </cell>
        </row>
        <row r="1597">
          <cell r="A1597" t="str">
            <v>30.04.034</v>
          </cell>
          <cell r="B1597" t="str">
            <v>Piso em ladrilho hidráulico podotátil várias cores, assentado com argamassa mista</v>
          </cell>
          <cell r="C1597" t="str">
            <v>M2</v>
          </cell>
          <cell r="D1597">
            <v>195.8</v>
          </cell>
          <cell r="E1597">
            <v>29.12</v>
          </cell>
          <cell r="F1597">
            <v>224.92</v>
          </cell>
        </row>
        <row r="1598">
          <cell r="A1598" t="str">
            <v>30.04.040</v>
          </cell>
          <cell r="B1598" t="str">
            <v>Faixa em policarbonato para sinalização visual fotoluminescente, para degraus, comprimento de 20 cm</v>
          </cell>
          <cell r="C1598" t="str">
            <v>UN</v>
          </cell>
          <cell r="D1598">
            <v>4.4000000000000004</v>
          </cell>
          <cell r="E1598">
            <v>1.58</v>
          </cell>
          <cell r="F1598">
            <v>5.98</v>
          </cell>
        </row>
        <row r="1599">
          <cell r="A1599" t="str">
            <v>30.04.060</v>
          </cell>
          <cell r="B1599" t="str">
            <v>Revestimento em chapa de aço inoxidável para proteção de portas, altura de 40 cm</v>
          </cell>
          <cell r="C1599" t="str">
            <v>M</v>
          </cell>
          <cell r="D1599">
            <v>435.02</v>
          </cell>
          <cell r="E1599"/>
          <cell r="F1599">
            <v>435.02</v>
          </cell>
        </row>
        <row r="1600">
          <cell r="A1600" t="str">
            <v>30.04.070</v>
          </cell>
          <cell r="B1600" t="str">
            <v>Rejuntamento de piso em ladrilho hidráulico (25x25cm) com argamassa industrializada para rejunte, juntas de 2 mm</v>
          </cell>
          <cell r="C1600" t="str">
            <v>M2</v>
          </cell>
          <cell r="D1600">
            <v>5.75</v>
          </cell>
          <cell r="E1600">
            <v>10.27</v>
          </cell>
          <cell r="F1600">
            <v>16.02</v>
          </cell>
        </row>
        <row r="1601">
          <cell r="A1601" t="str">
            <v>30.04.090</v>
          </cell>
          <cell r="B1601" t="str">
            <v>Sinalização visual de degraus com pintura esmalte epóxi, comprimento de 20 cm</v>
          </cell>
          <cell r="C1601" t="str">
            <v>UN</v>
          </cell>
          <cell r="D1601">
            <v>0.56999999999999995</v>
          </cell>
          <cell r="E1601">
            <v>16.52</v>
          </cell>
          <cell r="F1601">
            <v>17.09</v>
          </cell>
        </row>
        <row r="1602">
          <cell r="A1602" t="str">
            <v>30.04.100</v>
          </cell>
          <cell r="B1602" t="str">
            <v>Piso tátil de concreto intertravado alerta / direcional, espessura de 6 cm, com rejunte em areia</v>
          </cell>
          <cell r="C1602" t="str">
            <v>M2</v>
          </cell>
          <cell r="D1602">
            <v>135.66999999999999</v>
          </cell>
          <cell r="E1602">
            <v>16.079999999999998</v>
          </cell>
          <cell r="F1602">
            <v>151.75</v>
          </cell>
        </row>
        <row r="1603">
          <cell r="A1603" t="str">
            <v>30.06</v>
          </cell>
          <cell r="B1603" t="str">
            <v>Comunicacao visual e sonora</v>
          </cell>
          <cell r="C1603"/>
          <cell r="D1603"/>
          <cell r="E1603"/>
          <cell r="F1603"/>
        </row>
        <row r="1604">
          <cell r="A1604" t="str">
            <v>30.06.010</v>
          </cell>
          <cell r="B1604" t="str">
            <v>Placa para sinalização tátil (início ou final) em braile para corrimão</v>
          </cell>
          <cell r="C1604" t="str">
            <v>UN</v>
          </cell>
          <cell r="D1604">
            <v>10.64</v>
          </cell>
          <cell r="E1604">
            <v>1.58</v>
          </cell>
          <cell r="F1604">
            <v>12.22</v>
          </cell>
        </row>
        <row r="1605">
          <cell r="A1605" t="str">
            <v>30.06.020</v>
          </cell>
          <cell r="B1605" t="str">
            <v>Placa para sinalização tátil (pavimento) em braile para corrimão</v>
          </cell>
          <cell r="C1605" t="str">
            <v>UN</v>
          </cell>
          <cell r="D1605">
            <v>10.39</v>
          </cell>
          <cell r="E1605">
            <v>1.58</v>
          </cell>
          <cell r="F1605">
            <v>11.97</v>
          </cell>
        </row>
        <row r="1606">
          <cell r="A1606" t="str">
            <v>30.06.030</v>
          </cell>
          <cell r="B1606" t="str">
            <v>Anel de borracha para sinalização tátil para corrimão, diâmetro de 4,5 cm</v>
          </cell>
          <cell r="C1606" t="str">
            <v>UN</v>
          </cell>
          <cell r="D1606">
            <v>21.68</v>
          </cell>
          <cell r="E1606">
            <v>1.58</v>
          </cell>
          <cell r="F1606">
            <v>23.26</v>
          </cell>
        </row>
        <row r="1607">
          <cell r="A1607" t="str">
            <v>30.06.050</v>
          </cell>
          <cell r="B1607" t="str">
            <v>Tinta acrílica para sinalização visual de piso, com acabamento microtexturizado e antiderrapante</v>
          </cell>
          <cell r="C1607" t="str">
            <v>M</v>
          </cell>
          <cell r="D1607">
            <v>37.46</v>
          </cell>
          <cell r="E1607">
            <v>25.03</v>
          </cell>
          <cell r="F1607">
            <v>62.49</v>
          </cell>
        </row>
        <row r="1608">
          <cell r="A1608" t="str">
            <v>30.06.061</v>
          </cell>
          <cell r="B1608" t="str">
            <v>Sistema de alarme PNE com indicador audiovisual, para pessoas com mobilidade reduzida ou cadeirante</v>
          </cell>
          <cell r="C1608" t="str">
            <v>CJ</v>
          </cell>
          <cell r="D1608">
            <v>245.29</v>
          </cell>
          <cell r="E1608">
            <v>25.03</v>
          </cell>
          <cell r="F1608">
            <v>270.32</v>
          </cell>
        </row>
        <row r="1609">
          <cell r="A1609" t="str">
            <v>30.06.064</v>
          </cell>
          <cell r="B1609" t="str">
            <v>Sistema de alarme PNE com indicador audiovisual, sistema sem fio (Wireless), para pessoas com mobilidade reduzida ou cadeirante</v>
          </cell>
          <cell r="C1609" t="str">
            <v>CJ</v>
          </cell>
          <cell r="D1609">
            <v>658.26</v>
          </cell>
          <cell r="E1609">
            <v>25.03</v>
          </cell>
          <cell r="F1609">
            <v>683.29</v>
          </cell>
        </row>
        <row r="1610">
          <cell r="A1610" t="str">
            <v>30.06.080</v>
          </cell>
          <cell r="B1610" t="str">
            <v>Placa de identificação em alumínio para WC, com desenho universal de acessibilidade</v>
          </cell>
          <cell r="C1610" t="str">
            <v>UN</v>
          </cell>
          <cell r="D1610">
            <v>28.25</v>
          </cell>
          <cell r="E1610">
            <v>4.07</v>
          </cell>
          <cell r="F1610">
            <v>32.32</v>
          </cell>
        </row>
        <row r="1611">
          <cell r="A1611" t="str">
            <v>30.06.090</v>
          </cell>
          <cell r="B1611" t="str">
            <v>Placa de identificação para estacionamento, com desenho universal de acessibilidade, tipo pedestal</v>
          </cell>
          <cell r="C1611" t="str">
            <v>UN</v>
          </cell>
          <cell r="D1611">
            <v>790.41</v>
          </cell>
          <cell r="E1611">
            <v>5.09</v>
          </cell>
          <cell r="F1611">
            <v>795.5</v>
          </cell>
        </row>
        <row r="1612">
          <cell r="A1612" t="str">
            <v>30.06.100</v>
          </cell>
          <cell r="B1612" t="str">
            <v>Sinalização com pictograma para vaga de estacionamento</v>
          </cell>
          <cell r="C1612" t="str">
            <v>UN</v>
          </cell>
          <cell r="D1612">
            <v>145.24</v>
          </cell>
          <cell r="E1612">
            <v>87.59</v>
          </cell>
          <cell r="F1612">
            <v>232.83</v>
          </cell>
        </row>
        <row r="1613">
          <cell r="A1613" t="str">
            <v>30.06.110</v>
          </cell>
          <cell r="B1613" t="str">
            <v>Sinalização com pictograma para vaga de estacionamento, com faixas demarcatórias</v>
          </cell>
          <cell r="C1613" t="str">
            <v>UN</v>
          </cell>
          <cell r="D1613">
            <v>293.52999999999997</v>
          </cell>
          <cell r="E1613">
            <v>200.2</v>
          </cell>
          <cell r="F1613">
            <v>493.73</v>
          </cell>
        </row>
        <row r="1614">
          <cell r="A1614" t="str">
            <v>30.06.124</v>
          </cell>
          <cell r="B1614" t="str">
            <v>Sinalização com pictograma autoadesivo em policarbonato para piso 80 cm x 120 cm - área de resgate</v>
          </cell>
          <cell r="C1614" t="str">
            <v>UN</v>
          </cell>
          <cell r="D1614">
            <v>193.98</v>
          </cell>
          <cell r="E1614">
            <v>22.58</v>
          </cell>
          <cell r="F1614">
            <v>216.56</v>
          </cell>
        </row>
        <row r="1615">
          <cell r="A1615" t="str">
            <v>30.06.132</v>
          </cell>
          <cell r="B1615" t="str">
            <v>Placa de sinalização tátil em poliestireno com alto relevo em braile, para identificação de pavimentos</v>
          </cell>
          <cell r="C1615" t="str">
            <v>UN</v>
          </cell>
          <cell r="D1615">
            <v>22.56</v>
          </cell>
          <cell r="E1615">
            <v>4.07</v>
          </cell>
          <cell r="F1615">
            <v>26.63</v>
          </cell>
        </row>
        <row r="1616">
          <cell r="A1616" t="str">
            <v>30.08</v>
          </cell>
          <cell r="B1616" t="str">
            <v>Aparelhos sanitarios</v>
          </cell>
          <cell r="C1616"/>
          <cell r="D1616"/>
          <cell r="E1616"/>
          <cell r="F1616"/>
        </row>
        <row r="1617">
          <cell r="A1617" t="str">
            <v>30.08.030</v>
          </cell>
          <cell r="B1617" t="str">
            <v>Assento articulado para banho, em alumínio com pintura epóxi de 700 x 450 mm</v>
          </cell>
          <cell r="C1617" t="str">
            <v>UN</v>
          </cell>
          <cell r="D1617">
            <v>700.59</v>
          </cell>
          <cell r="E1617">
            <v>5.09</v>
          </cell>
          <cell r="F1617">
            <v>705.68</v>
          </cell>
        </row>
        <row r="1618">
          <cell r="A1618" t="str">
            <v>30.08.040</v>
          </cell>
          <cell r="B1618" t="str">
            <v>Lavatório de louça para canto sem coluna para pessoas com mobilidade reduzida</v>
          </cell>
          <cell r="C1618" t="str">
            <v>UN</v>
          </cell>
          <cell r="D1618">
            <v>1655.91</v>
          </cell>
          <cell r="E1618">
            <v>70.41</v>
          </cell>
          <cell r="F1618">
            <v>1726.32</v>
          </cell>
        </row>
        <row r="1619">
          <cell r="A1619" t="str">
            <v>30.08.050</v>
          </cell>
          <cell r="B1619" t="str">
            <v>Trocador acessível em MDF com revestimento em laminado melamínico de 180x80 cm</v>
          </cell>
          <cell r="C1619" t="str">
            <v>UN</v>
          </cell>
          <cell r="D1619">
            <v>2858.6</v>
          </cell>
          <cell r="E1619">
            <v>367.26</v>
          </cell>
          <cell r="F1619">
            <v>3225.86</v>
          </cell>
        </row>
        <row r="1620">
          <cell r="A1620" t="str">
            <v>30.08.060</v>
          </cell>
          <cell r="B1620" t="str">
            <v>Bacia sifonada de louça para pessoas com mobilidade reduzida - capacidade de 6 litros</v>
          </cell>
          <cell r="C1620" t="str">
            <v>UN</v>
          </cell>
          <cell r="D1620">
            <v>1324.63</v>
          </cell>
          <cell r="E1620">
            <v>60.23</v>
          </cell>
          <cell r="F1620">
            <v>1384.86</v>
          </cell>
        </row>
        <row r="1621">
          <cell r="A1621" t="str">
            <v>30.14</v>
          </cell>
          <cell r="B1621" t="str">
            <v>Elevador e plataforma</v>
          </cell>
          <cell r="C1621"/>
          <cell r="D1621"/>
          <cell r="E1621"/>
          <cell r="F1621"/>
        </row>
        <row r="1622">
          <cell r="A1622" t="str">
            <v>30.14.010</v>
          </cell>
          <cell r="B1622" t="str">
            <v>Elevador de uso restrito a pessoas com mobilidade reduzida com 02 paradas, capacidade de 225 kg - uso interno em alvenaria</v>
          </cell>
          <cell r="C1622" t="str">
            <v>CJ</v>
          </cell>
          <cell r="D1622">
            <v>161481.59</v>
          </cell>
          <cell r="E1622"/>
          <cell r="F1622">
            <v>161481.59</v>
          </cell>
        </row>
        <row r="1623">
          <cell r="A1623" t="str">
            <v>30.14.020</v>
          </cell>
          <cell r="B1623" t="str">
            <v>Elevador de uso restrito a pessoas com mobilidade reduzida com 03 paradas, capacidade de 225 kg - uso interno em alvenaria</v>
          </cell>
          <cell r="C1623" t="str">
            <v>CJ</v>
          </cell>
          <cell r="D1623">
            <v>137288.13</v>
          </cell>
          <cell r="E1623"/>
          <cell r="F1623">
            <v>137288.13</v>
          </cell>
        </row>
        <row r="1624">
          <cell r="A1624" t="str">
            <v>30.14.030</v>
          </cell>
          <cell r="B1624" t="str">
            <v>Plataforma para elevação até 2,00 m, nas dimensões de 900 x 1400 mm, capacidade de 250 kg- percurso até 1,00 m de altura</v>
          </cell>
          <cell r="C1624" t="str">
            <v>CJ</v>
          </cell>
          <cell r="D1624">
            <v>38618.76</v>
          </cell>
          <cell r="E1624"/>
          <cell r="F1624">
            <v>38618.76</v>
          </cell>
        </row>
        <row r="1625">
          <cell r="A1625" t="str">
            <v>30.14.040</v>
          </cell>
          <cell r="B1625" t="str">
            <v>Plataforma para elevação até 2,00 m, nas dimensões de 900 x 1400 mm, capacidade de 250 kg - percurso superior a 1,00 m de altura</v>
          </cell>
          <cell r="C1625" t="str">
            <v>CJ</v>
          </cell>
          <cell r="D1625">
            <v>35941.56</v>
          </cell>
          <cell r="E1625"/>
          <cell r="F1625">
            <v>35941.56</v>
          </cell>
        </row>
        <row r="1626">
          <cell r="A1626" t="str">
            <v>32</v>
          </cell>
          <cell r="B1626" t="str">
            <v>IMPERMEABILIZACAO, PROTECAO E JUNTA</v>
          </cell>
          <cell r="C1626"/>
          <cell r="D1626"/>
          <cell r="E1626"/>
          <cell r="F1626"/>
        </row>
        <row r="1627">
          <cell r="A1627" t="str">
            <v>32.06</v>
          </cell>
          <cell r="B1627" t="str">
            <v>Isolamentos termicos / acusticos</v>
          </cell>
          <cell r="C1627"/>
          <cell r="D1627"/>
          <cell r="E1627"/>
          <cell r="F1627"/>
        </row>
        <row r="1628">
          <cell r="A1628" t="str">
            <v>32.06.010</v>
          </cell>
          <cell r="B1628" t="str">
            <v>Lã de vidro e/ou lã de rocha com espessura de 1´</v>
          </cell>
          <cell r="C1628" t="str">
            <v>M2</v>
          </cell>
          <cell r="D1628">
            <v>18.079999999999998</v>
          </cell>
          <cell r="E1628">
            <v>4.07</v>
          </cell>
          <cell r="F1628">
            <v>22.15</v>
          </cell>
        </row>
        <row r="1629">
          <cell r="A1629" t="str">
            <v>32.06.030</v>
          </cell>
          <cell r="B1629" t="str">
            <v>Lã de vidro e/ou lã de rocha com espessura de 2´</v>
          </cell>
          <cell r="C1629" t="str">
            <v>M2</v>
          </cell>
          <cell r="D1629">
            <v>27.72</v>
          </cell>
          <cell r="E1629">
            <v>4.07</v>
          </cell>
          <cell r="F1629">
            <v>31.79</v>
          </cell>
        </row>
        <row r="1630">
          <cell r="A1630" t="str">
            <v>32.06.120</v>
          </cell>
          <cell r="B1630" t="str">
            <v>Argila expandida</v>
          </cell>
          <cell r="C1630" t="str">
            <v>M3</v>
          </cell>
          <cell r="D1630">
            <v>583.73</v>
          </cell>
          <cell r="E1630">
            <v>57.01</v>
          </cell>
          <cell r="F1630">
            <v>640.74</v>
          </cell>
        </row>
        <row r="1631">
          <cell r="A1631" t="str">
            <v>32.06.130</v>
          </cell>
          <cell r="B1631" t="str">
            <v>Espuma flexível de poliuretano poliéter/poliéster para absorção acústica, espessura de 50 mm</v>
          </cell>
          <cell r="C1631" t="str">
            <v>M2</v>
          </cell>
          <cell r="D1631">
            <v>151.63</v>
          </cell>
          <cell r="E1631">
            <v>7.5</v>
          </cell>
          <cell r="F1631">
            <v>159.13</v>
          </cell>
        </row>
        <row r="1632">
          <cell r="A1632" t="str">
            <v>32.06.151</v>
          </cell>
          <cell r="B1632" t="str">
            <v>Lâmina refletiva revestida com dupla face em alumínio, dupla malha de reforço e laminação entre camadas, para isolação térmica</v>
          </cell>
          <cell r="C1632" t="str">
            <v>M2</v>
          </cell>
          <cell r="D1632">
            <v>17.25</v>
          </cell>
          <cell r="E1632">
            <v>11.07</v>
          </cell>
          <cell r="F1632">
            <v>28.32</v>
          </cell>
        </row>
        <row r="1633">
          <cell r="A1633" t="str">
            <v>32.06.231</v>
          </cell>
          <cell r="B1633" t="str">
            <v>Película de controle solar refletiva na cor prata, aplicado em vidros</v>
          </cell>
          <cell r="C1633" t="str">
            <v>M2</v>
          </cell>
          <cell r="D1633">
            <v>78.34</v>
          </cell>
          <cell r="E1633"/>
          <cell r="F1633">
            <v>78.34</v>
          </cell>
        </row>
        <row r="1634">
          <cell r="A1634" t="str">
            <v>32.06.380</v>
          </cell>
          <cell r="B1634" t="str">
            <v>Isolamento acústico em placas de espuma semirrígida, com uma camada de manta HD, espessura de 50 mm</v>
          </cell>
          <cell r="C1634" t="str">
            <v>M2</v>
          </cell>
          <cell r="D1634">
            <v>1163.08</v>
          </cell>
          <cell r="E1634"/>
          <cell r="F1634">
            <v>1163.08</v>
          </cell>
        </row>
        <row r="1635">
          <cell r="A1635" t="str">
            <v>32.06.396</v>
          </cell>
          <cell r="B1635" t="str">
            <v>Manta termoacústica em fibra cerâmica aluminizada, espessura de 38 mm</v>
          </cell>
          <cell r="C1635" t="str">
            <v>M2</v>
          </cell>
          <cell r="D1635">
            <v>78.069999999999993</v>
          </cell>
          <cell r="E1635">
            <v>30.03</v>
          </cell>
          <cell r="F1635">
            <v>108.1</v>
          </cell>
        </row>
        <row r="1636">
          <cell r="A1636" t="str">
            <v>32.06.400</v>
          </cell>
          <cell r="B1636" t="str">
            <v>Isolamento acústico em placas de espuma semirrígida incombustível, com superfície em cunhas anecóicas, espessura de 50 mm</v>
          </cell>
          <cell r="C1636" t="str">
            <v>M2</v>
          </cell>
          <cell r="D1636">
            <v>546.04999999999995</v>
          </cell>
          <cell r="E1636"/>
          <cell r="F1636">
            <v>546.04999999999995</v>
          </cell>
        </row>
        <row r="1637">
          <cell r="A1637" t="str">
            <v>32.07</v>
          </cell>
          <cell r="B1637" t="str">
            <v>Junta de dilatacao</v>
          </cell>
          <cell r="C1637"/>
          <cell r="D1637"/>
          <cell r="E1637"/>
          <cell r="F1637"/>
        </row>
        <row r="1638">
          <cell r="A1638" t="str">
            <v>32.07.040</v>
          </cell>
          <cell r="B1638" t="str">
            <v>Junta plástica de 3/4´ x 1/8´</v>
          </cell>
          <cell r="C1638" t="str">
            <v>M</v>
          </cell>
          <cell r="D1638">
            <v>1.64</v>
          </cell>
          <cell r="E1638">
            <v>7.42</v>
          </cell>
          <cell r="F1638">
            <v>9.06</v>
          </cell>
        </row>
        <row r="1639">
          <cell r="A1639" t="str">
            <v>32.07.060</v>
          </cell>
          <cell r="B1639" t="str">
            <v>Junta de latão bitola de 1/8´</v>
          </cell>
          <cell r="C1639" t="str">
            <v>M</v>
          </cell>
          <cell r="D1639">
            <v>67.849999999999994</v>
          </cell>
          <cell r="E1639">
            <v>7.42</v>
          </cell>
          <cell r="F1639">
            <v>75.27</v>
          </cell>
        </row>
        <row r="1640">
          <cell r="A1640" t="str">
            <v>32.07.090</v>
          </cell>
          <cell r="B1640" t="str">
            <v>Junta de dilatação ou vedação com mastique de silicone, 1,0 x 0,5 cm - inclusive guia de apoio em polietileno</v>
          </cell>
          <cell r="C1640" t="str">
            <v>M</v>
          </cell>
          <cell r="D1640">
            <v>5.53</v>
          </cell>
          <cell r="E1640">
            <v>3.1</v>
          </cell>
          <cell r="F1640">
            <v>8.6300000000000008</v>
          </cell>
        </row>
        <row r="1641">
          <cell r="A1641" t="str">
            <v>32.07.110</v>
          </cell>
          <cell r="B1641" t="str">
            <v>Junta a base de asfalto oxidado a quente</v>
          </cell>
          <cell r="C1641" t="str">
            <v>CM3</v>
          </cell>
          <cell r="D1641">
            <v>0.14000000000000001</v>
          </cell>
          <cell r="E1641">
            <v>0.06</v>
          </cell>
          <cell r="F1641">
            <v>0.2</v>
          </cell>
        </row>
        <row r="1642">
          <cell r="A1642" t="str">
            <v>32.07.120</v>
          </cell>
          <cell r="B1642" t="str">
            <v>Mangueira plástica flexível para junta de dilatação</v>
          </cell>
          <cell r="C1642" t="str">
            <v>M</v>
          </cell>
          <cell r="D1642">
            <v>7.29</v>
          </cell>
          <cell r="E1642">
            <v>4.96</v>
          </cell>
          <cell r="F1642">
            <v>12.25</v>
          </cell>
        </row>
        <row r="1643">
          <cell r="A1643" t="str">
            <v>32.07.160</v>
          </cell>
          <cell r="B1643" t="str">
            <v>Junta de dilatação elástica a base de poliuretano</v>
          </cell>
          <cell r="C1643" t="str">
            <v>CM3</v>
          </cell>
          <cell r="D1643">
            <v>0.19</v>
          </cell>
          <cell r="E1643">
            <v>0.12</v>
          </cell>
          <cell r="F1643">
            <v>0.31</v>
          </cell>
        </row>
        <row r="1644">
          <cell r="A1644" t="str">
            <v>32.07.230</v>
          </cell>
          <cell r="B1644" t="str">
            <v>Perfil de acabamento com borracha termoplástica vulcanizada contínua flexível, para junta de dilatação de embutir - piso-piso</v>
          </cell>
          <cell r="C1644" t="str">
            <v>M</v>
          </cell>
          <cell r="D1644">
            <v>212.82</v>
          </cell>
          <cell r="E1644">
            <v>4.5199999999999996</v>
          </cell>
          <cell r="F1644">
            <v>217.34</v>
          </cell>
        </row>
        <row r="1645">
          <cell r="A1645" t="str">
            <v>32.07.240</v>
          </cell>
          <cell r="B1645" t="str">
            <v>Perfil de acabamento com borracha termoplástica vulcanizada contínua flexível, para junta de dilatação de embutir - piso-parede</v>
          </cell>
          <cell r="C1645" t="str">
            <v>M</v>
          </cell>
          <cell r="D1645">
            <v>282.83</v>
          </cell>
          <cell r="E1645">
            <v>4.5199999999999996</v>
          </cell>
          <cell r="F1645">
            <v>287.35000000000002</v>
          </cell>
        </row>
        <row r="1646">
          <cell r="A1646" t="str">
            <v>32.07.250</v>
          </cell>
          <cell r="B1646" t="str">
            <v>Perfil de acabamento com borracha termoplástica vulcanizada contínua flexível, para junta de dilatação de embutir - parede-parede ou forro-forro</v>
          </cell>
          <cell r="C1646" t="str">
            <v>M</v>
          </cell>
          <cell r="D1646">
            <v>103.58</v>
          </cell>
          <cell r="E1646">
            <v>4.5199999999999996</v>
          </cell>
          <cell r="F1646">
            <v>108.1</v>
          </cell>
        </row>
        <row r="1647">
          <cell r="A1647" t="str">
            <v>32.07.260</v>
          </cell>
          <cell r="B1647" t="str">
            <v>Perfil de acabamento com borracha termoplástica vulcanizada contínua flexível, para junta de dilatação de embutir - parede-parede ou forro-forro - canto</v>
          </cell>
          <cell r="C1647" t="str">
            <v>M</v>
          </cell>
          <cell r="D1647">
            <v>102.05</v>
          </cell>
          <cell r="E1647">
            <v>4.5199999999999996</v>
          </cell>
          <cell r="F1647">
            <v>106.57</v>
          </cell>
        </row>
        <row r="1648">
          <cell r="A1648" t="str">
            <v>32.08</v>
          </cell>
          <cell r="B1648" t="str">
            <v>Junta de dilatacao estrutural</v>
          </cell>
          <cell r="C1648"/>
          <cell r="D1648"/>
          <cell r="E1648"/>
          <cell r="F1648"/>
        </row>
        <row r="1649">
          <cell r="A1649" t="str">
            <v>32.08.010</v>
          </cell>
          <cell r="B1649" t="str">
            <v>Junta estrutural com poliestireno expandido de alta densidade P-III, espessura de 10 mm</v>
          </cell>
          <cell r="C1649" t="str">
            <v>M2</v>
          </cell>
          <cell r="D1649">
            <v>10.73</v>
          </cell>
          <cell r="E1649">
            <v>3.05</v>
          </cell>
          <cell r="F1649">
            <v>13.78</v>
          </cell>
        </row>
        <row r="1650">
          <cell r="A1650" t="str">
            <v>32.08.030</v>
          </cell>
          <cell r="B1650" t="str">
            <v>Junta estrutural com poliestireno expandido de alta densidade P-III, espessura de 20 mm</v>
          </cell>
          <cell r="C1650" t="str">
            <v>M2</v>
          </cell>
          <cell r="D1650">
            <v>23.99</v>
          </cell>
          <cell r="E1650">
            <v>3.05</v>
          </cell>
          <cell r="F1650">
            <v>27.04</v>
          </cell>
        </row>
        <row r="1651">
          <cell r="A1651" t="str">
            <v>32.08.050</v>
          </cell>
          <cell r="B1651" t="str">
            <v>Junta estrutural com perfilado termoplástico em PVC, perfil O-12</v>
          </cell>
          <cell r="C1651" t="str">
            <v>M</v>
          </cell>
          <cell r="D1651">
            <v>49.92</v>
          </cell>
          <cell r="E1651">
            <v>20.98</v>
          </cell>
          <cell r="F1651">
            <v>70.900000000000006</v>
          </cell>
        </row>
        <row r="1652">
          <cell r="A1652" t="str">
            <v>32.08.060</v>
          </cell>
          <cell r="B1652" t="str">
            <v>Junta estrutural com perfilado termoplástico em PVC, perfil O-22</v>
          </cell>
          <cell r="C1652" t="str">
            <v>M</v>
          </cell>
          <cell r="D1652">
            <v>103.72</v>
          </cell>
          <cell r="E1652">
            <v>20.98</v>
          </cell>
          <cell r="F1652">
            <v>124.7</v>
          </cell>
        </row>
        <row r="1653">
          <cell r="A1653" t="str">
            <v>32.08.070</v>
          </cell>
          <cell r="B1653" t="str">
            <v>Junta estrutural com perfil elastomérico para fissuras, painéis e estruturas em geral, movimentação máxima 15 mm</v>
          </cell>
          <cell r="C1653" t="str">
            <v>M</v>
          </cell>
          <cell r="D1653">
            <v>184.22</v>
          </cell>
          <cell r="E1653"/>
          <cell r="F1653">
            <v>184.22</v>
          </cell>
        </row>
        <row r="1654">
          <cell r="A1654" t="str">
            <v>32.08.090</v>
          </cell>
          <cell r="B1654" t="str">
            <v>Junta estrutural com perfil elastomérico para fissuras, painéis e estruturas em geral, movimentação máxima 30 mm</v>
          </cell>
          <cell r="C1654" t="str">
            <v>M</v>
          </cell>
          <cell r="D1654">
            <v>408.96</v>
          </cell>
          <cell r="E1654"/>
          <cell r="F1654">
            <v>408.96</v>
          </cell>
        </row>
        <row r="1655">
          <cell r="A1655" t="str">
            <v>32.08.110</v>
          </cell>
          <cell r="B1655" t="str">
            <v>Junta estrutural com perfil elastomérico e lábios poliméricos para obras de arte, movimentação máxima 40 mm</v>
          </cell>
          <cell r="C1655" t="str">
            <v>M</v>
          </cell>
          <cell r="D1655">
            <v>817.14</v>
          </cell>
          <cell r="E1655">
            <v>10.18</v>
          </cell>
          <cell r="F1655">
            <v>827.32</v>
          </cell>
        </row>
        <row r="1656">
          <cell r="A1656" t="str">
            <v>32.08.130</v>
          </cell>
          <cell r="B1656" t="str">
            <v>Junta estrutural com perfil elastomérico e lábios poliméricos para obras de arte, movimentação máxima 55 mm</v>
          </cell>
          <cell r="C1656" t="str">
            <v>M</v>
          </cell>
          <cell r="D1656">
            <v>1244.04</v>
          </cell>
          <cell r="E1656">
            <v>10.18</v>
          </cell>
          <cell r="F1656">
            <v>1254.22</v>
          </cell>
        </row>
        <row r="1657">
          <cell r="A1657" t="str">
            <v>32.08.160</v>
          </cell>
          <cell r="B1657" t="str">
            <v>Junta elástica estrutural de neoprene</v>
          </cell>
          <cell r="C1657" t="str">
            <v>M</v>
          </cell>
          <cell r="D1657">
            <v>198.35</v>
          </cell>
          <cell r="E1657"/>
          <cell r="F1657">
            <v>198.35</v>
          </cell>
        </row>
        <row r="1658">
          <cell r="A1658" t="str">
            <v>32.09</v>
          </cell>
          <cell r="B1658" t="str">
            <v>Apoios e afins</v>
          </cell>
          <cell r="C1658"/>
          <cell r="D1658"/>
          <cell r="E1658"/>
          <cell r="F1658"/>
        </row>
        <row r="1659">
          <cell r="A1659" t="str">
            <v>32.09.020</v>
          </cell>
          <cell r="B1659" t="str">
            <v>Chapa de aço em bitolas medias</v>
          </cell>
          <cell r="C1659" t="str">
            <v>KG</v>
          </cell>
          <cell r="D1659">
            <v>11.54</v>
          </cell>
          <cell r="E1659">
            <v>13.55</v>
          </cell>
          <cell r="F1659">
            <v>25.09</v>
          </cell>
        </row>
        <row r="1660">
          <cell r="A1660" t="str">
            <v>32.09.040</v>
          </cell>
          <cell r="B1660" t="str">
            <v>Apoio em placa de neoprene fretado</v>
          </cell>
          <cell r="C1660" t="str">
            <v>DM3</v>
          </cell>
          <cell r="D1660">
            <v>132.88999999999999</v>
          </cell>
          <cell r="E1660">
            <v>9.0299999999999994</v>
          </cell>
          <cell r="F1660">
            <v>141.91999999999999</v>
          </cell>
        </row>
        <row r="1661">
          <cell r="A1661" t="str">
            <v>32.10</v>
          </cell>
          <cell r="B1661" t="str">
            <v>Envelope de concreto e protecao de tubos</v>
          </cell>
          <cell r="C1661"/>
          <cell r="D1661"/>
          <cell r="E1661"/>
          <cell r="F1661"/>
        </row>
        <row r="1662">
          <cell r="A1662" t="str">
            <v>32.10.050</v>
          </cell>
          <cell r="B1662" t="str">
            <v>Proteção anticorrosiva, a base de resina epóxi com alcatrão, para ramais sob a terra, com DN até 1´</v>
          </cell>
          <cell r="C1662" t="str">
            <v>M</v>
          </cell>
          <cell r="D1662">
            <v>4.7</v>
          </cell>
          <cell r="E1662">
            <v>2.74</v>
          </cell>
          <cell r="F1662">
            <v>7.44</v>
          </cell>
        </row>
        <row r="1663">
          <cell r="A1663" t="str">
            <v>32.10.060</v>
          </cell>
          <cell r="B1663" t="str">
            <v>Proteção anticorrosiva, a base de resina epóxi com alcatrão, para ramais sob a terra, com DN acima de 1´ até 2´</v>
          </cell>
          <cell r="C1663" t="str">
            <v>M</v>
          </cell>
          <cell r="D1663">
            <v>9.41</v>
          </cell>
          <cell r="E1663">
            <v>5.5</v>
          </cell>
          <cell r="F1663">
            <v>14.91</v>
          </cell>
        </row>
        <row r="1664">
          <cell r="A1664" t="str">
            <v>32.10.070</v>
          </cell>
          <cell r="B1664" t="str">
            <v>Proteção anticorrosiva, a base de resina epóxi com alcatrão, para ramais sob a terra, com DN acima de 2´ até 3´</v>
          </cell>
          <cell r="C1664" t="str">
            <v>M</v>
          </cell>
          <cell r="D1664">
            <v>14.14</v>
          </cell>
          <cell r="E1664">
            <v>8.25</v>
          </cell>
          <cell r="F1664">
            <v>22.39</v>
          </cell>
        </row>
        <row r="1665">
          <cell r="A1665" t="str">
            <v>32.10.080</v>
          </cell>
          <cell r="B1665" t="str">
            <v>Proteção anticorrosiva, a base de resina epóxi com alcatrão, para ramais sob a terra, com DN acima de 3´ até 4´</v>
          </cell>
          <cell r="C1665" t="str">
            <v>M</v>
          </cell>
          <cell r="D1665">
            <v>18.850000000000001</v>
          </cell>
          <cell r="E1665">
            <v>11</v>
          </cell>
          <cell r="F1665">
            <v>29.85</v>
          </cell>
        </row>
        <row r="1666">
          <cell r="A1666" t="str">
            <v>32.10.082</v>
          </cell>
          <cell r="B1666" t="str">
            <v>Proteção anticorrosiva, a base de resina epóxi com alcatrão, para ramais sob a terra, com DN acima de 5´ até 6´</v>
          </cell>
          <cell r="C1666" t="str">
            <v>M</v>
          </cell>
          <cell r="D1666">
            <v>28.29</v>
          </cell>
          <cell r="E1666">
            <v>16.510000000000002</v>
          </cell>
          <cell r="F1666">
            <v>44.8</v>
          </cell>
        </row>
        <row r="1667">
          <cell r="A1667" t="str">
            <v>32.10.090</v>
          </cell>
          <cell r="B1667" t="str">
            <v>Proteção anticorrosiva, com fita adesiva, para ramais sob a terra, com DN até 1´</v>
          </cell>
          <cell r="C1667" t="str">
            <v>M</v>
          </cell>
          <cell r="D1667">
            <v>27.91</v>
          </cell>
          <cell r="E1667">
            <v>1.7</v>
          </cell>
          <cell r="F1667">
            <v>29.61</v>
          </cell>
        </row>
        <row r="1668">
          <cell r="A1668" t="str">
            <v>32.10.100</v>
          </cell>
          <cell r="B1668" t="str">
            <v>Proteção anticorrosiva, com fita adesiva, para ramais sob a terra, com DN acima de 1´ até 2´</v>
          </cell>
          <cell r="C1668" t="str">
            <v>M</v>
          </cell>
          <cell r="D1668">
            <v>50.35</v>
          </cell>
          <cell r="E1668">
            <v>2.38</v>
          </cell>
          <cell r="F1668">
            <v>52.73</v>
          </cell>
        </row>
        <row r="1669">
          <cell r="A1669" t="str">
            <v>32.10.110</v>
          </cell>
          <cell r="B1669" t="str">
            <v>Proteção anticorrosiva, com fita adesiva, para ramais sob a terra, com DN acima de 2´ até 3´</v>
          </cell>
          <cell r="C1669" t="str">
            <v>M</v>
          </cell>
          <cell r="D1669">
            <v>74.2</v>
          </cell>
          <cell r="E1669">
            <v>3.05</v>
          </cell>
          <cell r="F1669">
            <v>77.25</v>
          </cell>
        </row>
        <row r="1670">
          <cell r="A1670" t="str">
            <v>32.11</v>
          </cell>
          <cell r="B1670" t="str">
            <v>Isolante termico para tubos e dutos</v>
          </cell>
          <cell r="C1670"/>
          <cell r="D1670"/>
          <cell r="E1670"/>
          <cell r="F1670"/>
        </row>
        <row r="1671">
          <cell r="A1671" t="str">
            <v>32.11.150</v>
          </cell>
          <cell r="B1671" t="str">
            <v>Proteção para isolamento térmico em alumínio</v>
          </cell>
          <cell r="C1671" t="str">
            <v>M2</v>
          </cell>
          <cell r="D1671">
            <v>34.1</v>
          </cell>
          <cell r="E1671">
            <v>11.51</v>
          </cell>
          <cell r="F1671">
            <v>45.61</v>
          </cell>
        </row>
        <row r="1672">
          <cell r="A1672" t="str">
            <v>32.11.200</v>
          </cell>
          <cell r="B1672" t="str">
            <v>Isolamento térmico em polietileno expandido, espessura de 5 mm, para tubulação de 1/2´ (15 mm)</v>
          </cell>
          <cell r="C1672" t="str">
            <v>M</v>
          </cell>
          <cell r="D1672">
            <v>1.62</v>
          </cell>
          <cell r="E1672">
            <v>11.51</v>
          </cell>
          <cell r="F1672">
            <v>13.13</v>
          </cell>
        </row>
        <row r="1673">
          <cell r="A1673" t="str">
            <v>32.11.210</v>
          </cell>
          <cell r="B1673" t="str">
            <v>Isolamento térmico em polietileno expandido, espessura de 5 mm, para tubulação de 3/4´ (22 mm)</v>
          </cell>
          <cell r="C1673" t="str">
            <v>M</v>
          </cell>
          <cell r="D1673">
            <v>2.4900000000000002</v>
          </cell>
          <cell r="E1673">
            <v>11.51</v>
          </cell>
          <cell r="F1673">
            <v>14</v>
          </cell>
        </row>
        <row r="1674">
          <cell r="A1674" t="str">
            <v>32.11.220</v>
          </cell>
          <cell r="B1674" t="str">
            <v>Isolamento térmico em polietileno expandido, espessura de 5 mm, para tubulação de 1´ (28 mm)</v>
          </cell>
          <cell r="C1674" t="str">
            <v>M</v>
          </cell>
          <cell r="D1674">
            <v>3.04</v>
          </cell>
          <cell r="E1674">
            <v>11.51</v>
          </cell>
          <cell r="F1674">
            <v>14.55</v>
          </cell>
        </row>
        <row r="1675">
          <cell r="A1675" t="str">
            <v>32.11.230</v>
          </cell>
          <cell r="B1675" t="str">
            <v>Isolamento térmico em polietileno expandido, espessura de 10 mm, para tubulação de 1 1/4´ (35 mm)</v>
          </cell>
          <cell r="C1675" t="str">
            <v>M</v>
          </cell>
          <cell r="D1675">
            <v>3.19</v>
          </cell>
          <cell r="E1675">
            <v>11.51</v>
          </cell>
          <cell r="F1675">
            <v>14.7</v>
          </cell>
        </row>
        <row r="1676">
          <cell r="A1676" t="str">
            <v>32.11.240</v>
          </cell>
          <cell r="B1676" t="str">
            <v>Isolamento térmico em polietileno expandido, espessura de 10 mm, para tubulação de 1 1/2´ (42 mm)</v>
          </cell>
          <cell r="C1676" t="str">
            <v>M</v>
          </cell>
          <cell r="D1676">
            <v>5.77</v>
          </cell>
          <cell r="E1676">
            <v>11.51</v>
          </cell>
          <cell r="F1676">
            <v>17.28</v>
          </cell>
        </row>
        <row r="1677">
          <cell r="A1677" t="str">
            <v>32.11.250</v>
          </cell>
          <cell r="B1677" t="str">
            <v>Isolamento térmico em polietileno expandido, espessura de 10 mm, para tubulação de 2´ (54 mm)</v>
          </cell>
          <cell r="C1677" t="str">
            <v>M</v>
          </cell>
          <cell r="D1677">
            <v>7.53</v>
          </cell>
          <cell r="E1677">
            <v>11.51</v>
          </cell>
          <cell r="F1677">
            <v>19.04</v>
          </cell>
        </row>
        <row r="1678">
          <cell r="A1678" t="str">
            <v>32.11.270</v>
          </cell>
          <cell r="B1678" t="str">
            <v>Isolamento térmico em espuma elastomérica, espessura de 9 a 12 mm, para tubulação de 1/4´ (cobre)</v>
          </cell>
          <cell r="C1678" t="str">
            <v>M</v>
          </cell>
          <cell r="D1678">
            <v>6.73</v>
          </cell>
          <cell r="E1678">
            <v>11.51</v>
          </cell>
          <cell r="F1678">
            <v>18.239999999999998</v>
          </cell>
        </row>
        <row r="1679">
          <cell r="A1679" t="str">
            <v>32.11.280</v>
          </cell>
          <cell r="B1679" t="str">
            <v>Isolamento térmico em espuma elastomérica, espessura de 9 a 12 mm, para tubulação de 1/2´ (cobre)</v>
          </cell>
          <cell r="C1679" t="str">
            <v>M</v>
          </cell>
          <cell r="D1679">
            <v>6.76</v>
          </cell>
          <cell r="E1679">
            <v>11.51</v>
          </cell>
          <cell r="F1679">
            <v>18.27</v>
          </cell>
        </row>
        <row r="1680">
          <cell r="A1680" t="str">
            <v>32.11.290</v>
          </cell>
          <cell r="B1680" t="str">
            <v>Isolamento térmico em espuma elastomérica, espessura de 9 a 12 mm, para tubulação de 5/8´ (cobre) ou 1/4´ (ferro)</v>
          </cell>
          <cell r="C1680" t="str">
            <v>M</v>
          </cell>
          <cell r="D1680">
            <v>8.08</v>
          </cell>
          <cell r="E1680">
            <v>11.51</v>
          </cell>
          <cell r="F1680">
            <v>19.59</v>
          </cell>
        </row>
        <row r="1681">
          <cell r="A1681" t="str">
            <v>32.11.300</v>
          </cell>
          <cell r="B1681" t="str">
            <v>Isolamento térmico em espuma elastomérica, espessura de 9 a 12 mm, para tubulação de 1´ (cobre)</v>
          </cell>
          <cell r="C1681" t="str">
            <v>M</v>
          </cell>
          <cell r="D1681">
            <v>9.02</v>
          </cell>
          <cell r="E1681">
            <v>11.51</v>
          </cell>
          <cell r="F1681">
            <v>20.53</v>
          </cell>
        </row>
        <row r="1682">
          <cell r="A1682" t="str">
            <v>32.11.310</v>
          </cell>
          <cell r="B1682" t="str">
            <v>Isolamento térmico em espuma elastomérica, espessura de 19 a 26 mm, para tubulação de 7/8´ (cobre) ou 1/2´ (ferro)</v>
          </cell>
          <cell r="C1682" t="str">
            <v>M</v>
          </cell>
          <cell r="D1682">
            <v>21.37</v>
          </cell>
          <cell r="E1682">
            <v>11.51</v>
          </cell>
          <cell r="F1682">
            <v>32.880000000000003</v>
          </cell>
        </row>
        <row r="1683">
          <cell r="A1683" t="str">
            <v>32.11.320</v>
          </cell>
          <cell r="B1683" t="str">
            <v>Isolamento térmico em espuma elastomérica, espessura de 19 a 26 mm, para tubulação de 1 1/8´ (cobre) ou 3/4´ (ferro)</v>
          </cell>
          <cell r="C1683" t="str">
            <v>M</v>
          </cell>
          <cell r="D1683">
            <v>24.86</v>
          </cell>
          <cell r="E1683">
            <v>11.51</v>
          </cell>
          <cell r="F1683">
            <v>36.369999999999997</v>
          </cell>
        </row>
        <row r="1684">
          <cell r="A1684" t="str">
            <v>32.11.330</v>
          </cell>
          <cell r="B1684" t="str">
            <v>Isolamento térmico em espuma elastomérica, espessura de 19 a 26 mm, para tubulação de 1 3/8´ (cobre) ou 1´ (ferro)</v>
          </cell>
          <cell r="C1684" t="str">
            <v>M</v>
          </cell>
          <cell r="D1684">
            <v>29.88</v>
          </cell>
          <cell r="E1684">
            <v>11.51</v>
          </cell>
          <cell r="F1684">
            <v>41.39</v>
          </cell>
        </row>
        <row r="1685">
          <cell r="A1685" t="str">
            <v>32.11.340</v>
          </cell>
          <cell r="B1685" t="str">
            <v>Isolamento térmico em espuma elastomérica, espessura de 19 a 26 mm, para tubulação de 1 5/8´ (cobre) ou 1 1/4´ (ferro)</v>
          </cell>
          <cell r="C1685" t="str">
            <v>M</v>
          </cell>
          <cell r="D1685">
            <v>32.97</v>
          </cell>
          <cell r="E1685">
            <v>11.51</v>
          </cell>
          <cell r="F1685">
            <v>44.48</v>
          </cell>
        </row>
        <row r="1686">
          <cell r="A1686" t="str">
            <v>32.11.350</v>
          </cell>
          <cell r="B1686" t="str">
            <v>Isolamento térmico em espuma elastomérica, espessura de 19 a 26 mm, para tubulação de 1 1/2´ (ferro)</v>
          </cell>
          <cell r="C1686" t="str">
            <v>M</v>
          </cell>
          <cell r="D1686">
            <v>39.619999999999997</v>
          </cell>
          <cell r="E1686">
            <v>11.51</v>
          </cell>
          <cell r="F1686">
            <v>51.13</v>
          </cell>
        </row>
        <row r="1687">
          <cell r="A1687" t="str">
            <v>32.11.360</v>
          </cell>
          <cell r="B1687" t="str">
            <v>Isolamento térmico em espuma elastomérica, espessura de 19 a 26 mm, para tubulação de 2´ (ferro)</v>
          </cell>
          <cell r="C1687" t="str">
            <v>M</v>
          </cell>
          <cell r="D1687">
            <v>48.12</v>
          </cell>
          <cell r="E1687">
            <v>11.51</v>
          </cell>
          <cell r="F1687">
            <v>59.63</v>
          </cell>
        </row>
        <row r="1688">
          <cell r="A1688" t="str">
            <v>32.11.370</v>
          </cell>
          <cell r="B1688" t="str">
            <v>Isolamento térmico em espuma elastomérica, espessura de 19 a 26 mm, para tubulação de 2 1/2´ (ferro)</v>
          </cell>
          <cell r="C1688" t="str">
            <v>M</v>
          </cell>
          <cell r="D1688">
            <v>54.94</v>
          </cell>
          <cell r="E1688">
            <v>11.51</v>
          </cell>
          <cell r="F1688">
            <v>66.45</v>
          </cell>
        </row>
        <row r="1689">
          <cell r="A1689" t="str">
            <v>32.11.380</v>
          </cell>
          <cell r="B1689" t="str">
            <v>Isolamento térmico em espuma elastomérica, espessura de 19 a 26 mm, para tubulação de 3 1/2´ (cobre) ou 3´ (ferro)</v>
          </cell>
          <cell r="C1689" t="str">
            <v>M</v>
          </cell>
          <cell r="D1689">
            <v>61.1</v>
          </cell>
          <cell r="E1689">
            <v>11.51</v>
          </cell>
          <cell r="F1689">
            <v>72.61</v>
          </cell>
        </row>
        <row r="1690">
          <cell r="A1690" t="str">
            <v>32.11.390</v>
          </cell>
          <cell r="B1690" t="str">
            <v>Isolamento térmico em espuma elastomérica, espessura de 19 a 26 mm, para tubulação de 4´ (ferro)</v>
          </cell>
          <cell r="C1690" t="str">
            <v>M</v>
          </cell>
          <cell r="D1690">
            <v>87.63</v>
          </cell>
          <cell r="E1690">
            <v>11.51</v>
          </cell>
          <cell r="F1690">
            <v>99.14</v>
          </cell>
        </row>
        <row r="1691">
          <cell r="A1691" t="str">
            <v>32.11.400</v>
          </cell>
          <cell r="B1691" t="str">
            <v>Isolamento térmico em espuma elastomérica, espessura de 19 a 26 mm, para tubulação de 5´ (ferro)</v>
          </cell>
          <cell r="C1691" t="str">
            <v>M</v>
          </cell>
          <cell r="D1691">
            <v>103.16</v>
          </cell>
          <cell r="E1691">
            <v>11.51</v>
          </cell>
          <cell r="F1691">
            <v>114.67</v>
          </cell>
        </row>
        <row r="1692">
          <cell r="A1692" t="str">
            <v>32.11.410</v>
          </cell>
          <cell r="B1692" t="str">
            <v>Isolamento térmico em espuma elastomérica, espessura de 19 a 26 mm, para tubulação de 6´ (ferro)</v>
          </cell>
          <cell r="C1692" t="str">
            <v>M</v>
          </cell>
          <cell r="D1692">
            <v>135.11000000000001</v>
          </cell>
          <cell r="E1692">
            <v>11.51</v>
          </cell>
          <cell r="F1692">
            <v>146.62</v>
          </cell>
        </row>
        <row r="1693">
          <cell r="A1693" t="str">
            <v>32.11.420</v>
          </cell>
          <cell r="B1693" t="str">
            <v>Manta em espuma elastomérica, espessura de 19 a 26 mm, para isolamento térmico de tubulação acima de 6´</v>
          </cell>
          <cell r="C1693" t="str">
            <v>M2</v>
          </cell>
          <cell r="D1693">
            <v>192.07</v>
          </cell>
          <cell r="E1693">
            <v>21.13</v>
          </cell>
          <cell r="F1693">
            <v>213.2</v>
          </cell>
        </row>
        <row r="1694">
          <cell r="A1694" t="str">
            <v>32.11.430</v>
          </cell>
          <cell r="B1694" t="str">
            <v>Isolamento térmico em espuma elastomérica, espessura de 19 a 26 mm, para tubulação de 3/8" (cobre) ou 1/8" (ferro)</v>
          </cell>
          <cell r="C1694" t="str">
            <v>M</v>
          </cell>
          <cell r="D1694">
            <v>16.399999999999999</v>
          </cell>
          <cell r="E1694">
            <v>11.51</v>
          </cell>
          <cell r="F1694">
            <v>27.91</v>
          </cell>
        </row>
        <row r="1695">
          <cell r="A1695" t="str">
            <v>32.11.440</v>
          </cell>
          <cell r="B1695" t="str">
            <v>Isolamento térmico em espuma elastomérica, espessura de 19 a 26 mm, para tubulação de 3/4" (cobre) ou 3/8" (ferro)</v>
          </cell>
          <cell r="C1695" t="str">
            <v>M</v>
          </cell>
          <cell r="D1695">
            <v>18.760000000000002</v>
          </cell>
          <cell r="E1695">
            <v>11.51</v>
          </cell>
          <cell r="F1695">
            <v>30.27</v>
          </cell>
        </row>
        <row r="1696">
          <cell r="A1696" t="str">
            <v>32.15</v>
          </cell>
          <cell r="B1696" t="str">
            <v>Impermeabilizacao flexivel com manta</v>
          </cell>
          <cell r="C1696"/>
          <cell r="D1696"/>
          <cell r="E1696"/>
          <cell r="F1696"/>
        </row>
        <row r="1697">
          <cell r="A1697" t="str">
            <v>32.15.030</v>
          </cell>
          <cell r="B1697" t="str">
            <v>Impermeabilização em manta asfáltica com armadura, tipo III-B, espessura de 3 mm</v>
          </cell>
          <cell r="C1697" t="str">
            <v>M2</v>
          </cell>
          <cell r="D1697">
            <v>63.06</v>
          </cell>
          <cell r="E1697">
            <v>19.66</v>
          </cell>
          <cell r="F1697">
            <v>82.72</v>
          </cell>
        </row>
        <row r="1698">
          <cell r="A1698" t="str">
            <v>32.15.040</v>
          </cell>
          <cell r="B1698" t="str">
            <v>Impermeabilização em manta asfáltica com armadura, tipo III-B, espessura de 4 mm</v>
          </cell>
          <cell r="C1698" t="str">
            <v>M2</v>
          </cell>
          <cell r="D1698">
            <v>68.95</v>
          </cell>
          <cell r="E1698">
            <v>19.66</v>
          </cell>
          <cell r="F1698">
            <v>88.61</v>
          </cell>
        </row>
        <row r="1699">
          <cell r="A1699" t="str">
            <v>32.15.080</v>
          </cell>
          <cell r="B1699" t="str">
            <v>Impermeabilização em manta asfáltica tipo III-B, espessura de 3 mm, face exposta em geotêxtil, com membrana acrílica</v>
          </cell>
          <cell r="C1699" t="str">
            <v>M2</v>
          </cell>
          <cell r="D1699">
            <v>135.01</v>
          </cell>
          <cell r="E1699">
            <v>24.75</v>
          </cell>
          <cell r="F1699">
            <v>159.76</v>
          </cell>
        </row>
        <row r="1700">
          <cell r="A1700" t="str">
            <v>32.15.100</v>
          </cell>
          <cell r="B1700" t="str">
            <v>Impermeabilização em manta asfáltica plastomérica com armadura, tipo III, espessura de 4 mm, face exposta em geotêxtil com membrana acrílica</v>
          </cell>
          <cell r="C1700" t="str">
            <v>M2</v>
          </cell>
          <cell r="D1700">
            <v>138.80000000000001</v>
          </cell>
          <cell r="E1700">
            <v>24.75</v>
          </cell>
          <cell r="F1700">
            <v>163.55000000000001</v>
          </cell>
        </row>
        <row r="1701">
          <cell r="A1701" t="str">
            <v>32.15.240</v>
          </cell>
          <cell r="B1701" t="str">
            <v>Impermeabilização com manta asfáltica tipo III, anti raiz, espessura de 4 mm</v>
          </cell>
          <cell r="C1701" t="str">
            <v>M2</v>
          </cell>
          <cell r="D1701">
            <v>108.92</v>
          </cell>
          <cell r="E1701"/>
          <cell r="F1701">
            <v>108.92</v>
          </cell>
        </row>
        <row r="1702">
          <cell r="A1702" t="str">
            <v>32.16</v>
          </cell>
          <cell r="B1702" t="str">
            <v>Impermeabilizacao flexivel com membranas</v>
          </cell>
          <cell r="C1702"/>
          <cell r="D1702"/>
          <cell r="E1702"/>
          <cell r="F1702"/>
        </row>
        <row r="1703">
          <cell r="A1703" t="str">
            <v>32.16.010</v>
          </cell>
          <cell r="B1703" t="str">
            <v>Impermeabilização em pintura de asfalto oxidado com solventes orgânicos, sobre massa</v>
          </cell>
          <cell r="C1703" t="str">
            <v>M2</v>
          </cell>
          <cell r="D1703">
            <v>11.83</v>
          </cell>
          <cell r="E1703">
            <v>8.14</v>
          </cell>
          <cell r="F1703">
            <v>19.97</v>
          </cell>
        </row>
        <row r="1704">
          <cell r="A1704" t="str">
            <v>32.16.020</v>
          </cell>
          <cell r="B1704" t="str">
            <v>Impermeabilização em pintura de asfalto oxidado com solventes orgânicos, sobre metal</v>
          </cell>
          <cell r="C1704" t="str">
            <v>M2</v>
          </cell>
          <cell r="D1704">
            <v>8.2799999999999994</v>
          </cell>
          <cell r="E1704">
            <v>8.14</v>
          </cell>
          <cell r="F1704">
            <v>16.420000000000002</v>
          </cell>
        </row>
        <row r="1705">
          <cell r="A1705" t="str">
            <v>32.16.030</v>
          </cell>
          <cell r="B1705" t="str">
            <v>Impermeabilização em membrana de asfalto modificado com elastômeros, na cor preta</v>
          </cell>
          <cell r="C1705" t="str">
            <v>M2</v>
          </cell>
          <cell r="D1705">
            <v>55</v>
          </cell>
          <cell r="E1705">
            <v>8.14</v>
          </cell>
          <cell r="F1705">
            <v>63.14</v>
          </cell>
        </row>
        <row r="1706">
          <cell r="A1706" t="str">
            <v>32.16.040</v>
          </cell>
          <cell r="B1706" t="str">
            <v>Impermeabilização em membrana de asfalto modificado com elastômeros, na cor preta e reforço em tela poliéster</v>
          </cell>
          <cell r="C1706" t="str">
            <v>M2</v>
          </cell>
          <cell r="D1706">
            <v>82.53</v>
          </cell>
          <cell r="E1706">
            <v>22.58</v>
          </cell>
          <cell r="F1706">
            <v>105.11</v>
          </cell>
        </row>
        <row r="1707">
          <cell r="A1707" t="str">
            <v>32.16.050</v>
          </cell>
          <cell r="B1707" t="str">
            <v>Impermeabilização em membrana à base de polímeros acrílicos, na cor branca</v>
          </cell>
          <cell r="C1707" t="str">
            <v>M2</v>
          </cell>
          <cell r="D1707">
            <v>47.15</v>
          </cell>
          <cell r="E1707">
            <v>8.14</v>
          </cell>
          <cell r="F1707">
            <v>55.29</v>
          </cell>
        </row>
        <row r="1708">
          <cell r="A1708" t="str">
            <v>32.16.060</v>
          </cell>
          <cell r="B1708" t="str">
            <v>Impermeabilização em membrana à base de polímeros acrílicos, na cor branca e reforço em tela poliéster</v>
          </cell>
          <cell r="C1708" t="str">
            <v>M2</v>
          </cell>
          <cell r="D1708">
            <v>71.540000000000006</v>
          </cell>
          <cell r="E1708">
            <v>22.58</v>
          </cell>
          <cell r="F1708">
            <v>94.12</v>
          </cell>
        </row>
        <row r="1709">
          <cell r="A1709" t="str">
            <v>32.16.070</v>
          </cell>
          <cell r="B1709" t="str">
            <v>Impermeabilização em membrana à base de resina termoplástica e cimentos aditivados com reforço em tela poliéster</v>
          </cell>
          <cell r="C1709" t="str">
            <v>M2</v>
          </cell>
          <cell r="D1709">
            <v>42.18</v>
          </cell>
          <cell r="E1709">
            <v>26.65</v>
          </cell>
          <cell r="F1709">
            <v>68.83</v>
          </cell>
        </row>
        <row r="1710">
          <cell r="A1710" t="str">
            <v>32.17</v>
          </cell>
          <cell r="B1710" t="str">
            <v>Impermeabilizacao rigida</v>
          </cell>
          <cell r="C1710"/>
          <cell r="D1710"/>
          <cell r="E1710"/>
          <cell r="F1710"/>
        </row>
        <row r="1711">
          <cell r="A1711" t="str">
            <v>32.17.010</v>
          </cell>
          <cell r="B1711" t="str">
            <v>Impermeabilização em argamassa impermeável com aditivo hidrófugo</v>
          </cell>
          <cell r="C1711" t="str">
            <v>M3</v>
          </cell>
          <cell r="D1711">
            <v>464.34</v>
          </cell>
          <cell r="E1711">
            <v>352.34</v>
          </cell>
          <cell r="F1711">
            <v>816.68</v>
          </cell>
        </row>
        <row r="1712">
          <cell r="A1712" t="str">
            <v>32.17.012</v>
          </cell>
          <cell r="B1712" t="str">
            <v>Impermeabilização em argamassa de concreto não estrutural com aditivo hidrófugo</v>
          </cell>
          <cell r="C1712" t="str">
            <v>M3</v>
          </cell>
          <cell r="D1712">
            <v>468.73</v>
          </cell>
          <cell r="E1712">
            <v>40.72</v>
          </cell>
          <cell r="F1712">
            <v>509.45</v>
          </cell>
        </row>
        <row r="1713">
          <cell r="A1713" t="str">
            <v>32.17.030</v>
          </cell>
          <cell r="B1713" t="str">
            <v>Impermeabilização em argamassa polimérica para umidade e água de percolação</v>
          </cell>
          <cell r="C1713" t="str">
            <v>M2</v>
          </cell>
          <cell r="D1713">
            <v>5.42</v>
          </cell>
          <cell r="E1713">
            <v>8.59</v>
          </cell>
          <cell r="F1713">
            <v>14.01</v>
          </cell>
        </row>
        <row r="1714">
          <cell r="A1714" t="str">
            <v>32.17.040</v>
          </cell>
          <cell r="B1714" t="str">
            <v>Impermeabilização em argamassa polimérica com reforço em tela poliéster para pressão hidrostática positiva</v>
          </cell>
          <cell r="C1714" t="str">
            <v>M2</v>
          </cell>
          <cell r="D1714">
            <v>16.37</v>
          </cell>
          <cell r="E1714">
            <v>17.18</v>
          </cell>
          <cell r="F1714">
            <v>33.549999999999997</v>
          </cell>
        </row>
        <row r="1715">
          <cell r="A1715" t="str">
            <v>32.17.070</v>
          </cell>
          <cell r="B1715" t="str">
            <v>Impermeabilização anticorrosiva em membrana epoxídica com alcatrão de hulha, sobre massa</v>
          </cell>
          <cell r="C1715" t="str">
            <v>M2</v>
          </cell>
          <cell r="D1715">
            <v>55.91</v>
          </cell>
          <cell r="E1715">
            <v>8.59</v>
          </cell>
          <cell r="F1715">
            <v>64.5</v>
          </cell>
        </row>
        <row r="1716">
          <cell r="A1716" t="str">
            <v>32.20</v>
          </cell>
          <cell r="B1716" t="str">
            <v>Reparos, conservacoes e complementos - GRUPO 32</v>
          </cell>
          <cell r="C1716"/>
          <cell r="D1716"/>
          <cell r="E1716"/>
          <cell r="F1716"/>
        </row>
        <row r="1717">
          <cell r="A1717" t="str">
            <v>32.20.010</v>
          </cell>
          <cell r="B1717" t="str">
            <v>Recolocação de argila expandida</v>
          </cell>
          <cell r="C1717" t="str">
            <v>M3</v>
          </cell>
          <cell r="D1717"/>
          <cell r="E1717">
            <v>81.44</v>
          </cell>
          <cell r="F1717">
            <v>81.44</v>
          </cell>
        </row>
        <row r="1718">
          <cell r="A1718" t="str">
            <v>32.20.020</v>
          </cell>
          <cell r="B1718" t="str">
            <v>Aplicação de papel Kraft</v>
          </cell>
          <cell r="C1718" t="str">
            <v>M2</v>
          </cell>
          <cell r="D1718">
            <v>4.78</v>
          </cell>
          <cell r="E1718">
            <v>4.07</v>
          </cell>
          <cell r="F1718">
            <v>8.85</v>
          </cell>
        </row>
        <row r="1719">
          <cell r="A1719" t="str">
            <v>32.20.050</v>
          </cell>
          <cell r="B1719" t="str">
            <v>Tela em polietileno, malha hexagonal de 1/2´, para armadura de argamassa</v>
          </cell>
          <cell r="C1719" t="str">
            <v>M2</v>
          </cell>
          <cell r="D1719">
            <v>4.33</v>
          </cell>
          <cell r="E1719">
            <v>4.07</v>
          </cell>
          <cell r="F1719">
            <v>8.4</v>
          </cell>
        </row>
        <row r="1720">
          <cell r="A1720" t="str">
            <v>32.20.060</v>
          </cell>
          <cell r="B1720" t="str">
            <v>Tela galvanizada fio 24 BWG, malha hexagonal de 1/2´, para armadura de argamassa</v>
          </cell>
          <cell r="C1720" t="str">
            <v>M2</v>
          </cell>
          <cell r="D1720">
            <v>12.47</v>
          </cell>
          <cell r="E1720">
            <v>4.07</v>
          </cell>
          <cell r="F1720">
            <v>16.54</v>
          </cell>
        </row>
        <row r="1721">
          <cell r="A1721" t="str">
            <v>33</v>
          </cell>
          <cell r="B1721" t="str">
            <v>PINTURA</v>
          </cell>
          <cell r="C1721"/>
          <cell r="D1721"/>
          <cell r="E1721"/>
          <cell r="F1721"/>
        </row>
        <row r="1722">
          <cell r="A1722" t="str">
            <v>33.01</v>
          </cell>
          <cell r="B1722" t="str">
            <v>Preparo de base</v>
          </cell>
          <cell r="C1722"/>
          <cell r="D1722"/>
          <cell r="E1722"/>
          <cell r="F1722"/>
        </row>
        <row r="1723">
          <cell r="A1723" t="str">
            <v>33.01.040</v>
          </cell>
          <cell r="B1723" t="str">
            <v>Estucamento e lixamento de concreto deteriorado</v>
          </cell>
          <cell r="C1723" t="str">
            <v>M2</v>
          </cell>
          <cell r="D1723">
            <v>7.8</v>
          </cell>
          <cell r="E1723">
            <v>34.97</v>
          </cell>
          <cell r="F1723">
            <v>42.77</v>
          </cell>
        </row>
        <row r="1724">
          <cell r="A1724" t="str">
            <v>33.01.050</v>
          </cell>
          <cell r="B1724" t="str">
            <v>Estucamento e lixamento de concreto</v>
          </cell>
          <cell r="C1724" t="str">
            <v>M2</v>
          </cell>
          <cell r="D1724">
            <v>4.5199999999999996</v>
          </cell>
          <cell r="E1724">
            <v>34.97</v>
          </cell>
          <cell r="F1724">
            <v>39.49</v>
          </cell>
        </row>
        <row r="1725">
          <cell r="A1725" t="str">
            <v>33.01.060</v>
          </cell>
          <cell r="B1725" t="str">
            <v>Imunizante para madeira</v>
          </cell>
          <cell r="C1725" t="str">
            <v>M2</v>
          </cell>
          <cell r="D1725">
            <v>5.87</v>
          </cell>
          <cell r="E1725">
            <v>8.91</v>
          </cell>
          <cell r="F1725">
            <v>14.78</v>
          </cell>
        </row>
        <row r="1726">
          <cell r="A1726" t="str">
            <v>33.01.280</v>
          </cell>
          <cell r="B1726" t="str">
            <v>Reparo de trincas rasas até 5 mm de largura, na massa</v>
          </cell>
          <cell r="C1726" t="str">
            <v>M</v>
          </cell>
          <cell r="D1726">
            <v>27.13</v>
          </cell>
          <cell r="E1726">
            <v>25.03</v>
          </cell>
          <cell r="F1726">
            <v>52.16</v>
          </cell>
        </row>
        <row r="1727">
          <cell r="A1727" t="str">
            <v>33.01.350</v>
          </cell>
          <cell r="B1727" t="str">
            <v>Preparo de base para superfície metálica com fundo antioxidante</v>
          </cell>
          <cell r="C1727" t="str">
            <v>M2</v>
          </cell>
          <cell r="D1727">
            <v>8.15</v>
          </cell>
          <cell r="E1727">
            <v>9.57</v>
          </cell>
          <cell r="F1727">
            <v>17.72</v>
          </cell>
        </row>
        <row r="1728">
          <cell r="A1728" t="str">
            <v>33.02</v>
          </cell>
          <cell r="B1728" t="str">
            <v>Massa corrida</v>
          </cell>
          <cell r="C1728"/>
          <cell r="D1728"/>
          <cell r="E1728"/>
          <cell r="F1728"/>
        </row>
        <row r="1729">
          <cell r="A1729" t="str">
            <v>33.02.060</v>
          </cell>
          <cell r="B1729" t="str">
            <v>Massa corrida a base de PVA</v>
          </cell>
          <cell r="C1729" t="str">
            <v>M2</v>
          </cell>
          <cell r="D1729">
            <v>2.9</v>
          </cell>
          <cell r="E1729">
            <v>12.05</v>
          </cell>
          <cell r="F1729">
            <v>14.95</v>
          </cell>
        </row>
        <row r="1730">
          <cell r="A1730" t="str">
            <v>33.02.080</v>
          </cell>
          <cell r="B1730" t="str">
            <v>Massa corrida à base de resina acrílica</v>
          </cell>
          <cell r="C1730" t="str">
            <v>M2</v>
          </cell>
          <cell r="D1730">
            <v>5.14</v>
          </cell>
          <cell r="E1730">
            <v>12.05</v>
          </cell>
          <cell r="F1730">
            <v>17.190000000000001</v>
          </cell>
        </row>
        <row r="1731">
          <cell r="A1731" t="str">
            <v>33.03</v>
          </cell>
          <cell r="B1731" t="str">
            <v>Pintura em superficies de concreto / massa / gesso / pedras</v>
          </cell>
          <cell r="C1731"/>
          <cell r="D1731"/>
          <cell r="E1731"/>
          <cell r="F1731"/>
        </row>
        <row r="1732">
          <cell r="A1732" t="str">
            <v>33.03.220</v>
          </cell>
          <cell r="B1732" t="str">
            <v>Tinta látex em elemento vazado</v>
          </cell>
          <cell r="C1732" t="str">
            <v>M2</v>
          </cell>
          <cell r="D1732">
            <v>6.55</v>
          </cell>
          <cell r="E1732">
            <v>26.51</v>
          </cell>
          <cell r="F1732">
            <v>33.06</v>
          </cell>
        </row>
        <row r="1733">
          <cell r="A1733" t="str">
            <v>33.03.350</v>
          </cell>
          <cell r="B1733" t="str">
            <v>Pintura especial em esmalte para lousa cor verde</v>
          </cell>
          <cell r="C1733" t="str">
            <v>M2</v>
          </cell>
          <cell r="D1733">
            <v>8.61</v>
          </cell>
          <cell r="E1733">
            <v>22.52</v>
          </cell>
          <cell r="F1733">
            <v>31.13</v>
          </cell>
        </row>
        <row r="1734">
          <cell r="A1734" t="str">
            <v>33.03.740</v>
          </cell>
          <cell r="B1734" t="str">
            <v>Resina acrílica plastificante</v>
          </cell>
          <cell r="C1734" t="str">
            <v>M2</v>
          </cell>
          <cell r="D1734">
            <v>16.62</v>
          </cell>
          <cell r="E1734">
            <v>12.51</v>
          </cell>
          <cell r="F1734">
            <v>29.13</v>
          </cell>
        </row>
        <row r="1735">
          <cell r="A1735" t="str">
            <v>33.03.750</v>
          </cell>
          <cell r="B1735" t="str">
            <v>Verniz acrílico</v>
          </cell>
          <cell r="C1735" t="str">
            <v>M2</v>
          </cell>
          <cell r="D1735">
            <v>19.02</v>
          </cell>
          <cell r="E1735">
            <v>21.5</v>
          </cell>
          <cell r="F1735">
            <v>40.520000000000003</v>
          </cell>
        </row>
        <row r="1736">
          <cell r="A1736" t="str">
            <v>33.03.760</v>
          </cell>
          <cell r="B1736" t="str">
            <v>Hidrorepelente incolor para fachada à base de silano-siloxano oligomérico disperso em água</v>
          </cell>
          <cell r="C1736" t="str">
            <v>M2</v>
          </cell>
          <cell r="D1736">
            <v>9.18</v>
          </cell>
          <cell r="E1736">
            <v>15.95</v>
          </cell>
          <cell r="F1736">
            <v>25.13</v>
          </cell>
        </row>
        <row r="1737">
          <cell r="A1737" t="str">
            <v>33.03.770</v>
          </cell>
          <cell r="B1737" t="str">
            <v>Hidrorepelente incolor para fachada à base de silano-siloxano oligomérico disperso em solvente</v>
          </cell>
          <cell r="C1737" t="str">
            <v>M2</v>
          </cell>
          <cell r="D1737">
            <v>44.83</v>
          </cell>
          <cell r="E1737">
            <v>15.95</v>
          </cell>
          <cell r="F1737">
            <v>60.78</v>
          </cell>
        </row>
        <row r="1738">
          <cell r="A1738" t="str">
            <v>33.03.780</v>
          </cell>
          <cell r="B1738" t="str">
            <v>Verniz de proteção antipichação</v>
          </cell>
          <cell r="C1738" t="str">
            <v>M2</v>
          </cell>
          <cell r="D1738">
            <v>26.2</v>
          </cell>
          <cell r="E1738">
            <v>21.5</v>
          </cell>
          <cell r="F1738">
            <v>47.7</v>
          </cell>
        </row>
        <row r="1739">
          <cell r="A1739" t="str">
            <v>33.05</v>
          </cell>
          <cell r="B1739" t="str">
            <v>Pintura em superficies de madeira</v>
          </cell>
          <cell r="C1739"/>
          <cell r="D1739"/>
          <cell r="E1739"/>
          <cell r="F1739"/>
        </row>
        <row r="1740">
          <cell r="A1740" t="str">
            <v>33.05.010</v>
          </cell>
          <cell r="B1740" t="str">
            <v>Verniz fungicida para madeira</v>
          </cell>
          <cell r="C1740" t="str">
            <v>M2</v>
          </cell>
          <cell r="D1740">
            <v>8.0299999999999994</v>
          </cell>
          <cell r="E1740">
            <v>15.95</v>
          </cell>
          <cell r="F1740">
            <v>23.98</v>
          </cell>
        </row>
        <row r="1741">
          <cell r="A1741" t="str">
            <v>33.05.120</v>
          </cell>
          <cell r="B1741" t="str">
            <v>Esmalte em rodapés, baguetes ou molduras de madeira</v>
          </cell>
          <cell r="C1741" t="str">
            <v>M</v>
          </cell>
          <cell r="D1741">
            <v>3.05</v>
          </cell>
          <cell r="E1741">
            <v>2.97</v>
          </cell>
          <cell r="F1741">
            <v>6.02</v>
          </cell>
        </row>
        <row r="1742">
          <cell r="A1742" t="str">
            <v>33.05.330</v>
          </cell>
          <cell r="B1742" t="str">
            <v>Verniz em superfície de madeira</v>
          </cell>
          <cell r="C1742" t="str">
            <v>M2</v>
          </cell>
          <cell r="D1742">
            <v>10.53</v>
          </cell>
          <cell r="E1742">
            <v>17.989999999999998</v>
          </cell>
          <cell r="F1742">
            <v>28.52</v>
          </cell>
        </row>
        <row r="1743">
          <cell r="A1743" t="str">
            <v>33.05.360</v>
          </cell>
          <cell r="B1743" t="str">
            <v>Verniz em rodapés, baguetes ou molduras de madeira</v>
          </cell>
          <cell r="C1743" t="str">
            <v>M</v>
          </cell>
          <cell r="D1743">
            <v>2.78</v>
          </cell>
          <cell r="E1743">
            <v>2.38</v>
          </cell>
          <cell r="F1743">
            <v>5.16</v>
          </cell>
        </row>
        <row r="1744">
          <cell r="A1744" t="str">
            <v>33.06</v>
          </cell>
          <cell r="B1744" t="str">
            <v>Pintura em pisos</v>
          </cell>
          <cell r="C1744"/>
          <cell r="D1744"/>
          <cell r="E1744"/>
          <cell r="F1744"/>
        </row>
        <row r="1745">
          <cell r="A1745" t="str">
            <v>33.06.020</v>
          </cell>
          <cell r="B1745" t="str">
            <v>Acrílico para quadras e pisos cimentados</v>
          </cell>
          <cell r="C1745" t="str">
            <v>M2</v>
          </cell>
          <cell r="D1745">
            <v>4.3</v>
          </cell>
          <cell r="E1745">
            <v>21.5</v>
          </cell>
          <cell r="F1745">
            <v>25.8</v>
          </cell>
        </row>
        <row r="1746">
          <cell r="A1746" t="str">
            <v>33.07</v>
          </cell>
          <cell r="B1746" t="str">
            <v>Pintura em estruturas metalicas</v>
          </cell>
          <cell r="C1746"/>
          <cell r="D1746"/>
          <cell r="E1746"/>
          <cell r="F1746"/>
        </row>
        <row r="1747">
          <cell r="A1747" t="str">
            <v>33.07.130</v>
          </cell>
          <cell r="B1747" t="str">
            <v>Pintura epóxi bicomponente em estruturas metálicas</v>
          </cell>
          <cell r="C1747" t="str">
            <v>KG</v>
          </cell>
          <cell r="D1747">
            <v>3.58</v>
          </cell>
          <cell r="E1747"/>
          <cell r="F1747">
            <v>3.58</v>
          </cell>
        </row>
        <row r="1748">
          <cell r="A1748" t="str">
            <v>33.07.140</v>
          </cell>
          <cell r="B1748" t="str">
            <v>Pintura com esmalte alquídico em estrutura metálica</v>
          </cell>
          <cell r="C1748" t="str">
            <v>KG</v>
          </cell>
          <cell r="D1748">
            <v>3.75</v>
          </cell>
          <cell r="E1748"/>
          <cell r="F1748">
            <v>3.75</v>
          </cell>
        </row>
        <row r="1749">
          <cell r="A1749" t="str">
            <v>33.07.303</v>
          </cell>
          <cell r="B1749" t="str">
            <v>Proteção passiva contra incêndio com tinta intumescente, com tempo requerido de resistência ao fogo TRRF = 60 min - aplicação em estrutura metálica</v>
          </cell>
          <cell r="C1749" t="str">
            <v>M2</v>
          </cell>
          <cell r="D1749">
            <v>183.28</v>
          </cell>
          <cell r="E1749">
            <v>198.93</v>
          </cell>
          <cell r="F1749">
            <v>382.21</v>
          </cell>
        </row>
        <row r="1750">
          <cell r="A1750" t="str">
            <v>33.07.304</v>
          </cell>
          <cell r="B1750" t="str">
            <v>Proteção passiva contra incêndio com tinta intumescente, com tempo requerido de resistência ao fogo TRRF = 120 min - aplicação em estrutura metálica</v>
          </cell>
          <cell r="C1750" t="str">
            <v>M2</v>
          </cell>
          <cell r="D1750">
            <v>873.74</v>
          </cell>
          <cell r="E1750">
            <v>230.62</v>
          </cell>
          <cell r="F1750">
            <v>1104.3599999999999</v>
          </cell>
        </row>
        <row r="1751">
          <cell r="A1751" t="str">
            <v>33.09</v>
          </cell>
          <cell r="B1751" t="str">
            <v>Pintura de sinalizacao</v>
          </cell>
          <cell r="C1751"/>
          <cell r="D1751"/>
          <cell r="E1751"/>
          <cell r="F1751"/>
        </row>
        <row r="1752">
          <cell r="A1752" t="str">
            <v>33.09.020</v>
          </cell>
          <cell r="B1752" t="str">
            <v>Borracha clorada para faixas demarcatórias</v>
          </cell>
          <cell r="C1752" t="str">
            <v>M</v>
          </cell>
          <cell r="D1752">
            <v>1.62</v>
          </cell>
          <cell r="E1752">
            <v>1.62</v>
          </cell>
          <cell r="F1752">
            <v>3.24</v>
          </cell>
        </row>
        <row r="1753">
          <cell r="A1753" t="str">
            <v>33.09.021</v>
          </cell>
          <cell r="B1753" t="str">
            <v>Tinta acrílica para faixas demarcatórias</v>
          </cell>
          <cell r="C1753" t="str">
            <v>M</v>
          </cell>
          <cell r="D1753">
            <v>1.03</v>
          </cell>
          <cell r="E1753">
            <v>3.22</v>
          </cell>
          <cell r="F1753">
            <v>4.25</v>
          </cell>
        </row>
        <row r="1754">
          <cell r="A1754" t="str">
            <v>33.10</v>
          </cell>
          <cell r="B1754" t="str">
            <v>Pintura em superficie de concreto/massa/gesso/pedras, inclusive preparo</v>
          </cell>
          <cell r="C1754"/>
          <cell r="D1754"/>
          <cell r="E1754"/>
          <cell r="F1754"/>
        </row>
        <row r="1755">
          <cell r="A1755" t="str">
            <v>33.10.010</v>
          </cell>
          <cell r="B1755" t="str">
            <v>Tinta látex antimofo em massa, inclusive preparo</v>
          </cell>
          <cell r="C1755" t="str">
            <v>M2</v>
          </cell>
          <cell r="D1755">
            <v>7.76</v>
          </cell>
          <cell r="E1755">
            <v>21.5</v>
          </cell>
          <cell r="F1755">
            <v>29.26</v>
          </cell>
        </row>
        <row r="1756">
          <cell r="A1756" t="str">
            <v>33.10.020</v>
          </cell>
          <cell r="B1756" t="str">
            <v>Tinta látex em massa, inclusive preparo</v>
          </cell>
          <cell r="C1756" t="str">
            <v>M2</v>
          </cell>
          <cell r="D1756">
            <v>9.7100000000000009</v>
          </cell>
          <cell r="E1756">
            <v>21.5</v>
          </cell>
          <cell r="F1756">
            <v>31.21</v>
          </cell>
        </row>
        <row r="1757">
          <cell r="A1757" t="str">
            <v>33.10.030</v>
          </cell>
          <cell r="B1757" t="str">
            <v>Tinta acrílica antimofo em massa, inclusive preparo</v>
          </cell>
          <cell r="C1757" t="str">
            <v>M2</v>
          </cell>
          <cell r="D1757">
            <v>11.8</v>
          </cell>
          <cell r="E1757">
            <v>21.5</v>
          </cell>
          <cell r="F1757">
            <v>33.299999999999997</v>
          </cell>
        </row>
        <row r="1758">
          <cell r="A1758" t="str">
            <v>33.10.041</v>
          </cell>
          <cell r="B1758" t="str">
            <v>Esmalte à base de água em massa, inclusive preparo</v>
          </cell>
          <cell r="C1758" t="str">
            <v>M2</v>
          </cell>
          <cell r="D1758">
            <v>13.84</v>
          </cell>
          <cell r="E1758">
            <v>21.5</v>
          </cell>
          <cell r="F1758">
            <v>35.340000000000003</v>
          </cell>
        </row>
        <row r="1759">
          <cell r="A1759" t="str">
            <v>33.10.050</v>
          </cell>
          <cell r="B1759" t="str">
            <v>Tinta acrílica em massa, inclusive preparo</v>
          </cell>
          <cell r="C1759" t="str">
            <v>M2</v>
          </cell>
          <cell r="D1759">
            <v>11.08</v>
          </cell>
          <cell r="E1759">
            <v>21.5</v>
          </cell>
          <cell r="F1759">
            <v>32.58</v>
          </cell>
        </row>
        <row r="1760">
          <cell r="A1760" t="str">
            <v>33.10.060</v>
          </cell>
          <cell r="B1760" t="str">
            <v>Epóxi em massa, inclusive preparo</v>
          </cell>
          <cell r="C1760" t="str">
            <v>M2</v>
          </cell>
          <cell r="D1760">
            <v>76.760000000000005</v>
          </cell>
          <cell r="E1760">
            <v>45.04</v>
          </cell>
          <cell r="F1760">
            <v>121.8</v>
          </cell>
        </row>
        <row r="1761">
          <cell r="A1761" t="str">
            <v>33.10.070</v>
          </cell>
          <cell r="B1761" t="str">
            <v>Borracha clorada em massa, inclusive preparo</v>
          </cell>
          <cell r="C1761" t="str">
            <v>M2</v>
          </cell>
          <cell r="D1761">
            <v>18.690000000000001</v>
          </cell>
          <cell r="E1761">
            <v>21.5</v>
          </cell>
          <cell r="F1761">
            <v>40.19</v>
          </cell>
        </row>
        <row r="1762">
          <cell r="A1762" t="str">
            <v>33.10.100</v>
          </cell>
          <cell r="B1762" t="str">
            <v>Textura acrílica para uso interno / externo, inclusive preparo</v>
          </cell>
          <cell r="C1762" t="str">
            <v>M2</v>
          </cell>
          <cell r="D1762">
            <v>15.14</v>
          </cell>
          <cell r="E1762">
            <v>30.03</v>
          </cell>
          <cell r="F1762">
            <v>45.17</v>
          </cell>
        </row>
        <row r="1763">
          <cell r="A1763" t="str">
            <v>33.10.120</v>
          </cell>
          <cell r="B1763" t="str">
            <v>Proteção passiva contra incêndio com tinta intumescente, tempo requerido de resistência ao fogo TRRF = 60 minutos - aplicação em painéis de gesso acartonado</v>
          </cell>
          <cell r="C1763" t="str">
            <v>M2</v>
          </cell>
          <cell r="D1763">
            <v>244.51</v>
          </cell>
          <cell r="E1763"/>
          <cell r="F1763">
            <v>244.51</v>
          </cell>
        </row>
        <row r="1764">
          <cell r="A1764" t="str">
            <v>33.10.130</v>
          </cell>
          <cell r="B1764" t="str">
            <v>Proteção passiva contra incêndio com tinta intumescente, tempo requerido de resistência ao fogo TRRF = 120 minutos - aplicação em painéis de gesso acartonado</v>
          </cell>
          <cell r="C1764" t="str">
            <v>M2</v>
          </cell>
          <cell r="D1764">
            <v>484.82</v>
          </cell>
          <cell r="E1764"/>
          <cell r="F1764">
            <v>484.82</v>
          </cell>
        </row>
        <row r="1765">
          <cell r="A1765" t="str">
            <v>33.11</v>
          </cell>
          <cell r="B1765" t="str">
            <v>Pintura em superficie metalica, inclusive preparo</v>
          </cell>
          <cell r="C1765"/>
          <cell r="D1765"/>
          <cell r="E1765"/>
          <cell r="F1765"/>
        </row>
        <row r="1766">
          <cell r="A1766" t="str">
            <v>33.11.050</v>
          </cell>
          <cell r="B1766" t="str">
            <v>Esmalte à base água em superfície metálica, inclusive preparo</v>
          </cell>
          <cell r="C1766" t="str">
            <v>M2</v>
          </cell>
          <cell r="D1766">
            <v>17.649999999999999</v>
          </cell>
          <cell r="E1766">
            <v>30.03</v>
          </cell>
          <cell r="F1766">
            <v>47.68</v>
          </cell>
        </row>
        <row r="1767">
          <cell r="A1767" t="str">
            <v>33.12</v>
          </cell>
          <cell r="B1767" t="str">
            <v>Pintura em superficie de madeira, inclusive preparo</v>
          </cell>
          <cell r="C1767"/>
          <cell r="D1767"/>
          <cell r="E1767"/>
          <cell r="F1767"/>
        </row>
        <row r="1768">
          <cell r="A1768" t="str">
            <v>33.12.011</v>
          </cell>
          <cell r="B1768" t="str">
            <v>Esmalte à base de água em madeira, inclusive preparo</v>
          </cell>
          <cell r="C1768" t="str">
            <v>M2</v>
          </cell>
          <cell r="D1768">
            <v>18.05</v>
          </cell>
          <cell r="E1768">
            <v>30.03</v>
          </cell>
          <cell r="F1768">
            <v>48.08</v>
          </cell>
        </row>
        <row r="1769">
          <cell r="A1769" t="str">
            <v>34</v>
          </cell>
          <cell r="B1769" t="str">
            <v>PAISAGISMO E FECHAMENTOS</v>
          </cell>
          <cell r="C1769"/>
          <cell r="D1769"/>
          <cell r="E1769"/>
          <cell r="F1769"/>
        </row>
        <row r="1770">
          <cell r="A1770" t="str">
            <v>34.01</v>
          </cell>
          <cell r="B1770" t="str">
            <v>Preparacao de solo</v>
          </cell>
          <cell r="C1770"/>
          <cell r="D1770"/>
          <cell r="E1770"/>
          <cell r="F1770"/>
        </row>
        <row r="1771">
          <cell r="A1771" t="str">
            <v>34.01.010</v>
          </cell>
          <cell r="B1771" t="str">
            <v>Terra vegetal orgânica comum</v>
          </cell>
          <cell r="C1771" t="str">
            <v>M3</v>
          </cell>
          <cell r="D1771">
            <v>170.48</v>
          </cell>
          <cell r="E1771">
            <v>50.9</v>
          </cell>
          <cell r="F1771">
            <v>221.38</v>
          </cell>
        </row>
        <row r="1772">
          <cell r="A1772" t="str">
            <v>34.01.020</v>
          </cell>
          <cell r="B1772" t="str">
            <v>Limpeza e regularização de áreas para ajardinamento (jardins e canteiros)</v>
          </cell>
          <cell r="C1772" t="str">
            <v>M2</v>
          </cell>
          <cell r="D1772"/>
          <cell r="E1772">
            <v>2.04</v>
          </cell>
          <cell r="F1772">
            <v>2.04</v>
          </cell>
        </row>
        <row r="1773">
          <cell r="A1773" t="str">
            <v>34.02</v>
          </cell>
          <cell r="B1773" t="str">
            <v>Vegetacao rasteira</v>
          </cell>
          <cell r="C1773"/>
          <cell r="D1773"/>
          <cell r="E1773"/>
          <cell r="F1773"/>
        </row>
        <row r="1774">
          <cell r="A1774" t="str">
            <v>34.02.020</v>
          </cell>
          <cell r="B1774" t="str">
            <v>Plantio de grama batatais em placas (praças e áreas abertas)</v>
          </cell>
          <cell r="C1774" t="str">
            <v>M2</v>
          </cell>
          <cell r="D1774">
            <v>10.73</v>
          </cell>
          <cell r="E1774">
            <v>3.43</v>
          </cell>
          <cell r="F1774">
            <v>14.16</v>
          </cell>
        </row>
        <row r="1775">
          <cell r="A1775" t="str">
            <v>34.02.040</v>
          </cell>
          <cell r="B1775" t="str">
            <v>Plantio de grama batatais em placas (jardins e canteiros)</v>
          </cell>
          <cell r="C1775" t="str">
            <v>M2</v>
          </cell>
          <cell r="D1775">
            <v>9.9</v>
          </cell>
          <cell r="E1775">
            <v>5.15</v>
          </cell>
          <cell r="F1775">
            <v>15.05</v>
          </cell>
        </row>
        <row r="1776">
          <cell r="A1776" t="str">
            <v>34.02.070</v>
          </cell>
          <cell r="B1776" t="str">
            <v>Forração com Lírio Amarelo, mínimo 18 mudas / m² - h= 0,50 m</v>
          </cell>
          <cell r="C1776" t="str">
            <v>M2</v>
          </cell>
          <cell r="D1776">
            <v>80.64</v>
          </cell>
          <cell r="E1776">
            <v>6.55</v>
          </cell>
          <cell r="F1776">
            <v>87.19</v>
          </cell>
        </row>
        <row r="1777">
          <cell r="A1777" t="str">
            <v>34.02.080</v>
          </cell>
          <cell r="B1777" t="str">
            <v>Plantio de grama São Carlos em placas (jardins e canteiros)</v>
          </cell>
          <cell r="C1777" t="str">
            <v>M2</v>
          </cell>
          <cell r="D1777">
            <v>17.559999999999999</v>
          </cell>
          <cell r="E1777">
            <v>5.15</v>
          </cell>
          <cell r="F1777">
            <v>22.71</v>
          </cell>
        </row>
        <row r="1778">
          <cell r="A1778" t="str">
            <v>34.02.090</v>
          </cell>
          <cell r="B1778" t="str">
            <v>Forração com Hera Inglesa, mínimo 18 mudas / m² - h= 0,15 m</v>
          </cell>
          <cell r="C1778" t="str">
            <v>M2</v>
          </cell>
          <cell r="D1778">
            <v>50.04</v>
          </cell>
          <cell r="E1778">
            <v>6.55</v>
          </cell>
          <cell r="F1778">
            <v>56.59</v>
          </cell>
        </row>
        <row r="1779">
          <cell r="A1779" t="str">
            <v>34.02.100</v>
          </cell>
          <cell r="B1779" t="str">
            <v>Plantio de grama esmeralda em placas (jardins e canteiros)</v>
          </cell>
          <cell r="C1779" t="str">
            <v>M2</v>
          </cell>
          <cell r="D1779">
            <v>12.56</v>
          </cell>
          <cell r="E1779">
            <v>5.15</v>
          </cell>
          <cell r="F1779">
            <v>17.71</v>
          </cell>
        </row>
        <row r="1780">
          <cell r="A1780" t="str">
            <v>34.02.110</v>
          </cell>
          <cell r="B1780" t="str">
            <v>Forração com clorofito, mínimo de 20 mudas / m² - h= 0,15 m</v>
          </cell>
          <cell r="C1780" t="str">
            <v>M2</v>
          </cell>
          <cell r="D1780">
            <v>55.1</v>
          </cell>
          <cell r="E1780">
            <v>6.55</v>
          </cell>
          <cell r="F1780">
            <v>61.65</v>
          </cell>
        </row>
        <row r="1781">
          <cell r="A1781" t="str">
            <v>34.02.400</v>
          </cell>
          <cell r="B1781" t="str">
            <v>Plantio de grama pelo processo hidrossemeadura</v>
          </cell>
          <cell r="C1781" t="str">
            <v>M2</v>
          </cell>
          <cell r="D1781">
            <v>8.99</v>
          </cell>
          <cell r="E1781"/>
          <cell r="F1781">
            <v>8.99</v>
          </cell>
        </row>
        <row r="1782">
          <cell r="A1782" t="str">
            <v>34.03</v>
          </cell>
          <cell r="B1782" t="str">
            <v>Vegetacao arbustiva</v>
          </cell>
          <cell r="C1782"/>
          <cell r="D1782"/>
          <cell r="E1782"/>
          <cell r="F1782"/>
        </row>
        <row r="1783">
          <cell r="A1783" t="str">
            <v>34.03.020</v>
          </cell>
          <cell r="B1783" t="str">
            <v>Arbusto Azaléa - h= 0,60 a 0,80 m</v>
          </cell>
          <cell r="C1783" t="str">
            <v>UN</v>
          </cell>
          <cell r="D1783">
            <v>57.17</v>
          </cell>
          <cell r="E1783">
            <v>3.78</v>
          </cell>
          <cell r="F1783">
            <v>60.95</v>
          </cell>
        </row>
        <row r="1784">
          <cell r="A1784" t="str">
            <v>34.03.120</v>
          </cell>
          <cell r="B1784" t="str">
            <v>Arbusto Moréia - h= 0,50 m</v>
          </cell>
          <cell r="C1784" t="str">
            <v>UN</v>
          </cell>
          <cell r="D1784">
            <v>39.479999999999997</v>
          </cell>
          <cell r="E1784">
            <v>3.78</v>
          </cell>
          <cell r="F1784">
            <v>43.26</v>
          </cell>
        </row>
        <row r="1785">
          <cell r="A1785" t="str">
            <v>34.03.130</v>
          </cell>
          <cell r="B1785" t="str">
            <v>Arbusto Alamanda - h= 0,60 a 0,80 m</v>
          </cell>
          <cell r="C1785" t="str">
            <v>UN</v>
          </cell>
          <cell r="D1785">
            <v>42.33</v>
          </cell>
          <cell r="E1785">
            <v>3.78</v>
          </cell>
          <cell r="F1785">
            <v>46.11</v>
          </cell>
        </row>
        <row r="1786">
          <cell r="A1786" t="str">
            <v>34.03.150</v>
          </cell>
          <cell r="B1786" t="str">
            <v>Arbusto Curcúligo - h= 0,60 a 0,80 m</v>
          </cell>
          <cell r="C1786" t="str">
            <v>UN</v>
          </cell>
          <cell r="D1786">
            <v>63.02</v>
          </cell>
          <cell r="E1786">
            <v>3.78</v>
          </cell>
          <cell r="F1786">
            <v>66.8</v>
          </cell>
        </row>
        <row r="1787">
          <cell r="A1787" t="str">
            <v>34.04</v>
          </cell>
          <cell r="B1787" t="str">
            <v>arvores</v>
          </cell>
          <cell r="C1787"/>
          <cell r="D1787"/>
          <cell r="E1787"/>
          <cell r="F1787"/>
        </row>
        <row r="1788">
          <cell r="A1788" t="str">
            <v>34.04.050</v>
          </cell>
          <cell r="B1788" t="str">
            <v>Árvore ornamental tipo Pata de Vaca - h= 2,00 m</v>
          </cell>
          <cell r="C1788" t="str">
            <v>UN</v>
          </cell>
          <cell r="D1788">
            <v>85.52</v>
          </cell>
          <cell r="E1788">
            <v>32.76</v>
          </cell>
          <cell r="F1788">
            <v>118.28</v>
          </cell>
        </row>
        <row r="1789">
          <cell r="A1789" t="str">
            <v>34.04.130</v>
          </cell>
          <cell r="B1789" t="str">
            <v>Árvore ornamental tipo Ipê Amarelo - h= 2,00 m</v>
          </cell>
          <cell r="C1789" t="str">
            <v>UN</v>
          </cell>
          <cell r="D1789">
            <v>95.27</v>
          </cell>
          <cell r="E1789">
            <v>32.76</v>
          </cell>
          <cell r="F1789">
            <v>128.03</v>
          </cell>
        </row>
        <row r="1790">
          <cell r="A1790" t="str">
            <v>34.04.160</v>
          </cell>
          <cell r="B1790" t="str">
            <v>Árvore ornamental tipo Areca Bambu - h= 2,00 m</v>
          </cell>
          <cell r="C1790" t="str">
            <v>UN</v>
          </cell>
          <cell r="D1790">
            <v>140.19</v>
          </cell>
          <cell r="E1790">
            <v>32.76</v>
          </cell>
          <cell r="F1790">
            <v>172.95</v>
          </cell>
        </row>
        <row r="1791">
          <cell r="A1791" t="str">
            <v>34.04.164</v>
          </cell>
          <cell r="B1791" t="str">
            <v>Árvore ornamental tipo Falso barbatimão - h= 2,00 m</v>
          </cell>
          <cell r="C1791" t="str">
            <v>UN</v>
          </cell>
          <cell r="D1791">
            <v>215.69</v>
          </cell>
          <cell r="E1791">
            <v>3.69</v>
          </cell>
          <cell r="F1791">
            <v>219.38</v>
          </cell>
        </row>
        <row r="1792">
          <cell r="A1792" t="str">
            <v>34.04.166</v>
          </cell>
          <cell r="B1792" t="str">
            <v>Árvore ornamental tipo Aroeira salsa - h= 2,00 m</v>
          </cell>
          <cell r="C1792" t="str">
            <v>UN</v>
          </cell>
          <cell r="D1792">
            <v>112.44</v>
          </cell>
          <cell r="E1792">
            <v>3.69</v>
          </cell>
          <cell r="F1792">
            <v>116.13</v>
          </cell>
        </row>
        <row r="1793">
          <cell r="A1793" t="str">
            <v>34.04.280</v>
          </cell>
          <cell r="B1793" t="str">
            <v>Árvore ornamental tipo Manacá-da-serra - h= 2,00 m</v>
          </cell>
          <cell r="C1793" t="str">
            <v>UN</v>
          </cell>
          <cell r="D1793">
            <v>65.819999999999993</v>
          </cell>
          <cell r="E1793">
            <v>32.76</v>
          </cell>
          <cell r="F1793">
            <v>98.58</v>
          </cell>
        </row>
        <row r="1794">
          <cell r="A1794" t="str">
            <v>34.04.360</v>
          </cell>
          <cell r="B1794" t="str">
            <v>Árvore ornamental tipo coqueiro Jerivá - h= 4,00 m</v>
          </cell>
          <cell r="C1794" t="str">
            <v>UN</v>
          </cell>
          <cell r="D1794">
            <v>353.58</v>
          </cell>
          <cell r="E1794">
            <v>32.76</v>
          </cell>
          <cell r="F1794">
            <v>386.34</v>
          </cell>
        </row>
        <row r="1795">
          <cell r="A1795" t="str">
            <v>34.04.370</v>
          </cell>
          <cell r="B1795" t="str">
            <v>Árvore ornamental tipo Quaresmeira - h= 1,50 / 2,00 m</v>
          </cell>
          <cell r="C1795" t="str">
            <v>UN</v>
          </cell>
          <cell r="D1795">
            <v>56.76</v>
          </cell>
          <cell r="E1795">
            <v>32.76</v>
          </cell>
          <cell r="F1795">
            <v>89.52</v>
          </cell>
        </row>
        <row r="1796">
          <cell r="A1796" t="str">
            <v>34.05</v>
          </cell>
          <cell r="B1796" t="str">
            <v>Cercas e fechamentos</v>
          </cell>
          <cell r="C1796"/>
          <cell r="D1796"/>
          <cell r="E1796"/>
          <cell r="F1796"/>
        </row>
        <row r="1797">
          <cell r="A1797" t="str">
            <v>34.05.020</v>
          </cell>
          <cell r="B1797" t="str">
            <v>Cerca em arame farpado com mourões de concreto</v>
          </cell>
          <cell r="C1797" t="str">
            <v>M</v>
          </cell>
          <cell r="D1797">
            <v>31.23</v>
          </cell>
          <cell r="E1797">
            <v>32.76</v>
          </cell>
          <cell r="F1797">
            <v>63.99</v>
          </cell>
        </row>
        <row r="1798">
          <cell r="A1798" t="str">
            <v>34.05.030</v>
          </cell>
          <cell r="B1798" t="str">
            <v>Cerca em arame farpado com mourões de concreto, com ponta inclinada</v>
          </cell>
          <cell r="C1798" t="str">
            <v>M</v>
          </cell>
          <cell r="D1798">
            <v>43.29</v>
          </cell>
          <cell r="E1798">
            <v>32.76</v>
          </cell>
          <cell r="F1798">
            <v>76.05</v>
          </cell>
        </row>
        <row r="1799">
          <cell r="A1799" t="str">
            <v>34.05.032</v>
          </cell>
          <cell r="B1799" t="str">
            <v>Cerca em arame farpado com mourões de concreto, com ponta inclinada - 12 fiadas</v>
          </cell>
          <cell r="C1799" t="str">
            <v>M</v>
          </cell>
          <cell r="D1799">
            <v>50.05</v>
          </cell>
          <cell r="E1799">
            <v>32.76</v>
          </cell>
          <cell r="F1799">
            <v>82.81</v>
          </cell>
        </row>
        <row r="1800">
          <cell r="A1800" t="str">
            <v>34.05.050</v>
          </cell>
          <cell r="B1800" t="str">
            <v>Cerca em tela de aço galvanizado de 2´, montantes em mourões de concreto com ponta inclinada e arame farpado</v>
          </cell>
          <cell r="C1800" t="str">
            <v>M</v>
          </cell>
          <cell r="D1800">
            <v>161.65</v>
          </cell>
          <cell r="E1800">
            <v>52.54</v>
          </cell>
          <cell r="F1800">
            <v>214.19</v>
          </cell>
        </row>
        <row r="1801">
          <cell r="A1801" t="str">
            <v>34.05.080</v>
          </cell>
          <cell r="B1801" t="str">
            <v>Alambrado em tela de aço galvanizado de 2´, montantes metálicos e arame farpado, até 4,00 m de altura</v>
          </cell>
          <cell r="C1801" t="str">
            <v>M2</v>
          </cell>
          <cell r="D1801">
            <v>238.41</v>
          </cell>
          <cell r="E1801"/>
          <cell r="F1801">
            <v>238.41</v>
          </cell>
        </row>
        <row r="1802">
          <cell r="A1802" t="str">
            <v>34.05.110</v>
          </cell>
          <cell r="B1802" t="str">
            <v>Alambrado em tela de aço galvanizado de 2´, montantes metálicos e arame farpado, acima de 4,00 m de altura</v>
          </cell>
          <cell r="C1802" t="str">
            <v>M2</v>
          </cell>
          <cell r="D1802">
            <v>247.29</v>
          </cell>
          <cell r="E1802"/>
          <cell r="F1802">
            <v>247.29</v>
          </cell>
        </row>
        <row r="1803">
          <cell r="A1803" t="str">
            <v>34.05.120</v>
          </cell>
          <cell r="B1803" t="str">
            <v>Alambrado em tela de aço galvanizado de 1´, montantes metálicos e arame farpado</v>
          </cell>
          <cell r="C1803" t="str">
            <v>M2</v>
          </cell>
          <cell r="D1803">
            <v>226.01</v>
          </cell>
          <cell r="E1803"/>
          <cell r="F1803">
            <v>226.01</v>
          </cell>
        </row>
        <row r="1804">
          <cell r="A1804" t="str">
            <v>34.05.170</v>
          </cell>
          <cell r="B1804" t="str">
            <v>Barreira de proteção perimetral em aço inoxidável AISI 430, dupla</v>
          </cell>
          <cell r="C1804" t="str">
            <v>M</v>
          </cell>
          <cell r="D1804">
            <v>37.04</v>
          </cell>
          <cell r="E1804"/>
          <cell r="F1804">
            <v>37.04</v>
          </cell>
        </row>
        <row r="1805">
          <cell r="A1805" t="str">
            <v>34.05.210</v>
          </cell>
          <cell r="B1805" t="str">
            <v>Alambrado em tela de aço galvanizado de 2´, montantes metálicos com extremo superior duplo e arame farpado, acima de 4,00 m de altura</v>
          </cell>
          <cell r="C1805" t="str">
            <v>M2</v>
          </cell>
          <cell r="D1805">
            <v>328.09</v>
          </cell>
          <cell r="E1805"/>
          <cell r="F1805">
            <v>328.09</v>
          </cell>
        </row>
        <row r="1806">
          <cell r="A1806" t="str">
            <v>34.05.260</v>
          </cell>
          <cell r="B1806" t="str">
            <v>Gradil em aço galvanizado eletrofundido, malha 65 x 132 mm e pintura eletrostática</v>
          </cell>
          <cell r="C1806" t="str">
            <v>M2</v>
          </cell>
          <cell r="D1806">
            <v>406.28</v>
          </cell>
          <cell r="E1806">
            <v>67.58</v>
          </cell>
          <cell r="F1806">
            <v>473.86</v>
          </cell>
        </row>
        <row r="1807">
          <cell r="A1807" t="str">
            <v>34.05.270</v>
          </cell>
          <cell r="B1807" t="str">
            <v>Alambrado em tela de aço galvanizado de 2´, montantes metálicos retos</v>
          </cell>
          <cell r="C1807" t="str">
            <v>M2</v>
          </cell>
          <cell r="D1807">
            <v>243.55</v>
          </cell>
          <cell r="E1807"/>
          <cell r="F1807">
            <v>243.55</v>
          </cell>
        </row>
        <row r="1808">
          <cell r="A1808" t="str">
            <v>34.05.290</v>
          </cell>
          <cell r="B1808" t="str">
            <v>Portão de abrir em grade de aço galvanizado eletrofundida, malha 65 x 132 mm, e pintura eletrostática</v>
          </cell>
          <cell r="C1808" t="str">
            <v>M2</v>
          </cell>
          <cell r="D1808">
            <v>2023.21</v>
          </cell>
          <cell r="E1808">
            <v>100.9</v>
          </cell>
          <cell r="F1808">
            <v>2124.11</v>
          </cell>
        </row>
        <row r="1809">
          <cell r="A1809" t="str">
            <v>34.05.300</v>
          </cell>
          <cell r="B1809" t="str">
            <v>Portão de correr em grade de aço galvanizado eletrofundida, malha 65 x 132 mm, e pintura eletrostática</v>
          </cell>
          <cell r="C1809" t="str">
            <v>M2</v>
          </cell>
          <cell r="D1809">
            <v>1887.26</v>
          </cell>
          <cell r="E1809">
            <v>100.9</v>
          </cell>
          <cell r="F1809">
            <v>1988.16</v>
          </cell>
        </row>
        <row r="1810">
          <cell r="A1810" t="str">
            <v>34.05.310</v>
          </cell>
          <cell r="B1810" t="str">
            <v>Gradil de ferro perfilado, tipo parque</v>
          </cell>
          <cell r="C1810" t="str">
            <v>M2</v>
          </cell>
          <cell r="D1810">
            <v>611.71</v>
          </cell>
          <cell r="E1810">
            <v>39.619999999999997</v>
          </cell>
          <cell r="F1810">
            <v>651.33000000000004</v>
          </cell>
        </row>
        <row r="1811">
          <cell r="A1811" t="str">
            <v>34.05.320</v>
          </cell>
          <cell r="B1811" t="str">
            <v>Portão de ferro perfilado, tipo parque</v>
          </cell>
          <cell r="C1811" t="str">
            <v>M2</v>
          </cell>
          <cell r="D1811">
            <v>853.36</v>
          </cell>
          <cell r="E1811">
            <v>34.380000000000003</v>
          </cell>
          <cell r="F1811">
            <v>887.74</v>
          </cell>
        </row>
        <row r="1812">
          <cell r="A1812" t="str">
            <v>34.05.322</v>
          </cell>
          <cell r="B1812" t="str">
            <v>Gradil rígido modular em aço 2" - H=1,10m, C=1,65m, padrão CET SP</v>
          </cell>
          <cell r="C1812" t="str">
            <v>UN</v>
          </cell>
          <cell r="D1812">
            <v>860.07</v>
          </cell>
          <cell r="E1812">
            <v>135.28</v>
          </cell>
          <cell r="F1812">
            <v>995.35</v>
          </cell>
        </row>
        <row r="1813">
          <cell r="A1813" t="str">
            <v>34.05.350</v>
          </cell>
          <cell r="B1813" t="str">
            <v>Portão de abrir em gradil eletrofundido, malha 5 x 15 cm</v>
          </cell>
          <cell r="C1813" t="str">
            <v>M2</v>
          </cell>
          <cell r="D1813">
            <v>1476.42</v>
          </cell>
          <cell r="E1813">
            <v>81.430000000000007</v>
          </cell>
          <cell r="F1813">
            <v>1557.85</v>
          </cell>
        </row>
        <row r="1814">
          <cell r="A1814" t="str">
            <v>34.05.360</v>
          </cell>
          <cell r="B1814" t="str">
            <v>Gradil tela eletrosoldado, malha de 5 x 15cm, galvanizado</v>
          </cell>
          <cell r="C1814" t="str">
            <v>M2</v>
          </cell>
          <cell r="D1814">
            <v>110.58</v>
          </cell>
          <cell r="E1814">
            <v>99.56</v>
          </cell>
          <cell r="F1814">
            <v>210.14</v>
          </cell>
        </row>
        <row r="1815">
          <cell r="A1815" t="str">
            <v>34.05.370</v>
          </cell>
          <cell r="B1815" t="str">
            <v>Fechamento de divisa - mourão com placas pré moldadas</v>
          </cell>
          <cell r="C1815" t="str">
            <v>M</v>
          </cell>
          <cell r="D1815">
            <v>172.36</v>
          </cell>
          <cell r="E1815">
            <v>52.92</v>
          </cell>
          <cell r="F1815">
            <v>225.28</v>
          </cell>
        </row>
        <row r="1816">
          <cell r="A1816" t="str">
            <v>34.13</v>
          </cell>
          <cell r="B1816" t="str">
            <v>Corte, recorte e remocao</v>
          </cell>
          <cell r="C1816"/>
          <cell r="D1816"/>
          <cell r="E1816"/>
          <cell r="F1816"/>
        </row>
        <row r="1817">
          <cell r="A1817" t="str">
            <v>34.13.011</v>
          </cell>
          <cell r="B1817" t="str">
            <v>Corte, recorte e remoção de árvore  inclusive as raízes - diâmetro (DAP)&gt;5cm&lt;15cm</v>
          </cell>
          <cell r="C1817" t="str">
            <v>UN</v>
          </cell>
          <cell r="D1817">
            <v>99.04</v>
          </cell>
          <cell r="E1817">
            <v>158.94</v>
          </cell>
          <cell r="F1817">
            <v>257.98</v>
          </cell>
        </row>
        <row r="1818">
          <cell r="A1818" t="str">
            <v>34.13.021</v>
          </cell>
          <cell r="B1818" t="str">
            <v>Corte, recorte e remoção de árvore inclusive as raízes - diâmetro (DAP)&gt;15cm&lt;30cm</v>
          </cell>
          <cell r="C1818" t="str">
            <v>UN</v>
          </cell>
          <cell r="D1818">
            <v>517.63</v>
          </cell>
          <cell r="E1818">
            <v>195.72</v>
          </cell>
          <cell r="F1818">
            <v>713.35</v>
          </cell>
        </row>
        <row r="1819">
          <cell r="A1819" t="str">
            <v>34.13.031</v>
          </cell>
          <cell r="B1819" t="str">
            <v>Corte, recorte e remoção de árvore inclusive as raízes - diâmetro (DAP)&gt;30cm&lt;45cm</v>
          </cell>
          <cell r="C1819" t="str">
            <v>UN</v>
          </cell>
          <cell r="D1819">
            <v>1806.8</v>
          </cell>
          <cell r="E1819">
            <v>354.66</v>
          </cell>
          <cell r="F1819">
            <v>2161.46</v>
          </cell>
        </row>
        <row r="1820">
          <cell r="A1820" t="str">
            <v>34.13.041</v>
          </cell>
          <cell r="B1820" t="str">
            <v>Corte, recorte e remoção de árvore inclusive as raízes - diâmetro (DAP)&gt;45cm&lt;60cm</v>
          </cell>
          <cell r="C1820" t="str">
            <v>UN</v>
          </cell>
          <cell r="D1820">
            <v>2932.65</v>
          </cell>
          <cell r="E1820">
            <v>961.52</v>
          </cell>
          <cell r="F1820">
            <v>3894.17</v>
          </cell>
        </row>
        <row r="1821">
          <cell r="A1821" t="str">
            <v>34.13.051</v>
          </cell>
          <cell r="B1821" t="str">
            <v>Corte, recorte e remoção de árvore inclusive as raízes - diâmetro (DAP)&gt;60cm&lt;100cm</v>
          </cell>
          <cell r="C1821" t="str">
            <v>UN</v>
          </cell>
          <cell r="D1821">
            <v>5899.48</v>
          </cell>
          <cell r="E1821">
            <v>1923.04</v>
          </cell>
          <cell r="F1821">
            <v>7822.52</v>
          </cell>
        </row>
        <row r="1822">
          <cell r="A1822" t="str">
            <v>34.13.060</v>
          </cell>
          <cell r="B1822" t="str">
            <v>Corte, recorte e remoção de árvore inclusive as raízes - diâmetro (DAP) acima de 100 cm</v>
          </cell>
          <cell r="C1822" t="str">
            <v>UN</v>
          </cell>
          <cell r="D1822">
            <v>8713.19</v>
          </cell>
          <cell r="E1822">
            <v>2233.04</v>
          </cell>
          <cell r="F1822">
            <v>10946.23</v>
          </cell>
        </row>
        <row r="1823">
          <cell r="A1823" t="str">
            <v>34.20</v>
          </cell>
          <cell r="B1823" t="str">
            <v>Reparos, conservacoes e complementos - GRUPO 34</v>
          </cell>
          <cell r="C1823"/>
          <cell r="D1823"/>
          <cell r="E1823"/>
          <cell r="F1823"/>
        </row>
        <row r="1824">
          <cell r="A1824" t="str">
            <v>34.20.050</v>
          </cell>
          <cell r="B1824" t="str">
            <v>Tela de arame galvanizado fio nº 22 BWG, malha de 2´, tipo galinheiro</v>
          </cell>
          <cell r="C1824" t="str">
            <v>M2</v>
          </cell>
          <cell r="D1824">
            <v>8.56</v>
          </cell>
          <cell r="E1824">
            <v>7.94</v>
          </cell>
          <cell r="F1824">
            <v>16.5</v>
          </cell>
        </row>
        <row r="1825">
          <cell r="A1825" t="str">
            <v>34.20.080</v>
          </cell>
          <cell r="B1825" t="str">
            <v>Tela de aço galvanizado fio nº 10 BWG, malha de 2´, tipo alambrado de segurança</v>
          </cell>
          <cell r="C1825" t="str">
            <v>M2</v>
          </cell>
          <cell r="D1825">
            <v>68.650000000000006</v>
          </cell>
          <cell r="E1825">
            <v>11</v>
          </cell>
          <cell r="F1825">
            <v>79.650000000000006</v>
          </cell>
        </row>
        <row r="1826">
          <cell r="A1826" t="str">
            <v>34.20.110</v>
          </cell>
          <cell r="B1826" t="str">
            <v>Recolocação de barreira de proteção perimetral, simples ou dupla</v>
          </cell>
          <cell r="C1826" t="str">
            <v>M</v>
          </cell>
          <cell r="D1826">
            <v>11.09</v>
          </cell>
          <cell r="E1826"/>
          <cell r="F1826">
            <v>11.09</v>
          </cell>
        </row>
        <row r="1827">
          <cell r="A1827" t="str">
            <v>34.20.160</v>
          </cell>
          <cell r="B1827" t="str">
            <v>Recolocação de alambrado, com altura até 4,50 m</v>
          </cell>
          <cell r="C1827" t="str">
            <v>M2</v>
          </cell>
          <cell r="D1827">
            <v>2.2200000000000002</v>
          </cell>
          <cell r="E1827">
            <v>16.66</v>
          </cell>
          <cell r="F1827">
            <v>18.88</v>
          </cell>
        </row>
        <row r="1828">
          <cell r="A1828" t="str">
            <v>34.20.170</v>
          </cell>
          <cell r="B1828" t="str">
            <v>Recolocação de alambrado, com altura acima de 4,50 m</v>
          </cell>
          <cell r="C1828" t="str">
            <v>M2</v>
          </cell>
          <cell r="D1828">
            <v>2.2999999999999998</v>
          </cell>
          <cell r="E1828">
            <v>22.33</v>
          </cell>
          <cell r="F1828">
            <v>24.63</v>
          </cell>
        </row>
        <row r="1829">
          <cell r="A1829" t="str">
            <v>34.20.380</v>
          </cell>
          <cell r="B1829" t="str">
            <v>Suporte para apoio de bicicletas em tubo de aço galvanizado, diâmetro de 2 1/2´</v>
          </cell>
          <cell r="C1829" t="str">
            <v>UN</v>
          </cell>
          <cell r="D1829">
            <v>428.4</v>
          </cell>
          <cell r="E1829">
            <v>181.37</v>
          </cell>
          <cell r="F1829">
            <v>609.77</v>
          </cell>
        </row>
        <row r="1830">
          <cell r="A1830" t="str">
            <v>34.20.382</v>
          </cell>
          <cell r="B1830" t="str">
            <v>Suporte para apoio de bicicletas em aço carbono 2", modelo U invertido sem emendas, com acabamento em pintura eletrostática para fixação chumbada/parafusada</v>
          </cell>
          <cell r="C1830" t="str">
            <v>UN</v>
          </cell>
          <cell r="D1830">
            <v>1352.04</v>
          </cell>
          <cell r="E1830">
            <v>39.79</v>
          </cell>
          <cell r="F1830">
            <v>1391.83</v>
          </cell>
        </row>
        <row r="1831">
          <cell r="A1831" t="str">
            <v>34.20.390</v>
          </cell>
          <cell r="B1831" t="str">
            <v>Grelha arvoreira em ferro fundido</v>
          </cell>
          <cell r="C1831" t="str">
            <v>M2</v>
          </cell>
          <cell r="D1831">
            <v>844.51</v>
          </cell>
          <cell r="E1831">
            <v>22.58</v>
          </cell>
          <cell r="F1831">
            <v>867.09</v>
          </cell>
        </row>
        <row r="1832">
          <cell r="A1832" t="str">
            <v>35</v>
          </cell>
          <cell r="B1832" t="str">
            <v>PLAYGROUND E EQUIPAMENTO RECREATIVO</v>
          </cell>
          <cell r="C1832"/>
          <cell r="D1832"/>
          <cell r="E1832"/>
          <cell r="F1832"/>
        </row>
        <row r="1833">
          <cell r="A1833" t="str">
            <v>35.01</v>
          </cell>
          <cell r="B1833" t="str">
            <v>Quadra e equipamento de esportes</v>
          </cell>
          <cell r="C1833"/>
          <cell r="D1833"/>
          <cell r="E1833"/>
          <cell r="F1833"/>
        </row>
        <row r="1834">
          <cell r="A1834" t="str">
            <v>35.01.070</v>
          </cell>
          <cell r="B1834" t="str">
            <v>Tela de arame galvanizado fio nº 12 BWG, malha de 2´</v>
          </cell>
          <cell r="C1834" t="str">
            <v>M2</v>
          </cell>
          <cell r="D1834">
            <v>49.19</v>
          </cell>
          <cell r="E1834">
            <v>6.77</v>
          </cell>
          <cell r="F1834">
            <v>55.96</v>
          </cell>
        </row>
        <row r="1835">
          <cell r="A1835" t="str">
            <v>35.01.150</v>
          </cell>
          <cell r="B1835" t="str">
            <v>Trave oficial completa com rede para futebol de salão</v>
          </cell>
          <cell r="C1835" t="str">
            <v>CJ</v>
          </cell>
          <cell r="D1835">
            <v>2004.35</v>
          </cell>
          <cell r="E1835">
            <v>162.54</v>
          </cell>
          <cell r="F1835">
            <v>2166.89</v>
          </cell>
        </row>
        <row r="1836">
          <cell r="A1836" t="str">
            <v>35.01.160</v>
          </cell>
          <cell r="B1836" t="str">
            <v>Tabela completa com suporte e rede para basquete</v>
          </cell>
          <cell r="C1836" t="str">
            <v>UN</v>
          </cell>
          <cell r="D1836">
            <v>2251.84</v>
          </cell>
          <cell r="E1836">
            <v>2047.11</v>
          </cell>
          <cell r="F1836">
            <v>4298.95</v>
          </cell>
        </row>
        <row r="1837">
          <cell r="A1837" t="str">
            <v>35.01.170</v>
          </cell>
          <cell r="B1837" t="str">
            <v>Poste oficial completo com rede para voleibol</v>
          </cell>
          <cell r="C1837" t="str">
            <v>CJ</v>
          </cell>
          <cell r="D1837">
            <v>1800.35</v>
          </cell>
          <cell r="E1837">
            <v>162.54</v>
          </cell>
          <cell r="F1837">
            <v>1962.89</v>
          </cell>
        </row>
        <row r="1838">
          <cell r="A1838" t="str">
            <v>35.01.550</v>
          </cell>
          <cell r="B1838" t="str">
            <v>Piso em fibra de polipropileno corrugado para quadra de esportes, inclusive pintura</v>
          </cell>
          <cell r="C1838" t="str">
            <v>M2</v>
          </cell>
          <cell r="D1838">
            <v>144.59</v>
          </cell>
          <cell r="E1838">
            <v>33.44</v>
          </cell>
          <cell r="F1838">
            <v>178.03</v>
          </cell>
        </row>
        <row r="1839">
          <cell r="A1839" t="str">
            <v>35.03</v>
          </cell>
          <cell r="B1839" t="str">
            <v>Abrigo, guarita e quiosque</v>
          </cell>
          <cell r="C1839"/>
          <cell r="D1839"/>
          <cell r="E1839"/>
          <cell r="F1839"/>
        </row>
        <row r="1840">
          <cell r="A1840" t="str">
            <v>35.03.030</v>
          </cell>
          <cell r="B1840" t="str">
            <v>Cancela automática metálica com barreira de alumínio de 3,50 até 4,00 m</v>
          </cell>
          <cell r="C1840" t="str">
            <v>UN</v>
          </cell>
          <cell r="D1840">
            <v>3969.59</v>
          </cell>
          <cell r="E1840">
            <v>96.11</v>
          </cell>
          <cell r="F1840">
            <v>4065.7</v>
          </cell>
        </row>
        <row r="1841">
          <cell r="A1841" t="str">
            <v>35.04</v>
          </cell>
          <cell r="B1841" t="str">
            <v>Bancos</v>
          </cell>
          <cell r="C1841"/>
          <cell r="D1841"/>
          <cell r="E1841"/>
          <cell r="F1841"/>
        </row>
        <row r="1842">
          <cell r="A1842" t="str">
            <v>35.04.020</v>
          </cell>
          <cell r="B1842" t="str">
            <v>Banco contínuo em concreto vazado</v>
          </cell>
          <cell r="C1842" t="str">
            <v>M</v>
          </cell>
          <cell r="D1842">
            <v>123.77</v>
          </cell>
          <cell r="E1842">
            <v>98.02</v>
          </cell>
          <cell r="F1842">
            <v>221.79</v>
          </cell>
        </row>
        <row r="1843">
          <cell r="A1843" t="str">
            <v>35.04.120</v>
          </cell>
          <cell r="B1843" t="str">
            <v>Banco em concreto pré-moldado, comprimento 150 cm</v>
          </cell>
          <cell r="C1843" t="str">
            <v>UN</v>
          </cell>
          <cell r="D1843">
            <v>533.02</v>
          </cell>
          <cell r="E1843">
            <v>21.82</v>
          </cell>
          <cell r="F1843">
            <v>554.84</v>
          </cell>
        </row>
        <row r="1844">
          <cell r="A1844" t="str">
            <v>35.04.130</v>
          </cell>
          <cell r="B1844" t="str">
            <v>Banco de madeira sobre alvenaria</v>
          </cell>
          <cell r="C1844" t="str">
            <v>M2</v>
          </cell>
          <cell r="D1844">
            <v>193.69</v>
          </cell>
          <cell r="E1844">
            <v>61.1</v>
          </cell>
          <cell r="F1844">
            <v>254.79</v>
          </cell>
        </row>
        <row r="1845">
          <cell r="A1845" t="str">
            <v>35.04.140</v>
          </cell>
          <cell r="B1845" t="str">
            <v>Banco em concreto pré-moldado com pés vazados, comprimento 200 cm</v>
          </cell>
          <cell r="C1845" t="str">
            <v>UN</v>
          </cell>
          <cell r="D1845">
            <v>580.64</v>
          </cell>
          <cell r="E1845">
            <v>30.68</v>
          </cell>
          <cell r="F1845">
            <v>611.32000000000005</v>
          </cell>
        </row>
        <row r="1846">
          <cell r="A1846" t="str">
            <v>35.04.150</v>
          </cell>
          <cell r="B1846" t="str">
            <v>Banco em concreto pré-moldado com 3 pés, comprimento 300 cm</v>
          </cell>
          <cell r="C1846" t="str">
            <v>UN</v>
          </cell>
          <cell r="D1846">
            <v>779.73</v>
          </cell>
          <cell r="E1846">
            <v>46.02</v>
          </cell>
          <cell r="F1846">
            <v>825.75</v>
          </cell>
        </row>
        <row r="1847">
          <cell r="A1847" t="str">
            <v>35.05</v>
          </cell>
          <cell r="B1847" t="str">
            <v>Equipamento recreativo</v>
          </cell>
          <cell r="C1847"/>
          <cell r="D1847"/>
          <cell r="E1847"/>
          <cell r="F1847"/>
        </row>
        <row r="1848">
          <cell r="A1848" t="str">
            <v>35.05.200</v>
          </cell>
          <cell r="B1848" t="str">
            <v>Centro de atividades em madeira rústica</v>
          </cell>
          <cell r="C1848" t="str">
            <v>CJ</v>
          </cell>
          <cell r="D1848">
            <v>5848.23</v>
          </cell>
          <cell r="E1848">
            <v>216.72</v>
          </cell>
          <cell r="F1848">
            <v>6064.95</v>
          </cell>
        </row>
        <row r="1849">
          <cell r="A1849" t="str">
            <v>35.05.210</v>
          </cell>
          <cell r="B1849" t="str">
            <v>Balanço duplo em madeira rústica</v>
          </cell>
          <cell r="C1849" t="str">
            <v>CJ</v>
          </cell>
          <cell r="D1849">
            <v>2490.65</v>
          </cell>
          <cell r="E1849">
            <v>216.72</v>
          </cell>
          <cell r="F1849">
            <v>2707.37</v>
          </cell>
        </row>
        <row r="1850">
          <cell r="A1850" t="str">
            <v>35.05.220</v>
          </cell>
          <cell r="B1850" t="str">
            <v>Gangorra dupla em madeira rústica</v>
          </cell>
          <cell r="C1850" t="str">
            <v>CJ</v>
          </cell>
          <cell r="D1850">
            <v>1517.89</v>
          </cell>
          <cell r="E1850">
            <v>216.72</v>
          </cell>
          <cell r="F1850">
            <v>1734.61</v>
          </cell>
        </row>
        <row r="1851">
          <cell r="A1851" t="str">
            <v>35.05.240</v>
          </cell>
          <cell r="B1851" t="str">
            <v>Gira-gira em ferro com assento de madeira (8 lugares)</v>
          </cell>
          <cell r="C1851" t="str">
            <v>CJ</v>
          </cell>
          <cell r="D1851">
            <v>2588.9899999999998</v>
          </cell>
          <cell r="E1851">
            <v>216.72</v>
          </cell>
          <cell r="F1851">
            <v>2805.71</v>
          </cell>
        </row>
        <row r="1852">
          <cell r="A1852" t="str">
            <v>35.07</v>
          </cell>
          <cell r="B1852" t="str">
            <v>Mastro para bandeiras</v>
          </cell>
          <cell r="C1852"/>
          <cell r="D1852"/>
          <cell r="E1852"/>
          <cell r="F1852"/>
        </row>
        <row r="1853">
          <cell r="A1853" t="str">
            <v>35.07.020</v>
          </cell>
          <cell r="B1853" t="str">
            <v>Plataforma com 3 mastros galvanizados, h= 7,00 m</v>
          </cell>
          <cell r="C1853" t="str">
            <v>CJ</v>
          </cell>
          <cell r="D1853">
            <v>5896.67</v>
          </cell>
          <cell r="E1853">
            <v>344.44</v>
          </cell>
          <cell r="F1853">
            <v>6241.11</v>
          </cell>
        </row>
        <row r="1854">
          <cell r="A1854" t="str">
            <v>35.07.030</v>
          </cell>
          <cell r="B1854" t="str">
            <v>Plataforma com 3 mastros galvanizados, h= 9,00 m</v>
          </cell>
          <cell r="C1854" t="str">
            <v>CJ</v>
          </cell>
          <cell r="D1854">
            <v>9457.7199999999993</v>
          </cell>
          <cell r="E1854">
            <v>344.44</v>
          </cell>
          <cell r="F1854">
            <v>9802.16</v>
          </cell>
        </row>
        <row r="1855">
          <cell r="A1855" t="str">
            <v>35.07.060</v>
          </cell>
          <cell r="B1855" t="str">
            <v>Mastro para bandeira galvanizado, h= 9,00 m</v>
          </cell>
          <cell r="C1855" t="str">
            <v>UN</v>
          </cell>
          <cell r="D1855">
            <v>3135.93</v>
          </cell>
          <cell r="E1855">
            <v>50.87</v>
          </cell>
          <cell r="F1855">
            <v>3186.8</v>
          </cell>
        </row>
        <row r="1856">
          <cell r="A1856" t="str">
            <v>35.07.070</v>
          </cell>
          <cell r="B1856" t="str">
            <v>Mastro para bandeira galvanizado, h= 7,00 m</v>
          </cell>
          <cell r="C1856" t="str">
            <v>UN</v>
          </cell>
          <cell r="D1856">
            <v>1948.96</v>
          </cell>
          <cell r="E1856">
            <v>50.87</v>
          </cell>
          <cell r="F1856">
            <v>1999.83</v>
          </cell>
        </row>
        <row r="1857">
          <cell r="A1857" t="str">
            <v>35.20</v>
          </cell>
          <cell r="B1857" t="str">
            <v>Reparos, conservacoes e complementos - GRUPO 35</v>
          </cell>
          <cell r="C1857"/>
          <cell r="D1857"/>
          <cell r="E1857"/>
          <cell r="F1857"/>
        </row>
        <row r="1858">
          <cell r="A1858" t="str">
            <v>35.20.010</v>
          </cell>
          <cell r="B1858" t="str">
            <v>Tela em polietileno, malha 10 x 10 cm, fio 2 mm</v>
          </cell>
          <cell r="C1858" t="str">
            <v>M2</v>
          </cell>
          <cell r="D1858">
            <v>12.62</v>
          </cell>
          <cell r="E1858"/>
          <cell r="F1858">
            <v>12.62</v>
          </cell>
        </row>
        <row r="1859">
          <cell r="A1859" t="str">
            <v>35.20.050</v>
          </cell>
          <cell r="B1859" t="str">
            <v>Conjunto de 4 lixeiras para coleta seletiva, com tampa basculante, capacidade 50 litros</v>
          </cell>
          <cell r="C1859" t="str">
            <v>UN</v>
          </cell>
          <cell r="D1859">
            <v>1176.6400000000001</v>
          </cell>
          <cell r="E1859">
            <v>33.86</v>
          </cell>
          <cell r="F1859">
            <v>1210.5</v>
          </cell>
        </row>
        <row r="1860">
          <cell r="A1860" t="str">
            <v>36</v>
          </cell>
          <cell r="B1860" t="str">
            <v>ENTRADA DE ENERGIA ELETRICA E TELEFONIA</v>
          </cell>
          <cell r="C1860"/>
          <cell r="D1860"/>
          <cell r="E1860"/>
          <cell r="F1860"/>
        </row>
        <row r="1861">
          <cell r="A1861" t="str">
            <v>36.01</v>
          </cell>
          <cell r="B1861" t="str">
            <v>Entrada de energia - componentes</v>
          </cell>
          <cell r="C1861"/>
          <cell r="D1861"/>
          <cell r="E1861"/>
          <cell r="F1861"/>
        </row>
        <row r="1862">
          <cell r="A1862" t="str">
            <v>36.01.242</v>
          </cell>
          <cell r="B1862" t="str">
            <v>Cubículo de média tensão, para uso ao tempo, classe 24 kV</v>
          </cell>
          <cell r="C1862" t="str">
            <v>CJ</v>
          </cell>
          <cell r="D1862">
            <v>124328.9</v>
          </cell>
          <cell r="E1862">
            <v>265.43</v>
          </cell>
          <cell r="F1862">
            <v>124594.33</v>
          </cell>
        </row>
        <row r="1863">
          <cell r="A1863" t="str">
            <v>36.01.252</v>
          </cell>
          <cell r="B1863" t="str">
            <v>Cubículo de média tensão, para uso ao tempo, classe 17,5 kV</v>
          </cell>
          <cell r="C1863" t="str">
            <v>CJ</v>
          </cell>
          <cell r="D1863">
            <v>102669.34</v>
          </cell>
          <cell r="E1863">
            <v>265.43</v>
          </cell>
          <cell r="F1863">
            <v>102934.77</v>
          </cell>
        </row>
        <row r="1864">
          <cell r="A1864" t="str">
            <v>36.01.260</v>
          </cell>
          <cell r="B1864" t="str">
            <v>Cubículo de entrada e medição para uso abrigado, classe 15 kV</v>
          </cell>
          <cell r="C1864" t="str">
            <v>CJ</v>
          </cell>
          <cell r="D1864">
            <v>136992.21</v>
          </cell>
          <cell r="E1864">
            <v>530.86</v>
          </cell>
          <cell r="F1864">
            <v>137523.07</v>
          </cell>
        </row>
        <row r="1865">
          <cell r="A1865" t="str">
            <v>36.03</v>
          </cell>
          <cell r="B1865" t="str">
            <v>Caixas de entrada / medicao</v>
          </cell>
          <cell r="C1865"/>
          <cell r="D1865"/>
          <cell r="E1865"/>
          <cell r="F1865"/>
        </row>
        <row r="1866">
          <cell r="A1866" t="str">
            <v>36.03.010</v>
          </cell>
          <cell r="B1866" t="str">
            <v>Caixa de medição tipo II (300 x 560 x 200) mm, padrão concessionárias</v>
          </cell>
          <cell r="C1866" t="str">
            <v>UN</v>
          </cell>
          <cell r="D1866">
            <v>127.99</v>
          </cell>
          <cell r="E1866">
            <v>173.44</v>
          </cell>
          <cell r="F1866">
            <v>301.43</v>
          </cell>
        </row>
        <row r="1867">
          <cell r="A1867" t="str">
            <v>36.03.020</v>
          </cell>
          <cell r="B1867" t="str">
            <v>Caixa de medição polifásica (500 x 600 x 200) mm, padrão concessionárias</v>
          </cell>
          <cell r="C1867" t="str">
            <v>UN</v>
          </cell>
          <cell r="D1867">
            <v>213.7</v>
          </cell>
          <cell r="E1867">
            <v>173.44</v>
          </cell>
          <cell r="F1867">
            <v>387.14</v>
          </cell>
        </row>
        <row r="1868">
          <cell r="A1868" t="str">
            <v>36.03.030</v>
          </cell>
          <cell r="B1868" t="str">
            <v>Caixa de medição externa tipo ´L´ (900 x 600 x 270) mm, padrão Concessionárias</v>
          </cell>
          <cell r="C1868" t="str">
            <v>UN</v>
          </cell>
          <cell r="D1868">
            <v>1009.46</v>
          </cell>
          <cell r="E1868">
            <v>200.2</v>
          </cell>
          <cell r="F1868">
            <v>1209.6600000000001</v>
          </cell>
        </row>
        <row r="1869">
          <cell r="A1869" t="str">
            <v>36.03.050</v>
          </cell>
          <cell r="B1869" t="str">
            <v>Caixa de medição externa tipo ´N´ (1300 x 1200 x 270) mm, padrão Concessionárias</v>
          </cell>
          <cell r="C1869" t="str">
            <v>UN</v>
          </cell>
          <cell r="D1869">
            <v>2718.79</v>
          </cell>
          <cell r="E1869">
            <v>200.2</v>
          </cell>
          <cell r="F1869">
            <v>2918.99</v>
          </cell>
        </row>
        <row r="1870">
          <cell r="A1870" t="str">
            <v>36.03.060</v>
          </cell>
          <cell r="B1870" t="str">
            <v>Caixa de medição externa tipo ´M´ (900 x 1200 x 270) mm, padrão Concessionárias</v>
          </cell>
          <cell r="C1870" t="str">
            <v>UN</v>
          </cell>
          <cell r="D1870">
            <v>1650.64</v>
          </cell>
          <cell r="E1870">
            <v>200.2</v>
          </cell>
          <cell r="F1870">
            <v>1850.84</v>
          </cell>
        </row>
        <row r="1871">
          <cell r="A1871" t="str">
            <v>36.03.080</v>
          </cell>
          <cell r="B1871" t="str">
            <v>Caixa para seccionadora tipo ´T´ (900 x 600 x 250) mm, padrão Concessionárias</v>
          </cell>
          <cell r="C1871" t="str">
            <v>UN</v>
          </cell>
          <cell r="D1871">
            <v>614.22</v>
          </cell>
          <cell r="E1871">
            <v>150.15</v>
          </cell>
          <cell r="F1871">
            <v>764.37</v>
          </cell>
        </row>
        <row r="1872">
          <cell r="A1872" t="str">
            <v>36.03.090</v>
          </cell>
          <cell r="B1872" t="str">
            <v>Caixa de medição interna tipo ´A1´ (1000 x 1000 x 300) mm, padrão Concessionárias</v>
          </cell>
          <cell r="C1872" t="str">
            <v>UN</v>
          </cell>
          <cell r="D1872">
            <v>1826.16</v>
          </cell>
          <cell r="E1872">
            <v>208.65</v>
          </cell>
          <cell r="F1872">
            <v>2034.81</v>
          </cell>
        </row>
        <row r="1873">
          <cell r="A1873" t="str">
            <v>36.03.120</v>
          </cell>
          <cell r="B1873" t="str">
            <v>Caixa de proteção para transformador de corrente, (1000 x 750 x 300) mm, padrão Concessionárias</v>
          </cell>
          <cell r="C1873" t="str">
            <v>UN</v>
          </cell>
          <cell r="D1873">
            <v>1189.3699999999999</v>
          </cell>
          <cell r="E1873">
            <v>200.2</v>
          </cell>
          <cell r="F1873">
            <v>1389.57</v>
          </cell>
        </row>
        <row r="1874">
          <cell r="A1874" t="str">
            <v>36.03.130</v>
          </cell>
          <cell r="B1874" t="str">
            <v>Caixa de proteção dos bornes do medidor, (300 x 250 x 90) mm, padrão Concessionárias</v>
          </cell>
          <cell r="C1874" t="str">
            <v>UN</v>
          </cell>
          <cell r="D1874">
            <v>144.62</v>
          </cell>
          <cell r="E1874">
            <v>100.1</v>
          </cell>
          <cell r="F1874">
            <v>244.72</v>
          </cell>
        </row>
        <row r="1875">
          <cell r="A1875" t="str">
            <v>36.03.150</v>
          </cell>
          <cell r="B1875" t="str">
            <v>Caixa de entrada tipo ´E´ (560 x 350 x 210) mm - padrão Concessionárias</v>
          </cell>
          <cell r="C1875" t="str">
            <v>UN</v>
          </cell>
          <cell r="D1875">
            <v>223.1</v>
          </cell>
          <cell r="E1875">
            <v>173.44</v>
          </cell>
          <cell r="F1875">
            <v>396.54</v>
          </cell>
        </row>
        <row r="1876">
          <cell r="A1876" t="str">
            <v>36.03.160</v>
          </cell>
          <cell r="B1876" t="str">
            <v>Caixa base lateral tipo ´N´ (1300 x 400 x 250) mm</v>
          </cell>
          <cell r="C1876" t="str">
            <v>UN</v>
          </cell>
          <cell r="D1876">
            <v>690.09</v>
          </cell>
          <cell r="E1876">
            <v>200.2</v>
          </cell>
          <cell r="F1876">
            <v>890.29</v>
          </cell>
        </row>
        <row r="1877">
          <cell r="A1877" t="str">
            <v>36.04</v>
          </cell>
          <cell r="B1877" t="str">
            <v>Suporte (Braquet)</v>
          </cell>
          <cell r="C1877"/>
          <cell r="D1877"/>
          <cell r="E1877"/>
          <cell r="F1877"/>
        </row>
        <row r="1878">
          <cell r="A1878" t="str">
            <v>36.04.010</v>
          </cell>
          <cell r="B1878" t="str">
            <v>Suporte para 1 isolador de baixa tensão</v>
          </cell>
          <cell r="C1878" t="str">
            <v>UN</v>
          </cell>
          <cell r="D1878">
            <v>34.25</v>
          </cell>
          <cell r="E1878">
            <v>15.02</v>
          </cell>
          <cell r="F1878">
            <v>49.27</v>
          </cell>
        </row>
        <row r="1879">
          <cell r="A1879" t="str">
            <v>36.04.030</v>
          </cell>
          <cell r="B1879" t="str">
            <v>Suporte para 2 isoladores de baixa tensão</v>
          </cell>
          <cell r="C1879" t="str">
            <v>UN</v>
          </cell>
          <cell r="D1879">
            <v>42.97</v>
          </cell>
          <cell r="E1879">
            <v>15.02</v>
          </cell>
          <cell r="F1879">
            <v>57.99</v>
          </cell>
        </row>
        <row r="1880">
          <cell r="A1880" t="str">
            <v>36.04.050</v>
          </cell>
          <cell r="B1880" t="str">
            <v>Suporte para 3 isoladores de baixa tensão</v>
          </cell>
          <cell r="C1880" t="str">
            <v>UN</v>
          </cell>
          <cell r="D1880">
            <v>63.84</v>
          </cell>
          <cell r="E1880">
            <v>15.02</v>
          </cell>
          <cell r="F1880">
            <v>78.86</v>
          </cell>
        </row>
        <row r="1881">
          <cell r="A1881" t="str">
            <v>36.04.070</v>
          </cell>
          <cell r="B1881" t="str">
            <v>Suporte para 4 isoladores de baixa tensão</v>
          </cell>
          <cell r="C1881" t="str">
            <v>UN</v>
          </cell>
          <cell r="D1881">
            <v>109.15</v>
          </cell>
          <cell r="E1881">
            <v>15.02</v>
          </cell>
          <cell r="F1881">
            <v>124.17</v>
          </cell>
        </row>
        <row r="1882">
          <cell r="A1882" t="str">
            <v>36.05</v>
          </cell>
          <cell r="B1882" t="str">
            <v>Isoladores</v>
          </cell>
          <cell r="C1882"/>
          <cell r="D1882"/>
          <cell r="E1882"/>
          <cell r="F1882"/>
        </row>
        <row r="1883">
          <cell r="A1883" t="str">
            <v>36.05.010</v>
          </cell>
          <cell r="B1883" t="str">
            <v>Isolador tipo roldana para baixa tensão de 76 x 79 mm</v>
          </cell>
          <cell r="C1883" t="str">
            <v>UN</v>
          </cell>
          <cell r="D1883">
            <v>43.17</v>
          </cell>
          <cell r="E1883">
            <v>10.01</v>
          </cell>
          <cell r="F1883">
            <v>53.18</v>
          </cell>
        </row>
        <row r="1884">
          <cell r="A1884" t="str">
            <v>36.05.040</v>
          </cell>
          <cell r="B1884" t="str">
            <v>Isolador tipo disco para 15 kV de 6´ - 150 mm</v>
          </cell>
          <cell r="C1884" t="str">
            <v>UN</v>
          </cell>
          <cell r="D1884">
            <v>94.81</v>
          </cell>
          <cell r="E1884">
            <v>10.01</v>
          </cell>
          <cell r="F1884">
            <v>104.82</v>
          </cell>
        </row>
        <row r="1885">
          <cell r="A1885" t="str">
            <v>36.05.080</v>
          </cell>
          <cell r="B1885" t="str">
            <v>Isolador tipo pino para 15 kV, inclusive pino (poste)</v>
          </cell>
          <cell r="C1885" t="str">
            <v>UN</v>
          </cell>
          <cell r="D1885">
            <v>72.180000000000007</v>
          </cell>
          <cell r="E1885">
            <v>37.54</v>
          </cell>
          <cell r="F1885">
            <v>109.72</v>
          </cell>
        </row>
        <row r="1886">
          <cell r="A1886" t="str">
            <v>36.05.100</v>
          </cell>
          <cell r="B1886" t="str">
            <v>Isolador pedestal para 15 kV</v>
          </cell>
          <cell r="C1886" t="str">
            <v>UN</v>
          </cell>
          <cell r="D1886">
            <v>121.92</v>
          </cell>
          <cell r="E1886">
            <v>10.01</v>
          </cell>
          <cell r="F1886">
            <v>131.93</v>
          </cell>
        </row>
        <row r="1887">
          <cell r="A1887" t="str">
            <v>36.05.110</v>
          </cell>
          <cell r="B1887" t="str">
            <v>Isolador pedestal para 25 kV</v>
          </cell>
          <cell r="C1887" t="str">
            <v>UN</v>
          </cell>
          <cell r="D1887">
            <v>167.07</v>
          </cell>
          <cell r="E1887">
            <v>10.01</v>
          </cell>
          <cell r="F1887">
            <v>177.08</v>
          </cell>
        </row>
        <row r="1888">
          <cell r="A1888" t="str">
            <v>36.06</v>
          </cell>
          <cell r="B1888" t="str">
            <v>Muflas e terminais</v>
          </cell>
          <cell r="C1888"/>
          <cell r="D1888"/>
          <cell r="E1888"/>
          <cell r="F1888"/>
        </row>
        <row r="1889">
          <cell r="A1889" t="str">
            <v>36.06.060</v>
          </cell>
          <cell r="B1889" t="str">
            <v>Terminal modular (mufla) unipolar externo para cabo até 70 mm²/15 kV</v>
          </cell>
          <cell r="C1889" t="str">
            <v>CJ</v>
          </cell>
          <cell r="D1889">
            <v>499.05</v>
          </cell>
          <cell r="E1889">
            <v>25.03</v>
          </cell>
          <cell r="F1889">
            <v>524.08000000000004</v>
          </cell>
        </row>
        <row r="1890">
          <cell r="A1890" t="str">
            <v>36.06.080</v>
          </cell>
          <cell r="B1890" t="str">
            <v>Terminal modular (mufla) unipolar interno para cabo até 70 mm²/15 kV</v>
          </cell>
          <cell r="C1890" t="str">
            <v>CJ</v>
          </cell>
          <cell r="D1890">
            <v>451.6</v>
          </cell>
          <cell r="E1890">
            <v>25.03</v>
          </cell>
          <cell r="F1890">
            <v>476.63</v>
          </cell>
        </row>
        <row r="1891">
          <cell r="A1891" t="str">
            <v>36.07</v>
          </cell>
          <cell r="B1891" t="str">
            <v>Para-raios de media tensao</v>
          </cell>
          <cell r="C1891"/>
          <cell r="D1891"/>
          <cell r="E1891"/>
          <cell r="F1891"/>
        </row>
        <row r="1892">
          <cell r="A1892" t="str">
            <v>36.07.010</v>
          </cell>
          <cell r="B1892" t="str">
            <v>Para-raios de distribuição, classe 12 kV/5 kA, completo, encapsulado com polímero</v>
          </cell>
          <cell r="C1892" t="str">
            <v>UN</v>
          </cell>
          <cell r="D1892">
            <v>179.83</v>
          </cell>
          <cell r="E1892">
            <v>23.47</v>
          </cell>
          <cell r="F1892">
            <v>203.3</v>
          </cell>
        </row>
        <row r="1893">
          <cell r="A1893" t="str">
            <v>36.07.030</v>
          </cell>
          <cell r="B1893" t="str">
            <v>Para-raios de distribuição, classe 12 kV/10 kA, completo, encapsulado com polímero</v>
          </cell>
          <cell r="C1893" t="str">
            <v>UN</v>
          </cell>
          <cell r="D1893">
            <v>186.8</v>
          </cell>
          <cell r="E1893">
            <v>23.47</v>
          </cell>
          <cell r="F1893">
            <v>210.27</v>
          </cell>
        </row>
        <row r="1894">
          <cell r="A1894" t="str">
            <v>36.07.050</v>
          </cell>
          <cell r="B1894" t="str">
            <v>Para-raios de distribuição, classe 15 kV/5 kA, completo, encapsulado com polímero</v>
          </cell>
          <cell r="C1894" t="str">
            <v>UN</v>
          </cell>
          <cell r="D1894">
            <v>186.35</v>
          </cell>
          <cell r="E1894">
            <v>23.47</v>
          </cell>
          <cell r="F1894">
            <v>209.82</v>
          </cell>
        </row>
        <row r="1895">
          <cell r="A1895" t="str">
            <v>36.07.060</v>
          </cell>
          <cell r="B1895" t="str">
            <v>Para-raios de distribuição, classe 15 kV/10 kA, completo, encapsulado com polímero</v>
          </cell>
          <cell r="C1895" t="str">
            <v>UN</v>
          </cell>
          <cell r="D1895">
            <v>192.45</v>
          </cell>
          <cell r="E1895">
            <v>23.47</v>
          </cell>
          <cell r="F1895">
            <v>215.92</v>
          </cell>
        </row>
        <row r="1896">
          <cell r="A1896" t="str">
            <v>36.08</v>
          </cell>
          <cell r="B1896" t="str">
            <v>Gerador e grupo gerador</v>
          </cell>
          <cell r="C1896"/>
          <cell r="D1896"/>
          <cell r="E1896"/>
          <cell r="F1896"/>
        </row>
        <row r="1897">
          <cell r="A1897" t="str">
            <v>36.08.030</v>
          </cell>
          <cell r="B1897" t="str">
            <v>Grupo gerador com potência de 250/228 kVA, variação de + ou - 5% - completo</v>
          </cell>
          <cell r="C1897" t="str">
            <v>UN</v>
          </cell>
          <cell r="D1897">
            <v>195424.5</v>
          </cell>
          <cell r="E1897">
            <v>1930.04</v>
          </cell>
          <cell r="F1897">
            <v>197354.54</v>
          </cell>
        </row>
        <row r="1898">
          <cell r="A1898" t="str">
            <v>36.08.040</v>
          </cell>
          <cell r="B1898" t="str">
            <v>Grupo gerador com potência de 350/320 kVA, variação de + ou - 10% - completo</v>
          </cell>
          <cell r="C1898" t="str">
            <v>UN</v>
          </cell>
          <cell r="D1898">
            <v>263394.84000000003</v>
          </cell>
          <cell r="E1898">
            <v>1930.04</v>
          </cell>
          <cell r="F1898">
            <v>265324.88</v>
          </cell>
        </row>
        <row r="1899">
          <cell r="A1899" t="str">
            <v>36.08.050</v>
          </cell>
          <cell r="B1899" t="str">
            <v>Grupo gerador com potência de 88/80 kVA, variação de + ou - 10% - completo</v>
          </cell>
          <cell r="C1899" t="str">
            <v>UN</v>
          </cell>
          <cell r="D1899">
            <v>88560.4</v>
          </cell>
          <cell r="E1899">
            <v>1930.04</v>
          </cell>
          <cell r="F1899">
            <v>90490.44</v>
          </cell>
        </row>
        <row r="1900">
          <cell r="A1900" t="str">
            <v>36.08.060</v>
          </cell>
          <cell r="B1900" t="str">
            <v>Grupo gerador com potência de 165/150 kVA, variação de + ou - 5% - completo</v>
          </cell>
          <cell r="C1900" t="str">
            <v>UN</v>
          </cell>
          <cell r="D1900">
            <v>134198.97</v>
          </cell>
          <cell r="E1900">
            <v>1930.04</v>
          </cell>
          <cell r="F1900">
            <v>136129.01</v>
          </cell>
        </row>
        <row r="1901">
          <cell r="A1901" t="str">
            <v>36.08.100</v>
          </cell>
          <cell r="B1901" t="str">
            <v>Grupo gerador com potência de 55/50 kVA, variação de + ou - 10% - completo</v>
          </cell>
          <cell r="C1901" t="str">
            <v>UN</v>
          </cell>
          <cell r="D1901">
            <v>76049.95</v>
          </cell>
          <cell r="E1901">
            <v>1030.25</v>
          </cell>
          <cell r="F1901">
            <v>77080.2</v>
          </cell>
        </row>
        <row r="1902">
          <cell r="A1902" t="str">
            <v>36.08.110</v>
          </cell>
          <cell r="B1902" t="str">
            <v>Grupo gerador com potência de 180/168 kVA, variação de + ou - 5% - completo</v>
          </cell>
          <cell r="C1902" t="str">
            <v>UN</v>
          </cell>
          <cell r="D1902">
            <v>136937.44</v>
          </cell>
          <cell r="E1902">
            <v>1930.04</v>
          </cell>
          <cell r="F1902">
            <v>138867.48000000001</v>
          </cell>
        </row>
        <row r="1903">
          <cell r="A1903" t="str">
            <v>36.08.290</v>
          </cell>
          <cell r="B1903" t="str">
            <v>Grupo gerador com potência de 563/513 kVA, variação de + ou - 10% - completo</v>
          </cell>
          <cell r="C1903" t="str">
            <v>UN</v>
          </cell>
          <cell r="D1903">
            <v>401064.88</v>
          </cell>
          <cell r="E1903">
            <v>2136.09</v>
          </cell>
          <cell r="F1903">
            <v>403200.97</v>
          </cell>
        </row>
        <row r="1904">
          <cell r="A1904" t="str">
            <v>36.08.350</v>
          </cell>
          <cell r="B1904" t="str">
            <v>Grupo gerador carenado com potência de 150/136 kVA, variação de + ou - 5% - completo</v>
          </cell>
          <cell r="C1904" t="str">
            <v>UN</v>
          </cell>
          <cell r="D1904">
            <v>150688.78</v>
          </cell>
          <cell r="E1904">
            <v>1930.04</v>
          </cell>
          <cell r="F1904">
            <v>152618.82</v>
          </cell>
        </row>
        <row r="1905">
          <cell r="A1905" t="str">
            <v>36.08.360</v>
          </cell>
          <cell r="B1905" t="str">
            <v>Grupo gerador carenado com potência de 460/434 kVA, variação de + ou - 10% - completo</v>
          </cell>
          <cell r="C1905" t="str">
            <v>UN</v>
          </cell>
          <cell r="D1905">
            <v>394160.72</v>
          </cell>
          <cell r="E1905">
            <v>2116.64</v>
          </cell>
          <cell r="F1905">
            <v>396277.36</v>
          </cell>
        </row>
        <row r="1906">
          <cell r="A1906" t="str">
            <v>36.08.540</v>
          </cell>
          <cell r="B1906" t="str">
            <v>Grupo gerador com potência de 460/434 kVA, variação de + ou - 10% - completo</v>
          </cell>
          <cell r="C1906" t="str">
            <v>UN</v>
          </cell>
          <cell r="D1906">
            <v>317963.06</v>
          </cell>
          <cell r="E1906">
            <v>2136.09</v>
          </cell>
          <cell r="F1906">
            <v>320099.15000000002</v>
          </cell>
        </row>
        <row r="1907">
          <cell r="A1907" t="str">
            <v>36.09</v>
          </cell>
          <cell r="B1907" t="str">
            <v>Transformador de entrada</v>
          </cell>
          <cell r="C1907"/>
          <cell r="D1907"/>
          <cell r="E1907"/>
          <cell r="F1907"/>
        </row>
        <row r="1908">
          <cell r="A1908" t="str">
            <v>36.09.020</v>
          </cell>
          <cell r="B1908" t="str">
            <v>Transformador de potência trifásico de 225 kVA, classe 15 kV, a óleo</v>
          </cell>
          <cell r="C1908" t="str">
            <v>UN</v>
          </cell>
          <cell r="D1908">
            <v>36311.78</v>
          </cell>
          <cell r="E1908">
            <v>1030.25</v>
          </cell>
          <cell r="F1908">
            <v>37342.03</v>
          </cell>
        </row>
        <row r="1909">
          <cell r="A1909" t="str">
            <v>36.09.050</v>
          </cell>
          <cell r="B1909" t="str">
            <v>Transformador de potência trifásico de 150 kVA, classe 15 kV, a óleo</v>
          </cell>
          <cell r="C1909" t="str">
            <v>UN</v>
          </cell>
          <cell r="D1909">
            <v>26153.51</v>
          </cell>
          <cell r="E1909">
            <v>1030.25</v>
          </cell>
          <cell r="F1909">
            <v>27183.759999999998</v>
          </cell>
        </row>
        <row r="1910">
          <cell r="A1910" t="str">
            <v>36.09.060</v>
          </cell>
          <cell r="B1910" t="str">
            <v>Transformador de potência trifásico de 500 kVA, classe 15 kV, a seco</v>
          </cell>
          <cell r="C1910" t="str">
            <v>UN</v>
          </cell>
          <cell r="D1910">
            <v>71908.06</v>
          </cell>
          <cell r="E1910">
            <v>1648.4</v>
          </cell>
          <cell r="F1910">
            <v>73556.460000000006</v>
          </cell>
        </row>
        <row r="1911">
          <cell r="A1911" t="str">
            <v>36.09.070</v>
          </cell>
          <cell r="B1911" t="str">
            <v>Transformador de potência trifásico de 1000 kVA, classe 15 kV, a seco com cabine</v>
          </cell>
          <cell r="C1911" t="str">
            <v>UN</v>
          </cell>
          <cell r="D1911">
            <v>127182.47</v>
          </cell>
          <cell r="E1911">
            <v>1648.4</v>
          </cell>
          <cell r="F1911">
            <v>128830.87</v>
          </cell>
        </row>
        <row r="1912">
          <cell r="A1912" t="str">
            <v>36.09.100</v>
          </cell>
          <cell r="B1912" t="str">
            <v>Transformador de potência trifásico de 5 kVA, classe 0,6 kV, a seco com cabine</v>
          </cell>
          <cell r="C1912" t="str">
            <v>UN</v>
          </cell>
          <cell r="D1912">
            <v>6497.13</v>
          </cell>
          <cell r="E1912">
            <v>412.1</v>
          </cell>
          <cell r="F1912">
            <v>6909.23</v>
          </cell>
        </row>
        <row r="1913">
          <cell r="A1913" t="str">
            <v>36.09.110</v>
          </cell>
          <cell r="B1913" t="str">
            <v>Transformador de potência trifásico de 7,5 kVA, classe 0,6 kV, a seco com cabine</v>
          </cell>
          <cell r="C1913" t="str">
            <v>UN</v>
          </cell>
          <cell r="D1913">
            <v>7314.08</v>
          </cell>
          <cell r="E1913">
            <v>412.1</v>
          </cell>
          <cell r="F1913">
            <v>7726.18</v>
          </cell>
        </row>
        <row r="1914">
          <cell r="A1914" t="str">
            <v>36.09.150</v>
          </cell>
          <cell r="B1914" t="str">
            <v>Transformador de potência trifásico de 75 kVA, classe 15 kV, a óleo</v>
          </cell>
          <cell r="C1914" t="str">
            <v>UN</v>
          </cell>
          <cell r="D1914">
            <v>22235.48</v>
          </cell>
          <cell r="E1914">
            <v>1030.25</v>
          </cell>
          <cell r="F1914">
            <v>23265.73</v>
          </cell>
        </row>
        <row r="1915">
          <cell r="A1915" t="str">
            <v>36.09.170</v>
          </cell>
          <cell r="B1915" t="str">
            <v>Transformador de potência trifásico de 300 kVA, classe 15 kV, a óleo</v>
          </cell>
          <cell r="C1915" t="str">
            <v>UN</v>
          </cell>
          <cell r="D1915">
            <v>42173.48</v>
          </cell>
          <cell r="E1915">
            <v>1030.25</v>
          </cell>
          <cell r="F1915">
            <v>43203.73</v>
          </cell>
        </row>
        <row r="1916">
          <cell r="A1916" t="str">
            <v>36.09.180</v>
          </cell>
          <cell r="B1916" t="str">
            <v>Transformador de potência trifásico de 112,5 kVA, classe 15 kV, a óleo</v>
          </cell>
          <cell r="C1916" t="str">
            <v>UN</v>
          </cell>
          <cell r="D1916">
            <v>19647.02</v>
          </cell>
          <cell r="E1916">
            <v>1030.25</v>
          </cell>
          <cell r="F1916">
            <v>20677.27</v>
          </cell>
        </row>
        <row r="1917">
          <cell r="A1917" t="str">
            <v>36.09.220</v>
          </cell>
          <cell r="B1917" t="str">
            <v>Transformador de potência trifásico de 500 kVA, classe 15 kV, a seco com cabine</v>
          </cell>
          <cell r="C1917" t="str">
            <v>UN</v>
          </cell>
          <cell r="D1917">
            <v>94480.72</v>
          </cell>
          <cell r="E1917">
            <v>1648.4</v>
          </cell>
          <cell r="F1917">
            <v>96129.12</v>
          </cell>
        </row>
        <row r="1918">
          <cell r="A1918" t="str">
            <v>36.09.230</v>
          </cell>
          <cell r="B1918" t="str">
            <v>Transformador de potência trifásico de 30 kVA, classe 1,2 KV, a seco com cabine</v>
          </cell>
          <cell r="C1918" t="str">
            <v>UN</v>
          </cell>
          <cell r="D1918">
            <v>18921.03</v>
          </cell>
          <cell r="E1918">
            <v>412.1</v>
          </cell>
          <cell r="F1918">
            <v>19333.13</v>
          </cell>
        </row>
        <row r="1919">
          <cell r="A1919" t="str">
            <v>36.09.250</v>
          </cell>
          <cell r="B1919" t="str">
            <v>Transformador de potência trifásico de 500 kVA, classe 15 kV, a óleo</v>
          </cell>
          <cell r="C1919" t="str">
            <v>UN</v>
          </cell>
          <cell r="D1919">
            <v>65474.34</v>
          </cell>
          <cell r="E1919">
            <v>1648.4</v>
          </cell>
          <cell r="F1919">
            <v>67122.740000000005</v>
          </cell>
        </row>
        <row r="1920">
          <cell r="A1920" t="str">
            <v>36.09.300</v>
          </cell>
          <cell r="B1920" t="str">
            <v>Transformador de potência trifásico de 750 kVA, classe 15 kV, a óleo</v>
          </cell>
          <cell r="C1920" t="str">
            <v>UN</v>
          </cell>
          <cell r="D1920">
            <v>88308.67</v>
          </cell>
          <cell r="E1920">
            <v>1648.4</v>
          </cell>
          <cell r="F1920">
            <v>89957.07</v>
          </cell>
        </row>
        <row r="1921">
          <cell r="A1921" t="str">
            <v>36.09.360</v>
          </cell>
          <cell r="B1921" t="str">
            <v>Transformador de potência trifásico de 750 kVA, classe 15 kV, a seco</v>
          </cell>
          <cell r="C1921" t="str">
            <v>UN</v>
          </cell>
          <cell r="D1921">
            <v>121319.09</v>
          </cell>
          <cell r="E1921">
            <v>1648.4</v>
          </cell>
          <cell r="F1921">
            <v>122967.49</v>
          </cell>
        </row>
        <row r="1922">
          <cell r="A1922" t="str">
            <v>36.09.370</v>
          </cell>
          <cell r="B1922" t="str">
            <v>Transformador de potência trifásico de 300 kVA, classe 15 kV, a seco</v>
          </cell>
          <cell r="C1922" t="str">
            <v>UN</v>
          </cell>
          <cell r="D1922">
            <v>68553.320000000007</v>
          </cell>
          <cell r="E1922">
            <v>1030.25</v>
          </cell>
          <cell r="F1922">
            <v>69583.570000000007</v>
          </cell>
        </row>
        <row r="1923">
          <cell r="A1923" t="str">
            <v>36.09.410</v>
          </cell>
          <cell r="B1923" t="str">
            <v>Transformador de potência trifásico de 45 kVA, classe 15 kV, a seco</v>
          </cell>
          <cell r="C1923" t="str">
            <v>UN</v>
          </cell>
          <cell r="D1923">
            <v>30996.23</v>
          </cell>
          <cell r="E1923">
            <v>1030.25</v>
          </cell>
          <cell r="F1923">
            <v>32026.48</v>
          </cell>
        </row>
        <row r="1924">
          <cell r="A1924" t="str">
            <v>36.09.440</v>
          </cell>
          <cell r="B1924" t="str">
            <v>Transformador de potência trifásico de 500 kVA, classe 15 kV, a óleo - tipo pedestal</v>
          </cell>
          <cell r="C1924" t="str">
            <v>UN</v>
          </cell>
          <cell r="D1924">
            <v>158401.60999999999</v>
          </cell>
          <cell r="E1924">
            <v>1648.4</v>
          </cell>
          <cell r="F1924">
            <v>160050.01</v>
          </cell>
        </row>
        <row r="1925">
          <cell r="A1925" t="str">
            <v>36.09.480</v>
          </cell>
          <cell r="B1925" t="str">
            <v>Transformador trifásico a seco de 112,5 kVA, encapsulado em resina epóxi sob vácuo</v>
          </cell>
          <cell r="C1925" t="str">
            <v>UN</v>
          </cell>
          <cell r="D1925">
            <v>40572.74</v>
          </cell>
          <cell r="E1925">
            <v>1030.25</v>
          </cell>
          <cell r="F1925">
            <v>41602.99</v>
          </cell>
        </row>
        <row r="1926">
          <cell r="A1926" t="str">
            <v>36.09.490</v>
          </cell>
          <cell r="B1926" t="str">
            <v>Transformador trifásico a seco de 150 kVA, encapsulado em resina epóxi sob vácuo</v>
          </cell>
          <cell r="C1926" t="str">
            <v>UN</v>
          </cell>
          <cell r="D1926">
            <v>45217.02</v>
          </cell>
          <cell r="E1926">
            <v>1030.25</v>
          </cell>
          <cell r="F1926">
            <v>46247.27</v>
          </cell>
        </row>
        <row r="1927">
          <cell r="A1927" t="str">
            <v>36.20</v>
          </cell>
          <cell r="B1927" t="str">
            <v>Reparos, conservacoes e complementos - GRUPO 36</v>
          </cell>
          <cell r="C1927"/>
          <cell r="D1927"/>
          <cell r="E1927"/>
          <cell r="F1927"/>
        </row>
        <row r="1928">
          <cell r="A1928" t="str">
            <v>36.20.010</v>
          </cell>
          <cell r="B1928" t="str">
            <v>Vergalhão de cobre eletrolítico, diâmetro de 3/8´</v>
          </cell>
          <cell r="C1928" t="str">
            <v>M</v>
          </cell>
          <cell r="D1928">
            <v>77.62</v>
          </cell>
          <cell r="E1928">
            <v>20.02</v>
          </cell>
          <cell r="F1928">
            <v>97.64</v>
          </cell>
        </row>
        <row r="1929">
          <cell r="A1929" t="str">
            <v>36.20.030</v>
          </cell>
          <cell r="B1929" t="str">
            <v>União angular para vergalhão, diâmetro de 3/8´</v>
          </cell>
          <cell r="C1929" t="str">
            <v>UN</v>
          </cell>
          <cell r="D1929">
            <v>46.39</v>
          </cell>
          <cell r="E1929">
            <v>10.01</v>
          </cell>
          <cell r="F1929">
            <v>56.4</v>
          </cell>
        </row>
        <row r="1930">
          <cell r="A1930" t="str">
            <v>36.20.040</v>
          </cell>
          <cell r="B1930" t="str">
            <v>Bobina mínima para disjuntor (a óleo)</v>
          </cell>
          <cell r="C1930" t="str">
            <v>UN</v>
          </cell>
          <cell r="D1930">
            <v>1513.68</v>
          </cell>
          <cell r="E1930">
            <v>65.23</v>
          </cell>
          <cell r="F1930">
            <v>1578.91</v>
          </cell>
        </row>
        <row r="1931">
          <cell r="A1931" t="str">
            <v>36.20.050</v>
          </cell>
          <cell r="B1931" t="str">
            <v>Terminal para vergalhão, diâmetro de 3/8´</v>
          </cell>
          <cell r="C1931" t="str">
            <v>UN</v>
          </cell>
          <cell r="D1931">
            <v>25.2</v>
          </cell>
          <cell r="E1931">
            <v>10.01</v>
          </cell>
          <cell r="F1931">
            <v>35.21</v>
          </cell>
        </row>
        <row r="1932">
          <cell r="A1932" t="str">
            <v>36.20.060</v>
          </cell>
          <cell r="B1932" t="str">
            <v>Braçadeira para fixação de eletroduto, até 4´</v>
          </cell>
          <cell r="C1932" t="str">
            <v>UN</v>
          </cell>
          <cell r="D1932">
            <v>3.62</v>
          </cell>
          <cell r="E1932">
            <v>7.5</v>
          </cell>
          <cell r="F1932">
            <v>11.12</v>
          </cell>
        </row>
        <row r="1933">
          <cell r="A1933" t="str">
            <v>36.20.070</v>
          </cell>
          <cell r="B1933" t="str">
            <v>Prensa vergalhão ´T´, diâmetro de 3/8´</v>
          </cell>
          <cell r="C1933" t="str">
            <v>UN</v>
          </cell>
          <cell r="D1933">
            <v>17.309999999999999</v>
          </cell>
          <cell r="E1933">
            <v>10.01</v>
          </cell>
          <cell r="F1933">
            <v>27.32</v>
          </cell>
        </row>
        <row r="1934">
          <cell r="A1934" t="str">
            <v>36.20.090</v>
          </cell>
          <cell r="B1934" t="str">
            <v>Vara para manobra em cabine em fibra de vidro, para tensão até 36 kV</v>
          </cell>
          <cell r="C1934" t="str">
            <v>UN</v>
          </cell>
          <cell r="D1934">
            <v>624.15</v>
          </cell>
          <cell r="E1934">
            <v>1.02</v>
          </cell>
          <cell r="F1934">
            <v>625.16999999999996</v>
          </cell>
        </row>
        <row r="1935">
          <cell r="A1935" t="str">
            <v>36.20.100</v>
          </cell>
          <cell r="B1935" t="str">
            <v>Bucha para passagem interna/externa com isolação para 15 kV</v>
          </cell>
          <cell r="C1935" t="str">
            <v>UN</v>
          </cell>
          <cell r="D1935">
            <v>480.28</v>
          </cell>
          <cell r="E1935">
            <v>25.03</v>
          </cell>
          <cell r="F1935">
            <v>505.31</v>
          </cell>
        </row>
        <row r="1936">
          <cell r="A1936" t="str">
            <v>36.20.120</v>
          </cell>
          <cell r="B1936" t="str">
            <v>Chapa de ferro de 1,50 x 0,50 m para bucha de passagem</v>
          </cell>
          <cell r="C1936" t="str">
            <v>UN</v>
          </cell>
          <cell r="D1936">
            <v>301.7</v>
          </cell>
          <cell r="E1936">
            <v>25.03</v>
          </cell>
          <cell r="F1936">
            <v>326.73</v>
          </cell>
        </row>
        <row r="1937">
          <cell r="A1937" t="str">
            <v>36.20.140</v>
          </cell>
          <cell r="B1937" t="str">
            <v>Cruzeta de madeira de 2400 mm</v>
          </cell>
          <cell r="C1937" t="str">
            <v>UN</v>
          </cell>
          <cell r="D1937">
            <v>298.94</v>
          </cell>
          <cell r="E1937">
            <v>140.82</v>
          </cell>
          <cell r="F1937">
            <v>439.76</v>
          </cell>
        </row>
        <row r="1938">
          <cell r="A1938" t="str">
            <v>36.20.180</v>
          </cell>
          <cell r="B1938" t="str">
            <v>Luva isolante de borracha, acima de 10 até 20 kV</v>
          </cell>
          <cell r="C1938" t="str">
            <v>PAR</v>
          </cell>
          <cell r="D1938">
            <v>595</v>
          </cell>
          <cell r="E1938">
            <v>1.02</v>
          </cell>
          <cell r="F1938">
            <v>596.02</v>
          </cell>
        </row>
        <row r="1939">
          <cell r="A1939" t="str">
            <v>36.20.200</v>
          </cell>
          <cell r="B1939" t="str">
            <v>Mão francesa de 700 mm</v>
          </cell>
          <cell r="C1939" t="str">
            <v>UN</v>
          </cell>
          <cell r="D1939">
            <v>24.7</v>
          </cell>
          <cell r="E1939">
            <v>50.05</v>
          </cell>
          <cell r="F1939">
            <v>74.75</v>
          </cell>
        </row>
        <row r="1940">
          <cell r="A1940" t="str">
            <v>36.20.210</v>
          </cell>
          <cell r="B1940" t="str">
            <v>Luva isolante de borracha, até 10 kV</v>
          </cell>
          <cell r="C1940" t="str">
            <v>PAR</v>
          </cell>
          <cell r="D1940">
            <v>461.27</v>
          </cell>
          <cell r="E1940">
            <v>1.02</v>
          </cell>
          <cell r="F1940">
            <v>462.29</v>
          </cell>
        </row>
        <row r="1941">
          <cell r="A1941" t="str">
            <v>36.20.220</v>
          </cell>
          <cell r="B1941" t="str">
            <v>Mudança de tap do transformador</v>
          </cell>
          <cell r="C1941" t="str">
            <v>UN</v>
          </cell>
          <cell r="D1941"/>
          <cell r="E1941">
            <v>281.64</v>
          </cell>
          <cell r="F1941">
            <v>281.64</v>
          </cell>
        </row>
        <row r="1942">
          <cell r="A1942" t="str">
            <v>36.20.240</v>
          </cell>
          <cell r="B1942" t="str">
            <v>Óleo para disjuntor</v>
          </cell>
          <cell r="C1942" t="str">
            <v>L</v>
          </cell>
          <cell r="D1942">
            <v>18.86</v>
          </cell>
          <cell r="E1942">
            <v>0.81</v>
          </cell>
          <cell r="F1942">
            <v>19.670000000000002</v>
          </cell>
        </row>
        <row r="1943">
          <cell r="A1943" t="str">
            <v>36.20.260</v>
          </cell>
          <cell r="B1943" t="str">
            <v>Óleo para transformador</v>
          </cell>
          <cell r="C1943" t="str">
            <v>L</v>
          </cell>
          <cell r="D1943">
            <v>18.86</v>
          </cell>
          <cell r="E1943">
            <v>1.22</v>
          </cell>
          <cell r="F1943">
            <v>20.079999999999998</v>
          </cell>
        </row>
        <row r="1944">
          <cell r="A1944" t="str">
            <v>36.20.282</v>
          </cell>
          <cell r="B1944" t="str">
            <v>Placa de advertência em chapa de aço, com pintura refletiva "Perigo Alta Tensão"</v>
          </cell>
          <cell r="C1944" t="str">
            <v>M2</v>
          </cell>
          <cell r="D1944">
            <v>577.5</v>
          </cell>
          <cell r="E1944">
            <v>10.18</v>
          </cell>
          <cell r="F1944">
            <v>587.67999999999995</v>
          </cell>
        </row>
        <row r="1945">
          <cell r="A1945" t="str">
            <v>36.20.284</v>
          </cell>
          <cell r="B1945" t="str">
            <v>Placa de advertência em chapa de alumínio, com pintura refletiva "Perigo Alta Tensão"</v>
          </cell>
          <cell r="C1945" t="str">
            <v>M2</v>
          </cell>
          <cell r="D1945">
            <v>720</v>
          </cell>
          <cell r="E1945">
            <v>10.18</v>
          </cell>
          <cell r="F1945">
            <v>730.18</v>
          </cell>
        </row>
        <row r="1946">
          <cell r="A1946" t="str">
            <v>36.20.330</v>
          </cell>
          <cell r="B1946" t="str">
            <v>Luva de couro para proteção de luva isolante</v>
          </cell>
          <cell r="C1946" t="str">
            <v>PAR</v>
          </cell>
          <cell r="D1946">
            <v>35.86</v>
          </cell>
          <cell r="E1946">
            <v>1.02</v>
          </cell>
          <cell r="F1946">
            <v>36.880000000000003</v>
          </cell>
        </row>
        <row r="1947">
          <cell r="A1947" t="str">
            <v>36.20.340</v>
          </cell>
          <cell r="B1947" t="str">
            <v>Sela para cruzeta de madeira</v>
          </cell>
          <cell r="C1947" t="str">
            <v>UN</v>
          </cell>
          <cell r="D1947">
            <v>18.61</v>
          </cell>
          <cell r="E1947">
            <v>70.41</v>
          </cell>
          <cell r="F1947">
            <v>89.02</v>
          </cell>
        </row>
        <row r="1948">
          <cell r="A1948" t="str">
            <v>36.20.350</v>
          </cell>
          <cell r="B1948" t="str">
            <v>Caixa porta luvas em madeira, com tampa</v>
          </cell>
          <cell r="C1948" t="str">
            <v>UN</v>
          </cell>
          <cell r="D1948">
            <v>71.98</v>
          </cell>
          <cell r="E1948">
            <v>1.02</v>
          </cell>
          <cell r="F1948">
            <v>73</v>
          </cell>
        </row>
        <row r="1949">
          <cell r="A1949" t="str">
            <v>36.20.360</v>
          </cell>
          <cell r="B1949" t="str">
            <v>Suporte de transformador em poste ou estaleiro</v>
          </cell>
          <cell r="C1949" t="str">
            <v>UN</v>
          </cell>
          <cell r="D1949">
            <v>209.38</v>
          </cell>
          <cell r="E1949">
            <v>140.82</v>
          </cell>
          <cell r="F1949">
            <v>350.2</v>
          </cell>
        </row>
        <row r="1950">
          <cell r="A1950" t="str">
            <v>36.20.380</v>
          </cell>
          <cell r="B1950" t="str">
            <v>Tapete de borracha isolante elétrico de 1000 x 1000 mm</v>
          </cell>
          <cell r="C1950" t="str">
            <v>UN</v>
          </cell>
          <cell r="D1950">
            <v>477.87</v>
          </cell>
          <cell r="E1950">
            <v>1.02</v>
          </cell>
          <cell r="F1950">
            <v>478.89</v>
          </cell>
        </row>
        <row r="1951">
          <cell r="A1951" t="str">
            <v>36.20.540</v>
          </cell>
          <cell r="B1951" t="str">
            <v>Cruzeta metálica de 2400 mm, para fixação de mufla ou para-raios</v>
          </cell>
          <cell r="C1951" t="str">
            <v>UN</v>
          </cell>
          <cell r="D1951">
            <v>477.13</v>
          </cell>
          <cell r="E1951">
            <v>140.82</v>
          </cell>
          <cell r="F1951">
            <v>617.95000000000005</v>
          </cell>
        </row>
        <row r="1952">
          <cell r="A1952" t="str">
            <v>36.20.560</v>
          </cell>
          <cell r="B1952" t="str">
            <v>Dispositivo Soft Starter para motor 15 cv, trifásico 220 V</v>
          </cell>
          <cell r="C1952" t="str">
            <v>UN</v>
          </cell>
          <cell r="D1952">
            <v>2697.44</v>
          </cell>
          <cell r="E1952">
            <v>50.05</v>
          </cell>
          <cell r="F1952">
            <v>2747.49</v>
          </cell>
        </row>
        <row r="1953">
          <cell r="A1953" t="str">
            <v>36.20.570</v>
          </cell>
          <cell r="B1953" t="str">
            <v>Dispositivo Soft Starter para motor 25 cv, trifásico 220 V</v>
          </cell>
          <cell r="C1953" t="str">
            <v>UN</v>
          </cell>
          <cell r="D1953">
            <v>4065.17</v>
          </cell>
          <cell r="E1953">
            <v>50.05</v>
          </cell>
          <cell r="F1953">
            <v>4115.22</v>
          </cell>
        </row>
        <row r="1954">
          <cell r="A1954" t="str">
            <v>36.20.580</v>
          </cell>
          <cell r="B1954" t="str">
            <v>Dispositivo Soft Starter para motor 50 cv, trifásico 220 V</v>
          </cell>
          <cell r="C1954" t="str">
            <v>UN</v>
          </cell>
          <cell r="D1954">
            <v>5259.21</v>
          </cell>
          <cell r="E1954">
            <v>50.05</v>
          </cell>
          <cell r="F1954">
            <v>5309.26</v>
          </cell>
        </row>
        <row r="1955">
          <cell r="A1955" t="str">
            <v>37</v>
          </cell>
          <cell r="B1955" t="str">
            <v>QUADRO E PAINEL PARA ENERGIA ELETRICA E TELEFONIA</v>
          </cell>
          <cell r="C1955"/>
          <cell r="D1955"/>
          <cell r="E1955"/>
          <cell r="F1955"/>
        </row>
        <row r="1956">
          <cell r="A1956" t="str">
            <v>37.01</v>
          </cell>
          <cell r="B1956" t="str">
            <v>Quadro para telefonia embutir, protecao IP40 chapa nº 16msg</v>
          </cell>
          <cell r="C1956"/>
          <cell r="D1956"/>
          <cell r="E1956"/>
          <cell r="F1956"/>
        </row>
        <row r="1957">
          <cell r="A1957" t="str">
            <v>37.01.020</v>
          </cell>
          <cell r="B1957" t="str">
            <v>Quadro Telebrás de embutir de 200 x 200 x 120 mm</v>
          </cell>
          <cell r="C1957" t="str">
            <v>UN</v>
          </cell>
          <cell r="D1957">
            <v>39.590000000000003</v>
          </cell>
          <cell r="E1957">
            <v>86.17</v>
          </cell>
          <cell r="F1957">
            <v>125.76</v>
          </cell>
        </row>
        <row r="1958">
          <cell r="A1958" t="str">
            <v>37.01.080</v>
          </cell>
          <cell r="B1958" t="str">
            <v>Quadro Telebrás de embutir de 400 x 400 x 120 mm</v>
          </cell>
          <cell r="C1958" t="str">
            <v>UN</v>
          </cell>
          <cell r="D1958">
            <v>81.13</v>
          </cell>
          <cell r="E1958">
            <v>120.23</v>
          </cell>
          <cell r="F1958">
            <v>201.36</v>
          </cell>
        </row>
        <row r="1959">
          <cell r="A1959" t="str">
            <v>37.01.120</v>
          </cell>
          <cell r="B1959" t="str">
            <v>Quadro Telebrás de embutir de 600 x 600 x 120 mm</v>
          </cell>
          <cell r="C1959" t="str">
            <v>UN</v>
          </cell>
          <cell r="D1959">
            <v>143.86000000000001</v>
          </cell>
          <cell r="E1959">
            <v>154.28</v>
          </cell>
          <cell r="F1959">
            <v>298.14</v>
          </cell>
        </row>
        <row r="1960">
          <cell r="A1960" t="str">
            <v>37.01.160</v>
          </cell>
          <cell r="B1960" t="str">
            <v>Quadro Telebrás de embutir de 800 x 800 x 120 mm</v>
          </cell>
          <cell r="C1960" t="str">
            <v>UN</v>
          </cell>
          <cell r="D1960">
            <v>496.47</v>
          </cell>
          <cell r="E1960">
            <v>191.3</v>
          </cell>
          <cell r="F1960">
            <v>687.77</v>
          </cell>
        </row>
        <row r="1961">
          <cell r="A1961" t="str">
            <v>37.01.220</v>
          </cell>
          <cell r="B1961" t="str">
            <v>Quadro Telebrás de embutir de 1200 x 1200 x 120 mm</v>
          </cell>
          <cell r="C1961" t="str">
            <v>UN</v>
          </cell>
          <cell r="D1961">
            <v>1378.55</v>
          </cell>
          <cell r="E1961">
            <v>256.45</v>
          </cell>
          <cell r="F1961">
            <v>1635</v>
          </cell>
        </row>
        <row r="1962">
          <cell r="A1962" t="str">
            <v>37.02</v>
          </cell>
          <cell r="B1962" t="str">
            <v>Quadro para telefonia de sobrepor, protecao IP40 chapa nº 16msg</v>
          </cell>
          <cell r="C1962"/>
          <cell r="D1962"/>
          <cell r="E1962"/>
          <cell r="F1962"/>
        </row>
        <row r="1963">
          <cell r="A1963" t="str">
            <v>37.02.020</v>
          </cell>
          <cell r="B1963" t="str">
            <v>Quadro Telebrás de sobrepor de 200 x 200 x 120 mm</v>
          </cell>
          <cell r="C1963" t="str">
            <v>UN</v>
          </cell>
          <cell r="D1963">
            <v>85.09</v>
          </cell>
          <cell r="E1963">
            <v>75.08</v>
          </cell>
          <cell r="F1963">
            <v>160.16999999999999</v>
          </cell>
        </row>
        <row r="1964">
          <cell r="A1964" t="str">
            <v>37.02.060</v>
          </cell>
          <cell r="B1964" t="str">
            <v>Quadro Telebrás de sobrepor de 400 x 400 x 120 mm</v>
          </cell>
          <cell r="C1964" t="str">
            <v>UN</v>
          </cell>
          <cell r="D1964">
            <v>156.44999999999999</v>
          </cell>
          <cell r="E1964">
            <v>100.1</v>
          </cell>
          <cell r="F1964">
            <v>256.55</v>
          </cell>
        </row>
        <row r="1965">
          <cell r="A1965" t="str">
            <v>37.02.100</v>
          </cell>
          <cell r="B1965" t="str">
            <v>Quadro Telebrás de sobrepor de 600 x 600 x 120 mm</v>
          </cell>
          <cell r="C1965" t="str">
            <v>UN</v>
          </cell>
          <cell r="D1965">
            <v>346.2</v>
          </cell>
          <cell r="E1965">
            <v>125.13</v>
          </cell>
          <cell r="F1965">
            <v>471.33</v>
          </cell>
        </row>
        <row r="1966">
          <cell r="A1966" t="str">
            <v>37.02.140</v>
          </cell>
          <cell r="B1966" t="str">
            <v>Quadro Telebrás de sobrepor de 800 x 800 x 120 mm</v>
          </cell>
          <cell r="C1966" t="str">
            <v>UN</v>
          </cell>
          <cell r="D1966">
            <v>577.94000000000005</v>
          </cell>
          <cell r="E1966">
            <v>150.15</v>
          </cell>
          <cell r="F1966">
            <v>728.09</v>
          </cell>
        </row>
        <row r="1967">
          <cell r="A1967" t="str">
            <v>37.03</v>
          </cell>
          <cell r="B1967" t="str">
            <v>Quadro distribuicao de luz e forca de embutir universal</v>
          </cell>
          <cell r="C1967"/>
          <cell r="D1967"/>
          <cell r="E1967"/>
          <cell r="F1967"/>
        </row>
        <row r="1968">
          <cell r="A1968" t="str">
            <v>37.03.200</v>
          </cell>
          <cell r="B1968" t="str">
            <v>Quadro de distribuição universal de embutir, para disjuntores 16 DIN / 12 Bolt-on - 150 A - sem componentes</v>
          </cell>
          <cell r="C1968" t="str">
            <v>UN</v>
          </cell>
          <cell r="D1968">
            <v>532.42999999999995</v>
          </cell>
          <cell r="E1968">
            <v>149.68</v>
          </cell>
          <cell r="F1968">
            <v>682.11</v>
          </cell>
        </row>
        <row r="1969">
          <cell r="A1969" t="str">
            <v>37.03.210</v>
          </cell>
          <cell r="B1969" t="str">
            <v>Quadro de distribuição universal de embutir, para disjuntores 24 DIN / 18 Bolt-on - 150 A - sem componentes</v>
          </cell>
          <cell r="C1969" t="str">
            <v>UN</v>
          </cell>
          <cell r="D1969">
            <v>508.59</v>
          </cell>
          <cell r="E1969">
            <v>149.68</v>
          </cell>
          <cell r="F1969">
            <v>658.27</v>
          </cell>
        </row>
        <row r="1970">
          <cell r="A1970" t="str">
            <v>37.03.220</v>
          </cell>
          <cell r="B1970" t="str">
            <v>Quadro de distribuição universal de embutir, para disjuntores 34 DIN / 24 Bolt-on - 150 A - sem componentes</v>
          </cell>
          <cell r="C1970" t="str">
            <v>UN</v>
          </cell>
          <cell r="D1970">
            <v>733.55</v>
          </cell>
          <cell r="E1970">
            <v>187.11</v>
          </cell>
          <cell r="F1970">
            <v>920.66</v>
          </cell>
        </row>
        <row r="1971">
          <cell r="A1971" t="str">
            <v>37.03.230</v>
          </cell>
          <cell r="B1971" t="str">
            <v>Quadro de distribuição universal de embutir, para disjuntores 44 DIN / 32 Bolt-on - 150 A - sem componentes</v>
          </cell>
          <cell r="C1971" t="str">
            <v>UN</v>
          </cell>
          <cell r="D1971">
            <v>738.87</v>
          </cell>
          <cell r="E1971">
            <v>187.11</v>
          </cell>
          <cell r="F1971">
            <v>925.98</v>
          </cell>
        </row>
        <row r="1972">
          <cell r="A1972" t="str">
            <v>37.03.240</v>
          </cell>
          <cell r="B1972" t="str">
            <v>Quadro de distribuição universal de embutir, para disjuntores 56 DIN / 40 Bolt-on - 225 A - sem componentes</v>
          </cell>
          <cell r="C1972" t="str">
            <v>UN</v>
          </cell>
          <cell r="D1972">
            <v>999.16</v>
          </cell>
          <cell r="E1972">
            <v>224.52</v>
          </cell>
          <cell r="F1972">
            <v>1223.68</v>
          </cell>
        </row>
        <row r="1973">
          <cell r="A1973" t="str">
            <v>37.03.250</v>
          </cell>
          <cell r="B1973" t="str">
            <v>Quadro de distribuição universal de embutir, para disjuntores 70 DIN / 50 Bolt-on - 225 A - sem componentes</v>
          </cell>
          <cell r="C1973" t="str">
            <v>UN</v>
          </cell>
          <cell r="D1973">
            <v>1500.59</v>
          </cell>
          <cell r="E1973">
            <v>224.52</v>
          </cell>
          <cell r="F1973">
            <v>1725.11</v>
          </cell>
        </row>
        <row r="1974">
          <cell r="A1974" t="str">
            <v>37.04</v>
          </cell>
          <cell r="B1974" t="str">
            <v>Quadro distribuicao de luz e forca de sobrepor universal</v>
          </cell>
          <cell r="C1974"/>
          <cell r="D1974"/>
          <cell r="E1974"/>
          <cell r="F1974"/>
        </row>
        <row r="1975">
          <cell r="A1975" t="str">
            <v>37.04.250</v>
          </cell>
          <cell r="B1975" t="str">
            <v>Quadro de distribuição universal de sobrepor, para disjuntores 16 DIN / 12 Bolt-on - 150 A - sem componentes</v>
          </cell>
          <cell r="C1975" t="str">
            <v>UN</v>
          </cell>
          <cell r="D1975">
            <v>609.14</v>
          </cell>
          <cell r="E1975">
            <v>112.27</v>
          </cell>
          <cell r="F1975">
            <v>721.41</v>
          </cell>
        </row>
        <row r="1976">
          <cell r="A1976" t="str">
            <v>37.04.260</v>
          </cell>
          <cell r="B1976" t="str">
            <v>Quadro de distribuição universal de sobrepor, para disjuntores 24 DIN / 18 Bolt-on - 150 A - sem componentes</v>
          </cell>
          <cell r="C1976" t="str">
            <v>UN</v>
          </cell>
          <cell r="D1976">
            <v>736.85</v>
          </cell>
          <cell r="E1976">
            <v>112.27</v>
          </cell>
          <cell r="F1976">
            <v>849.12</v>
          </cell>
        </row>
        <row r="1977">
          <cell r="A1977" t="str">
            <v>37.04.270</v>
          </cell>
          <cell r="B1977" t="str">
            <v>Quadro de distribuição universal de sobrepor, para disjuntores 34 DIN / 24 Bolt-on - 150 A - sem componentes</v>
          </cell>
          <cell r="C1977" t="str">
            <v>UN</v>
          </cell>
          <cell r="D1977">
            <v>834.44</v>
          </cell>
          <cell r="E1977">
            <v>149.68</v>
          </cell>
          <cell r="F1977">
            <v>984.12</v>
          </cell>
        </row>
        <row r="1978">
          <cell r="A1978" t="str">
            <v>37.04.280</v>
          </cell>
          <cell r="B1978" t="str">
            <v>Quadro de distribuição universal de sobrepor, para disjuntores 44 DIN / 32 Bolt-on - 150 A - sem componentes</v>
          </cell>
          <cell r="C1978" t="str">
            <v>UN</v>
          </cell>
          <cell r="D1978">
            <v>946.52</v>
          </cell>
          <cell r="E1978">
            <v>149.68</v>
          </cell>
          <cell r="F1978">
            <v>1096.2</v>
          </cell>
        </row>
        <row r="1979">
          <cell r="A1979" t="str">
            <v>37.04.290</v>
          </cell>
          <cell r="B1979" t="str">
            <v>Quadro de distribuição universal de sobrepor, para disjuntores 56 DIN / 40 Bolt-on - 225 A - sem componentes</v>
          </cell>
          <cell r="C1979" t="str">
            <v>UN</v>
          </cell>
          <cell r="D1979">
            <v>1244.1400000000001</v>
          </cell>
          <cell r="E1979">
            <v>187.11</v>
          </cell>
          <cell r="F1979">
            <v>1431.25</v>
          </cell>
        </row>
        <row r="1980">
          <cell r="A1980" t="str">
            <v>37.04.300</v>
          </cell>
          <cell r="B1980" t="str">
            <v>Quadro de distribuição universal de sobrepor, para disjuntores 70 DIN / 50 Bolt-on - 225 A - sem componentes</v>
          </cell>
          <cell r="C1980" t="str">
            <v>UN</v>
          </cell>
          <cell r="D1980">
            <v>1967.66</v>
          </cell>
          <cell r="E1980">
            <v>187.11</v>
          </cell>
          <cell r="F1980">
            <v>2154.77</v>
          </cell>
        </row>
        <row r="1981">
          <cell r="A1981" t="str">
            <v>37.06</v>
          </cell>
          <cell r="B1981" t="str">
            <v>Painel autoportante</v>
          </cell>
          <cell r="C1981"/>
          <cell r="D1981"/>
          <cell r="E1981"/>
          <cell r="F1981"/>
        </row>
        <row r="1982">
          <cell r="A1982" t="str">
            <v>37.06.014</v>
          </cell>
          <cell r="B1982" t="str">
            <v>Painel autoportante em chapa de aço, com proteção mínima IP 54 - sem componentes</v>
          </cell>
          <cell r="C1982" t="str">
            <v>M2</v>
          </cell>
          <cell r="D1982">
            <v>2740.12</v>
          </cell>
          <cell r="E1982">
            <v>132.72</v>
          </cell>
          <cell r="F1982">
            <v>2872.84</v>
          </cell>
        </row>
        <row r="1983">
          <cell r="A1983" t="str">
            <v>37.10</v>
          </cell>
          <cell r="B1983" t="str">
            <v>Barramentos</v>
          </cell>
          <cell r="C1983"/>
          <cell r="D1983"/>
          <cell r="E1983"/>
          <cell r="F1983"/>
        </row>
        <row r="1984">
          <cell r="A1984" t="str">
            <v>37.10.010</v>
          </cell>
          <cell r="B1984" t="str">
            <v>Barramento de cobre nu</v>
          </cell>
          <cell r="C1984" t="str">
            <v>KG</v>
          </cell>
          <cell r="D1984">
            <v>114.35</v>
          </cell>
          <cell r="E1984">
            <v>8.91</v>
          </cell>
          <cell r="F1984">
            <v>123.26</v>
          </cell>
        </row>
        <row r="1985">
          <cell r="A1985" t="str">
            <v>37.11</v>
          </cell>
          <cell r="B1985" t="str">
            <v>Bases</v>
          </cell>
          <cell r="C1985"/>
          <cell r="D1985"/>
          <cell r="E1985"/>
          <cell r="F1985"/>
        </row>
        <row r="1986">
          <cell r="A1986" t="str">
            <v>37.11.020</v>
          </cell>
          <cell r="B1986" t="str">
            <v>Base de fusível Diazed completa para 25 A</v>
          </cell>
          <cell r="C1986" t="str">
            <v>UN</v>
          </cell>
          <cell r="D1986">
            <v>48.36</v>
          </cell>
          <cell r="E1986">
            <v>15.02</v>
          </cell>
          <cell r="F1986">
            <v>63.38</v>
          </cell>
        </row>
        <row r="1987">
          <cell r="A1987" t="str">
            <v>37.11.040</v>
          </cell>
          <cell r="B1987" t="str">
            <v>Base de fusível Diazed completa para 63 A</v>
          </cell>
          <cell r="C1987" t="str">
            <v>UN</v>
          </cell>
          <cell r="D1987">
            <v>48.87</v>
          </cell>
          <cell r="E1987">
            <v>25.03</v>
          </cell>
          <cell r="F1987">
            <v>73.900000000000006</v>
          </cell>
        </row>
        <row r="1988">
          <cell r="A1988" t="str">
            <v>37.11.060</v>
          </cell>
          <cell r="B1988" t="str">
            <v>Base de fusível NH até 125 A, com fusível</v>
          </cell>
          <cell r="C1988" t="str">
            <v>UN</v>
          </cell>
          <cell r="D1988">
            <v>58.81</v>
          </cell>
          <cell r="E1988">
            <v>50.05</v>
          </cell>
          <cell r="F1988">
            <v>108.86</v>
          </cell>
        </row>
        <row r="1989">
          <cell r="A1989" t="str">
            <v>37.11.080</v>
          </cell>
          <cell r="B1989" t="str">
            <v>Base de fusível NH até 250 A, com fusível</v>
          </cell>
          <cell r="C1989" t="str">
            <v>UN</v>
          </cell>
          <cell r="D1989">
            <v>174.96</v>
          </cell>
          <cell r="E1989">
            <v>50.05</v>
          </cell>
          <cell r="F1989">
            <v>225.01</v>
          </cell>
        </row>
        <row r="1990">
          <cell r="A1990" t="str">
            <v>37.11.100</v>
          </cell>
          <cell r="B1990" t="str">
            <v>Base de fusível NH até 400 A, com fusível</v>
          </cell>
          <cell r="C1990" t="str">
            <v>UN</v>
          </cell>
          <cell r="D1990">
            <v>259.97000000000003</v>
          </cell>
          <cell r="E1990">
            <v>50.05</v>
          </cell>
          <cell r="F1990">
            <v>310.02</v>
          </cell>
        </row>
        <row r="1991">
          <cell r="A1991" t="str">
            <v>37.11.120</v>
          </cell>
          <cell r="B1991" t="str">
            <v>Base de fusível tripolar de 15 kV</v>
          </cell>
          <cell r="C1991" t="str">
            <v>UN</v>
          </cell>
          <cell r="D1991">
            <v>755.8</v>
          </cell>
          <cell r="E1991">
            <v>60.06</v>
          </cell>
          <cell r="F1991">
            <v>815.86</v>
          </cell>
        </row>
        <row r="1992">
          <cell r="A1992" t="str">
            <v>37.11.140</v>
          </cell>
          <cell r="B1992" t="str">
            <v>Base de fusível unipolar de 15 kV</v>
          </cell>
          <cell r="C1992" t="str">
            <v>UN</v>
          </cell>
          <cell r="D1992">
            <v>315.83999999999997</v>
          </cell>
          <cell r="E1992">
            <v>60.06</v>
          </cell>
          <cell r="F1992">
            <v>375.9</v>
          </cell>
        </row>
        <row r="1993">
          <cell r="A1993" t="str">
            <v>37.12</v>
          </cell>
          <cell r="B1993" t="str">
            <v>Fusiveis</v>
          </cell>
          <cell r="C1993"/>
          <cell r="D1993"/>
          <cell r="E1993"/>
          <cell r="F1993"/>
        </row>
        <row r="1994">
          <cell r="A1994" t="str">
            <v>37.12.020</v>
          </cell>
          <cell r="B1994" t="str">
            <v>Fusível tipo NH 00 de 6 A até 160 A</v>
          </cell>
          <cell r="C1994" t="str">
            <v>UN</v>
          </cell>
          <cell r="D1994">
            <v>28.86</v>
          </cell>
          <cell r="E1994">
            <v>10.01</v>
          </cell>
          <cell r="F1994">
            <v>38.869999999999997</v>
          </cell>
        </row>
        <row r="1995">
          <cell r="A1995" t="str">
            <v>37.12.040</v>
          </cell>
          <cell r="B1995" t="str">
            <v>Fusível tipo NH 1 de 36 A até 250 A</v>
          </cell>
          <cell r="C1995" t="str">
            <v>UN</v>
          </cell>
          <cell r="D1995">
            <v>59.98</v>
          </cell>
          <cell r="E1995">
            <v>10.01</v>
          </cell>
          <cell r="F1995">
            <v>69.989999999999995</v>
          </cell>
        </row>
        <row r="1996">
          <cell r="A1996" t="str">
            <v>37.12.060</v>
          </cell>
          <cell r="B1996" t="str">
            <v>Fusível tipo NH 2 de 224 A até 400 A</v>
          </cell>
          <cell r="C1996" t="str">
            <v>UN</v>
          </cell>
          <cell r="D1996">
            <v>94.31</v>
          </cell>
          <cell r="E1996">
            <v>10.01</v>
          </cell>
          <cell r="F1996">
            <v>104.32</v>
          </cell>
        </row>
        <row r="1997">
          <cell r="A1997" t="str">
            <v>37.12.080</v>
          </cell>
          <cell r="B1997" t="str">
            <v>Fusível tipo NH 3 de 400 A até 630 A</v>
          </cell>
          <cell r="C1997" t="str">
            <v>UN</v>
          </cell>
          <cell r="D1997">
            <v>145.47</v>
          </cell>
          <cell r="E1997">
            <v>10.01</v>
          </cell>
          <cell r="F1997">
            <v>155.47999999999999</v>
          </cell>
        </row>
        <row r="1998">
          <cell r="A1998" t="str">
            <v>37.12.120</v>
          </cell>
          <cell r="B1998" t="str">
            <v>Fusível tipo HH para 15 kV de 2,5 A até 50 A</v>
          </cell>
          <cell r="C1998" t="str">
            <v>UN</v>
          </cell>
          <cell r="D1998">
            <v>208.88</v>
          </cell>
          <cell r="E1998">
            <v>10.01</v>
          </cell>
          <cell r="F1998">
            <v>218.89</v>
          </cell>
        </row>
        <row r="1999">
          <cell r="A1999" t="str">
            <v>37.12.140</v>
          </cell>
          <cell r="B1999" t="str">
            <v>Fusível tipo HH para 15 kV de 60 A até 100 A</v>
          </cell>
          <cell r="C1999" t="str">
            <v>UN</v>
          </cell>
          <cell r="D1999">
            <v>317.98</v>
          </cell>
          <cell r="E1999">
            <v>10.01</v>
          </cell>
          <cell r="F1999">
            <v>327.99</v>
          </cell>
        </row>
        <row r="2000">
          <cell r="A2000" t="str">
            <v>37.12.200</v>
          </cell>
          <cell r="B2000" t="str">
            <v>Fusível Diazed retardado de 2 A até 25 A</v>
          </cell>
          <cell r="C2000" t="str">
            <v>UN</v>
          </cell>
          <cell r="D2000">
            <v>10.29</v>
          </cell>
          <cell r="E2000">
            <v>10.01</v>
          </cell>
          <cell r="F2000">
            <v>20.3</v>
          </cell>
        </row>
        <row r="2001">
          <cell r="A2001" t="str">
            <v>37.12.220</v>
          </cell>
          <cell r="B2001" t="str">
            <v>Fusível Diazed retardado de 35 A até 63 A</v>
          </cell>
          <cell r="C2001" t="str">
            <v>UN</v>
          </cell>
          <cell r="D2001">
            <v>13.24</v>
          </cell>
          <cell r="E2001">
            <v>10.01</v>
          </cell>
          <cell r="F2001">
            <v>23.25</v>
          </cell>
        </row>
        <row r="2002">
          <cell r="A2002" t="str">
            <v>37.12.300</v>
          </cell>
          <cell r="B2002" t="str">
            <v>Fusível em vidro para ´TP´ de 0,5 A</v>
          </cell>
          <cell r="C2002" t="str">
            <v>UN</v>
          </cell>
          <cell r="D2002">
            <v>29.89</v>
          </cell>
          <cell r="E2002">
            <v>2.5</v>
          </cell>
          <cell r="F2002">
            <v>32.39</v>
          </cell>
        </row>
        <row r="2003">
          <cell r="A2003" t="str">
            <v>37.13</v>
          </cell>
          <cell r="B2003" t="str">
            <v>Disjuntores</v>
          </cell>
          <cell r="C2003"/>
          <cell r="D2003"/>
          <cell r="E2003"/>
          <cell r="F2003"/>
        </row>
        <row r="2004">
          <cell r="A2004" t="str">
            <v>37.13.510</v>
          </cell>
          <cell r="B2004" t="str">
            <v>Disjuntor fixo PVO trifásico, 17,5 kV, 630 A x 350 MVA, 50/60 Hz, com acessórios</v>
          </cell>
          <cell r="C2004" t="str">
            <v>UN</v>
          </cell>
          <cell r="D2004">
            <v>16524.439999999999</v>
          </cell>
          <cell r="E2004">
            <v>314.26</v>
          </cell>
          <cell r="F2004">
            <v>16838.7</v>
          </cell>
        </row>
        <row r="2005">
          <cell r="A2005" t="str">
            <v>37.13.520</v>
          </cell>
          <cell r="B2005" t="str">
            <v>Disjuntor a seco aberto trifásico, 600 V de 800 A, 50/60 Hz, com acessórios</v>
          </cell>
          <cell r="C2005" t="str">
            <v>UN</v>
          </cell>
          <cell r="D2005">
            <v>31998.69</v>
          </cell>
          <cell r="E2005">
            <v>281.64</v>
          </cell>
          <cell r="F2005">
            <v>32280.33</v>
          </cell>
        </row>
        <row r="2006">
          <cell r="A2006" t="str">
            <v>37.13.530</v>
          </cell>
          <cell r="B2006" t="str">
            <v>Disjuntor fixo PVO trifásico, 15 kV, 630 A x 350 MVA, com relé de proteção de sobrecorrente e transformadores de corrente</v>
          </cell>
          <cell r="C2006" t="str">
            <v>CJ</v>
          </cell>
          <cell r="D2006">
            <v>32359.34</v>
          </cell>
          <cell r="E2006">
            <v>415.18</v>
          </cell>
          <cell r="F2006">
            <v>32774.519999999997</v>
          </cell>
        </row>
        <row r="2007">
          <cell r="A2007" t="str">
            <v>37.13.550</v>
          </cell>
          <cell r="B2007" t="str">
            <v>Disjuntor em caixa aberta tripolar extraível, 500V de 3200A, com acessórios</v>
          </cell>
          <cell r="C2007" t="str">
            <v>UN</v>
          </cell>
          <cell r="D2007">
            <v>71985.600000000006</v>
          </cell>
          <cell r="E2007">
            <v>50.05</v>
          </cell>
          <cell r="F2007">
            <v>72035.649999999994</v>
          </cell>
        </row>
        <row r="2008">
          <cell r="A2008" t="str">
            <v>37.13.570</v>
          </cell>
          <cell r="B2008" t="str">
            <v>Disjuntor em caixa aberta tripolar extraível, 500V de 4000A, com acessórios</v>
          </cell>
          <cell r="C2008" t="str">
            <v>UN</v>
          </cell>
          <cell r="D2008">
            <v>126314.98</v>
          </cell>
          <cell r="E2008">
            <v>50.05</v>
          </cell>
          <cell r="F2008">
            <v>126365.03</v>
          </cell>
        </row>
        <row r="2009">
          <cell r="A2009" t="str">
            <v>37.13.600</v>
          </cell>
          <cell r="B2009" t="str">
            <v>Disjuntor termomagnético, unipolar 127/220 V, corrente de 10 A até 30 A</v>
          </cell>
          <cell r="C2009" t="str">
            <v>UN</v>
          </cell>
          <cell r="D2009">
            <v>9.17</v>
          </cell>
          <cell r="E2009">
            <v>15.02</v>
          </cell>
          <cell r="F2009">
            <v>24.19</v>
          </cell>
        </row>
        <row r="2010">
          <cell r="A2010" t="str">
            <v>37.13.610</v>
          </cell>
          <cell r="B2010" t="str">
            <v>Disjuntor termomagnético, unipolar 127/220 V, corrente de 35 A até 50 A</v>
          </cell>
          <cell r="C2010" t="str">
            <v>UN</v>
          </cell>
          <cell r="D2010">
            <v>27.79</v>
          </cell>
          <cell r="E2010">
            <v>15.02</v>
          </cell>
          <cell r="F2010">
            <v>42.81</v>
          </cell>
        </row>
        <row r="2011">
          <cell r="A2011" t="str">
            <v>37.13.630</v>
          </cell>
          <cell r="B2011" t="str">
            <v>Disjuntor termomagnético, bipolar 220/380 V, corrente de 10 A até 50 A</v>
          </cell>
          <cell r="C2011" t="str">
            <v>UN</v>
          </cell>
          <cell r="D2011">
            <v>113.01</v>
          </cell>
          <cell r="E2011">
            <v>30.03</v>
          </cell>
          <cell r="F2011">
            <v>143.04</v>
          </cell>
        </row>
        <row r="2012">
          <cell r="A2012" t="str">
            <v>37.13.640</v>
          </cell>
          <cell r="B2012" t="str">
            <v>Disjuntor termomagnético, bipolar 220/380 V, corrente de 60 A até 100 A</v>
          </cell>
          <cell r="C2012" t="str">
            <v>UN</v>
          </cell>
          <cell r="D2012">
            <v>140.30000000000001</v>
          </cell>
          <cell r="E2012">
            <v>30.03</v>
          </cell>
          <cell r="F2012">
            <v>170.33</v>
          </cell>
        </row>
        <row r="2013">
          <cell r="A2013" t="str">
            <v>37.13.650</v>
          </cell>
          <cell r="B2013" t="str">
            <v>Disjuntor termomagnético, tripolar 220/380 V, corrente de 10 A até 50 A</v>
          </cell>
          <cell r="C2013" t="str">
            <v>UN</v>
          </cell>
          <cell r="D2013">
            <v>113.82</v>
          </cell>
          <cell r="E2013">
            <v>45.04</v>
          </cell>
          <cell r="F2013">
            <v>158.86000000000001</v>
          </cell>
        </row>
        <row r="2014">
          <cell r="A2014" t="str">
            <v>37.13.660</v>
          </cell>
          <cell r="B2014" t="str">
            <v>Disjuntor termomagnético, tripolar 220/380 V, corrente de 60 A até 100 A</v>
          </cell>
          <cell r="C2014" t="str">
            <v>UN</v>
          </cell>
          <cell r="D2014">
            <v>157.22999999999999</v>
          </cell>
          <cell r="E2014">
            <v>45.04</v>
          </cell>
          <cell r="F2014">
            <v>202.27</v>
          </cell>
        </row>
        <row r="2015">
          <cell r="A2015" t="str">
            <v>37.13.690</v>
          </cell>
          <cell r="B2015" t="str">
            <v>Disjuntor série universal, em caixa moldada, térmico e magnético fixos, bipolar 480 V, corrente de 60 A até 100 A</v>
          </cell>
          <cell r="C2015" t="str">
            <v>UN</v>
          </cell>
          <cell r="D2015">
            <v>440.85</v>
          </cell>
          <cell r="E2015">
            <v>50.05</v>
          </cell>
          <cell r="F2015">
            <v>490.9</v>
          </cell>
        </row>
        <row r="2016">
          <cell r="A2016" t="str">
            <v>37.13.700</v>
          </cell>
          <cell r="B2016" t="str">
            <v>Disjuntor série universal, em caixa moldada, térmico e magnético fixos, bipolar 480/600 V, corrente de 125 A</v>
          </cell>
          <cell r="C2016" t="str">
            <v>UN</v>
          </cell>
          <cell r="D2016">
            <v>630.64</v>
          </cell>
          <cell r="E2016">
            <v>50.05</v>
          </cell>
          <cell r="F2016">
            <v>680.69</v>
          </cell>
        </row>
        <row r="2017">
          <cell r="A2017" t="str">
            <v>37.13.720</v>
          </cell>
          <cell r="B2017" t="str">
            <v>Disjuntor série universal, em caixa moldada, térmico fixo e magnético ajustável, tripolar 600 V, corrente de 300 A até 400 A</v>
          </cell>
          <cell r="C2017" t="str">
            <v>UN</v>
          </cell>
          <cell r="D2017">
            <v>2806.06</v>
          </cell>
          <cell r="E2017">
            <v>100.1</v>
          </cell>
          <cell r="F2017">
            <v>2906.16</v>
          </cell>
        </row>
        <row r="2018">
          <cell r="A2018" t="str">
            <v>37.13.730</v>
          </cell>
          <cell r="B2018" t="str">
            <v>Disjuntor série universal, em caixa moldada, térmico fixo e magnético ajustável, tripolar 600 V, corrente de 500 A até 630 A</v>
          </cell>
          <cell r="C2018" t="str">
            <v>UN</v>
          </cell>
          <cell r="D2018">
            <v>4350.87</v>
          </cell>
          <cell r="E2018">
            <v>100.1</v>
          </cell>
          <cell r="F2018">
            <v>4450.97</v>
          </cell>
        </row>
        <row r="2019">
          <cell r="A2019" t="str">
            <v>37.13.740</v>
          </cell>
          <cell r="B2019" t="str">
            <v>Disjuntor série universal, em caixa moldada, térmico fixo e magnético ajustável, tripolar 600 V, corrente de 700 A até 800 A</v>
          </cell>
          <cell r="C2019" t="str">
            <v>UN</v>
          </cell>
          <cell r="D2019">
            <v>6693.2</v>
          </cell>
          <cell r="E2019">
            <v>100.1</v>
          </cell>
          <cell r="F2019">
            <v>6793.3</v>
          </cell>
        </row>
        <row r="2020">
          <cell r="A2020" t="str">
            <v>37.13.760</v>
          </cell>
          <cell r="B2020" t="str">
            <v>Disjuntor em caixa moldada, térmico e magnético ajustáveis, tripolar 630/690 V, faixa de ajuste de 440 até 630 A</v>
          </cell>
          <cell r="C2020" t="str">
            <v>UN</v>
          </cell>
          <cell r="D2020">
            <v>8143.18</v>
          </cell>
          <cell r="E2020">
            <v>100.1</v>
          </cell>
          <cell r="F2020">
            <v>8243.2800000000007</v>
          </cell>
        </row>
        <row r="2021">
          <cell r="A2021" t="str">
            <v>37.13.770</v>
          </cell>
          <cell r="B2021" t="str">
            <v>Disjuntor em caixa moldada, térmico e magnético ajustáveis, tripolar 1250/690 V, faixa de ajuste de 800 até 1250 A</v>
          </cell>
          <cell r="C2021" t="str">
            <v>UN</v>
          </cell>
          <cell r="D2021">
            <v>15151.83</v>
          </cell>
          <cell r="E2021">
            <v>100.1</v>
          </cell>
          <cell r="F2021">
            <v>15251.93</v>
          </cell>
        </row>
        <row r="2022">
          <cell r="A2022" t="str">
            <v>37.13.780</v>
          </cell>
          <cell r="B2022" t="str">
            <v>Disjuntor em caixa moldada, térmico e magnético ajustáveis, tripolar 1600/690 V, faixa de ajuste de 1000 até 1600 A</v>
          </cell>
          <cell r="C2022" t="str">
            <v>UN</v>
          </cell>
          <cell r="D2022">
            <v>19710.7</v>
          </cell>
          <cell r="E2022">
            <v>100.1</v>
          </cell>
          <cell r="F2022">
            <v>19810.8</v>
          </cell>
        </row>
        <row r="2023">
          <cell r="A2023" t="str">
            <v>37.13.800</v>
          </cell>
          <cell r="B2023" t="str">
            <v>Mini-disjuntor termomagnético, unipolar 127/220 V, corrente de 10 A até 32 A</v>
          </cell>
          <cell r="C2023" t="str">
            <v>UN</v>
          </cell>
          <cell r="D2023">
            <v>12.48</v>
          </cell>
          <cell r="E2023">
            <v>10.01</v>
          </cell>
          <cell r="F2023">
            <v>22.49</v>
          </cell>
        </row>
        <row r="2024">
          <cell r="A2024" t="str">
            <v>37.13.810</v>
          </cell>
          <cell r="B2024" t="str">
            <v>Mini-disjuntor termomagnético, unipolar 127/220 V, corrente de 40 A até 50 A</v>
          </cell>
          <cell r="C2024" t="str">
            <v>UN</v>
          </cell>
          <cell r="D2024">
            <v>14.61</v>
          </cell>
          <cell r="E2024">
            <v>10.01</v>
          </cell>
          <cell r="F2024">
            <v>24.62</v>
          </cell>
        </row>
        <row r="2025">
          <cell r="A2025" t="str">
            <v>37.13.840</v>
          </cell>
          <cell r="B2025" t="str">
            <v>Mini-disjuntor termomagnético, bipolar 220/380 V, corrente de 10 A até 32 A</v>
          </cell>
          <cell r="C2025" t="str">
            <v>UN</v>
          </cell>
          <cell r="D2025">
            <v>43.33</v>
          </cell>
          <cell r="E2025">
            <v>10.01</v>
          </cell>
          <cell r="F2025">
            <v>53.34</v>
          </cell>
        </row>
        <row r="2026">
          <cell r="A2026" t="str">
            <v>37.13.850</v>
          </cell>
          <cell r="B2026" t="str">
            <v>Mini-disjuntor termomagnético, bipolar 220/380 V, corrente de 40 A até 50 A</v>
          </cell>
          <cell r="C2026" t="str">
            <v>UN</v>
          </cell>
          <cell r="D2026">
            <v>47.43</v>
          </cell>
          <cell r="E2026">
            <v>10.01</v>
          </cell>
          <cell r="F2026">
            <v>57.44</v>
          </cell>
        </row>
        <row r="2027">
          <cell r="A2027" t="str">
            <v>37.13.860</v>
          </cell>
          <cell r="B2027" t="str">
            <v>Mini-disjuntor termomagnético, bipolar 220/380 V, corrente de 63 A</v>
          </cell>
          <cell r="C2027" t="str">
            <v>UN</v>
          </cell>
          <cell r="D2027">
            <v>51.38</v>
          </cell>
          <cell r="E2027">
            <v>10.01</v>
          </cell>
          <cell r="F2027">
            <v>61.39</v>
          </cell>
        </row>
        <row r="2028">
          <cell r="A2028" t="str">
            <v>37.13.870</v>
          </cell>
          <cell r="B2028" t="str">
            <v>Mini-disjuntor termomagnético, bipolar 400 V, corrente de 80 A até 100 A</v>
          </cell>
          <cell r="C2028" t="str">
            <v>UN</v>
          </cell>
          <cell r="D2028">
            <v>132.75</v>
          </cell>
          <cell r="E2028">
            <v>10.01</v>
          </cell>
          <cell r="F2028">
            <v>142.76</v>
          </cell>
        </row>
        <row r="2029">
          <cell r="A2029" t="str">
            <v>37.13.880</v>
          </cell>
          <cell r="B2029" t="str">
            <v>Mini-disjuntor termomagnético, tripolar 220/380 V, corrente de 10 A até 32 A</v>
          </cell>
          <cell r="C2029" t="str">
            <v>UN</v>
          </cell>
          <cell r="D2029">
            <v>60.22</v>
          </cell>
          <cell r="E2029">
            <v>10.01</v>
          </cell>
          <cell r="F2029">
            <v>70.23</v>
          </cell>
        </row>
        <row r="2030">
          <cell r="A2030" t="str">
            <v>37.13.890</v>
          </cell>
          <cell r="B2030" t="str">
            <v>Mini-disjuntor termomagnético, tripolar 220/380 V, corrente de 40 A até 50 A</v>
          </cell>
          <cell r="C2030" t="str">
            <v>UN</v>
          </cell>
          <cell r="D2030">
            <v>66.11</v>
          </cell>
          <cell r="E2030">
            <v>10.01</v>
          </cell>
          <cell r="F2030">
            <v>76.12</v>
          </cell>
        </row>
        <row r="2031">
          <cell r="A2031" t="str">
            <v>37.13.900</v>
          </cell>
          <cell r="B2031" t="str">
            <v>Mini-disjuntor termomagnético, tripolar 220/380 V, corrente de 63 A</v>
          </cell>
          <cell r="C2031" t="str">
            <v>UN</v>
          </cell>
          <cell r="D2031">
            <v>67.819999999999993</v>
          </cell>
          <cell r="E2031">
            <v>10.01</v>
          </cell>
          <cell r="F2031">
            <v>77.83</v>
          </cell>
        </row>
        <row r="2032">
          <cell r="A2032" t="str">
            <v>37.13.910</v>
          </cell>
          <cell r="B2032" t="str">
            <v>Mini-disjuntor termomagnético, tripolar 400 V, corrente de 80 A até 125 A</v>
          </cell>
          <cell r="C2032" t="str">
            <v>UN</v>
          </cell>
          <cell r="D2032">
            <v>1537.11</v>
          </cell>
          <cell r="E2032">
            <v>10.01</v>
          </cell>
          <cell r="F2032">
            <v>1547.12</v>
          </cell>
        </row>
        <row r="2033">
          <cell r="A2033" t="str">
            <v>37.13.920</v>
          </cell>
          <cell r="B2033" t="str">
            <v>Disjuntor em caixa moldada, térmico ajustável e magnético fixo, tripolar 2000/1200 V, faixa de ajuste de 1600 até 2000 A</v>
          </cell>
          <cell r="C2033" t="str">
            <v>UN</v>
          </cell>
          <cell r="D2033">
            <v>37851.019999999997</v>
          </cell>
          <cell r="E2033">
            <v>100.1</v>
          </cell>
          <cell r="F2033">
            <v>37951.120000000003</v>
          </cell>
        </row>
        <row r="2034">
          <cell r="A2034" t="str">
            <v>37.13.930</v>
          </cell>
          <cell r="B2034" t="str">
            <v>Disjuntor em caixa moldada, térmico ajustável e magnético fixo, tripolar 2500/1200 V, faixa de ajuste de 2000 até 2500 A</v>
          </cell>
          <cell r="C2034" t="str">
            <v>UN</v>
          </cell>
          <cell r="D2034">
            <v>58021.27</v>
          </cell>
          <cell r="E2034">
            <v>100.1</v>
          </cell>
          <cell r="F2034">
            <v>58121.37</v>
          </cell>
        </row>
        <row r="2035">
          <cell r="A2035" t="str">
            <v>37.13.940</v>
          </cell>
          <cell r="B2035" t="str">
            <v>Disjuntor em caixa aberta tripolar extraível, 500 V de 6300 A, com acessórios</v>
          </cell>
          <cell r="C2035" t="str">
            <v>UN</v>
          </cell>
          <cell r="D2035">
            <v>322680.19</v>
          </cell>
          <cell r="E2035">
            <v>50.05</v>
          </cell>
          <cell r="F2035">
            <v>322730.23999999999</v>
          </cell>
        </row>
        <row r="2036">
          <cell r="A2036" t="str">
            <v>37.14</v>
          </cell>
          <cell r="B2036" t="str">
            <v>Chave de baixa tensao</v>
          </cell>
          <cell r="C2036"/>
          <cell r="D2036"/>
          <cell r="E2036"/>
          <cell r="F2036"/>
        </row>
        <row r="2037">
          <cell r="A2037" t="str">
            <v>37.14.050</v>
          </cell>
          <cell r="B2037" t="str">
            <v>Chave comutadora, reversão sob carga, tetrapolar, sem porta fusível, para 100 A</v>
          </cell>
          <cell r="C2037" t="str">
            <v>UN</v>
          </cell>
          <cell r="D2037">
            <v>2256.87</v>
          </cell>
          <cell r="E2037">
            <v>50.05</v>
          </cell>
          <cell r="F2037">
            <v>2306.92</v>
          </cell>
        </row>
        <row r="2038">
          <cell r="A2038" t="str">
            <v>37.14.300</v>
          </cell>
          <cell r="B2038" t="str">
            <v>Chave seccionadora sob carga, tripolar, acionamento rotativo, com prolongador, sem porta-fusível, de 160 A</v>
          </cell>
          <cell r="C2038" t="str">
            <v>UN</v>
          </cell>
          <cell r="D2038">
            <v>1938.49</v>
          </cell>
          <cell r="E2038">
            <v>40.04</v>
          </cell>
          <cell r="F2038">
            <v>1978.53</v>
          </cell>
        </row>
        <row r="2039">
          <cell r="A2039" t="str">
            <v>37.14.310</v>
          </cell>
          <cell r="B2039" t="str">
            <v>Chave seccionadora sob carga, tripolar, acionamento rotativo, com prolongador, sem porta-fusível, de 250 A</v>
          </cell>
          <cell r="C2039" t="str">
            <v>UN</v>
          </cell>
          <cell r="D2039">
            <v>1340.08</v>
          </cell>
          <cell r="E2039">
            <v>40.04</v>
          </cell>
          <cell r="F2039">
            <v>1380.12</v>
          </cell>
        </row>
        <row r="2040">
          <cell r="A2040" t="str">
            <v>37.14.320</v>
          </cell>
          <cell r="B2040" t="str">
            <v>Chave seccionadora sob carga, tripolar, acionamento rotativo, com prolongador, sem porta-fusível, de 400 A</v>
          </cell>
          <cell r="C2040" t="str">
            <v>UN</v>
          </cell>
          <cell r="D2040">
            <v>2042.12</v>
          </cell>
          <cell r="E2040">
            <v>50.05</v>
          </cell>
          <cell r="F2040">
            <v>2092.17</v>
          </cell>
        </row>
        <row r="2041">
          <cell r="A2041" t="str">
            <v>37.14.330</v>
          </cell>
          <cell r="B2041" t="str">
            <v>Chave seccionadora sob carga, tripolar, acionamento rotativo, com prolongador, sem porta-fusível, de 630 A</v>
          </cell>
          <cell r="C2041" t="str">
            <v>UN</v>
          </cell>
          <cell r="D2041">
            <v>2159.1999999999998</v>
          </cell>
          <cell r="E2041">
            <v>60.06</v>
          </cell>
          <cell r="F2041">
            <v>2219.2600000000002</v>
          </cell>
        </row>
        <row r="2042">
          <cell r="A2042" t="str">
            <v>37.14.340</v>
          </cell>
          <cell r="B2042" t="str">
            <v>Chave seccionadora sob carga, tripolar, acionamento rotativo, com prolongador, sem porta-fusível, de 1000 A</v>
          </cell>
          <cell r="C2042" t="str">
            <v>UN</v>
          </cell>
          <cell r="D2042">
            <v>4793.13</v>
          </cell>
          <cell r="E2042">
            <v>75.08</v>
          </cell>
          <cell r="F2042">
            <v>4868.21</v>
          </cell>
        </row>
        <row r="2043">
          <cell r="A2043" t="str">
            <v>37.14.350</v>
          </cell>
          <cell r="B2043" t="str">
            <v>Chave seccionadora sob carga, tripolar, acionamento rotativo, com prolongador, sem porta-fusível, de 1250 A</v>
          </cell>
          <cell r="C2043" t="str">
            <v>UN</v>
          </cell>
          <cell r="D2043">
            <v>9418.65</v>
          </cell>
          <cell r="E2043">
            <v>75.08</v>
          </cell>
          <cell r="F2043">
            <v>9493.73</v>
          </cell>
        </row>
        <row r="2044">
          <cell r="A2044" t="str">
            <v>37.14.410</v>
          </cell>
          <cell r="B2044" t="str">
            <v>Chave seccionadora sob carga, tripolar, acionamento rotativo, com prolongador e porta-fusível até NH-00-125 A - sem fusíveis</v>
          </cell>
          <cell r="C2044" t="str">
            <v>UN</v>
          </cell>
          <cell r="D2044">
            <v>1244.6199999999999</v>
          </cell>
          <cell r="E2044">
            <v>40.04</v>
          </cell>
          <cell r="F2044">
            <v>1284.6600000000001</v>
          </cell>
        </row>
        <row r="2045">
          <cell r="A2045" t="str">
            <v>37.14.420</v>
          </cell>
          <cell r="B2045" t="str">
            <v>Chave seccionadora sob carga, tripolar, acionamento rotativo, com prolongador e porta-fusível até NH-00-160 A - sem fusíveis</v>
          </cell>
          <cell r="C2045" t="str">
            <v>UN</v>
          </cell>
          <cell r="D2045">
            <v>1769.81</v>
          </cell>
          <cell r="E2045">
            <v>40.04</v>
          </cell>
          <cell r="F2045">
            <v>1809.85</v>
          </cell>
        </row>
        <row r="2046">
          <cell r="A2046" t="str">
            <v>37.14.430</v>
          </cell>
          <cell r="B2046" t="str">
            <v>Chave seccionadora sob carga, tripolar, acionamento rotativo, com prolongador e porta-fusível até NH-1-250 A - sem fusíveis</v>
          </cell>
          <cell r="C2046" t="str">
            <v>UN</v>
          </cell>
          <cell r="D2046">
            <v>3800.74</v>
          </cell>
          <cell r="E2046">
            <v>40.04</v>
          </cell>
          <cell r="F2046">
            <v>3840.78</v>
          </cell>
        </row>
        <row r="2047">
          <cell r="A2047" t="str">
            <v>37.14.440</v>
          </cell>
          <cell r="B2047" t="str">
            <v>Chave seccionadora sob carga, tripolar, acionamento rotativo, com prolongador e porta-fusível até NH-2-400 A - sem fusíveis</v>
          </cell>
          <cell r="C2047" t="str">
            <v>UN</v>
          </cell>
          <cell r="D2047">
            <v>4392.43</v>
          </cell>
          <cell r="E2047">
            <v>50.05</v>
          </cell>
          <cell r="F2047">
            <v>4442.4799999999996</v>
          </cell>
        </row>
        <row r="2048">
          <cell r="A2048" t="str">
            <v>37.14.450</v>
          </cell>
          <cell r="B2048" t="str">
            <v>Chave seccionadora sob carga, tripolar, acionamento rotativo, com prolongador e porta-fusível até NH-3-630 A - sem fusíveis</v>
          </cell>
          <cell r="C2048" t="str">
            <v>UN</v>
          </cell>
          <cell r="D2048">
            <v>8799.49</v>
          </cell>
          <cell r="E2048">
            <v>60.06</v>
          </cell>
          <cell r="F2048">
            <v>8859.5499999999993</v>
          </cell>
        </row>
        <row r="2049">
          <cell r="A2049" t="str">
            <v>37.14.500</v>
          </cell>
          <cell r="B2049" t="str">
            <v>Chave seccionadora sob carga, tripolar, acionamento tipo punho, com porta-fusível até NH-00-160 A - sem fusíveis</v>
          </cell>
          <cell r="C2049" t="str">
            <v>UN</v>
          </cell>
          <cell r="D2049">
            <v>325.69</v>
          </cell>
          <cell r="E2049">
            <v>40.04</v>
          </cell>
          <cell r="F2049">
            <v>365.73</v>
          </cell>
        </row>
        <row r="2050">
          <cell r="A2050" t="str">
            <v>37.14.510</v>
          </cell>
          <cell r="B2050" t="str">
            <v>Chave seccionadora sob carga, tripolar, acionamento tipo punho, com porta-fusível até NH-1-250 A - sem fusíveis</v>
          </cell>
          <cell r="C2050" t="str">
            <v>UN</v>
          </cell>
          <cell r="D2050">
            <v>721.8</v>
          </cell>
          <cell r="E2050">
            <v>40.04</v>
          </cell>
          <cell r="F2050">
            <v>761.84</v>
          </cell>
        </row>
        <row r="2051">
          <cell r="A2051" t="str">
            <v>37.14.520</v>
          </cell>
          <cell r="B2051" t="str">
            <v>Chave seccionadora sob carga, tripolar, acionamento tipo punho, com porta-fusível até NH-2-400 A - sem fusíveis</v>
          </cell>
          <cell r="C2051" t="str">
            <v>UN</v>
          </cell>
          <cell r="D2051">
            <v>990.33</v>
          </cell>
          <cell r="E2051">
            <v>50.05</v>
          </cell>
          <cell r="F2051">
            <v>1040.3800000000001</v>
          </cell>
        </row>
        <row r="2052">
          <cell r="A2052" t="str">
            <v>37.14.530</v>
          </cell>
          <cell r="B2052" t="str">
            <v>Chave seccionadora sob carga, tripolar, acionamento tipo punho, com porta-fusível até NH-3-630 A - sem fusíveis</v>
          </cell>
          <cell r="C2052" t="str">
            <v>UN</v>
          </cell>
          <cell r="D2052">
            <v>1826.4</v>
          </cell>
          <cell r="E2052">
            <v>60.06</v>
          </cell>
          <cell r="F2052">
            <v>1886.46</v>
          </cell>
        </row>
        <row r="2053">
          <cell r="A2053" t="str">
            <v>37.14.600</v>
          </cell>
          <cell r="B2053" t="str">
            <v>Chave comutadora, reversão sob carga, tripolar, sem porta fusível, para 400 A</v>
          </cell>
          <cell r="C2053" t="str">
            <v>UN</v>
          </cell>
          <cell r="D2053">
            <v>5320.28</v>
          </cell>
          <cell r="E2053">
            <v>60.06</v>
          </cell>
          <cell r="F2053">
            <v>5380.34</v>
          </cell>
        </row>
        <row r="2054">
          <cell r="A2054" t="str">
            <v>37.14.610</v>
          </cell>
          <cell r="B2054" t="str">
            <v>Chave comutadora, reversão sob carga, tripolar, sem porta fusível, para 600/630 A</v>
          </cell>
          <cell r="C2054" t="str">
            <v>UN</v>
          </cell>
          <cell r="D2054">
            <v>6897.75</v>
          </cell>
          <cell r="E2054">
            <v>75.08</v>
          </cell>
          <cell r="F2054">
            <v>6972.83</v>
          </cell>
        </row>
        <row r="2055">
          <cell r="A2055" t="str">
            <v>37.14.620</v>
          </cell>
          <cell r="B2055" t="str">
            <v>Chave comutadora, reversão sob carga, tripolar, sem porta fusível, para 1000 A</v>
          </cell>
          <cell r="C2055" t="str">
            <v>UN</v>
          </cell>
          <cell r="D2055">
            <v>9964.51</v>
          </cell>
          <cell r="E2055">
            <v>90.09</v>
          </cell>
          <cell r="F2055">
            <v>10054.6</v>
          </cell>
        </row>
        <row r="2056">
          <cell r="A2056" t="str">
            <v>37.14.640</v>
          </cell>
          <cell r="B2056" t="str">
            <v>Chave comutadora, reversão sob carga, tetrapolar, sem porta fusível, para 630 A / 690 V</v>
          </cell>
          <cell r="C2056" t="str">
            <v>UN</v>
          </cell>
          <cell r="D2056">
            <v>9683.41</v>
          </cell>
          <cell r="E2056">
            <v>115.28</v>
          </cell>
          <cell r="F2056">
            <v>9798.69</v>
          </cell>
        </row>
        <row r="2057">
          <cell r="A2057" t="str">
            <v>37.14.830</v>
          </cell>
          <cell r="B2057" t="str">
            <v>Barra de contato para chave seccionadora tipo NH3-630 A</v>
          </cell>
          <cell r="C2057" t="str">
            <v>UN</v>
          </cell>
          <cell r="D2057">
            <v>77.760000000000005</v>
          </cell>
          <cell r="E2057">
            <v>10.01</v>
          </cell>
          <cell r="F2057">
            <v>87.77</v>
          </cell>
        </row>
        <row r="2058">
          <cell r="A2058" t="str">
            <v>37.14.912</v>
          </cell>
          <cell r="B2058" t="str">
            <v>Chave seccionadora tripolar, abertura sob carga seca até 160 A / 690 V</v>
          </cell>
          <cell r="C2058" t="str">
            <v>UN</v>
          </cell>
          <cell r="D2058">
            <v>778.33</v>
          </cell>
          <cell r="E2058">
            <v>40.04</v>
          </cell>
          <cell r="F2058">
            <v>818.37</v>
          </cell>
        </row>
        <row r="2059">
          <cell r="A2059" t="str">
            <v>37.15</v>
          </cell>
          <cell r="B2059" t="str">
            <v>Chave de media tensao</v>
          </cell>
          <cell r="C2059"/>
          <cell r="D2059"/>
          <cell r="E2059"/>
          <cell r="F2059"/>
        </row>
        <row r="2060">
          <cell r="A2060" t="str">
            <v>37.15.110</v>
          </cell>
          <cell r="B2060" t="str">
            <v>Chave seccionadora tripolar sob carga para 400 A - 25 kV - com prolongador</v>
          </cell>
          <cell r="C2060" t="str">
            <v>UN</v>
          </cell>
          <cell r="D2060">
            <v>2510.9899999999998</v>
          </cell>
          <cell r="E2060">
            <v>243.85</v>
          </cell>
          <cell r="F2060">
            <v>2754.84</v>
          </cell>
        </row>
        <row r="2061">
          <cell r="A2061" t="str">
            <v>37.15.120</v>
          </cell>
          <cell r="B2061" t="str">
            <v>Chave seccionadora tripolar sob carga para 400 A - 15 kV - com prolongador</v>
          </cell>
          <cell r="C2061" t="str">
            <v>UN</v>
          </cell>
          <cell r="D2061">
            <v>1785.06</v>
          </cell>
          <cell r="E2061">
            <v>243.85</v>
          </cell>
          <cell r="F2061">
            <v>2028.91</v>
          </cell>
        </row>
        <row r="2062">
          <cell r="A2062" t="str">
            <v>37.15.150</v>
          </cell>
          <cell r="B2062" t="str">
            <v>Chave fusível base ´C´ para 15 kV/100 A, com capacidade de ruptura até 10 kA - com fusível</v>
          </cell>
          <cell r="C2062" t="str">
            <v>UN</v>
          </cell>
          <cell r="D2062">
            <v>450.38</v>
          </cell>
          <cell r="E2062">
            <v>89.98</v>
          </cell>
          <cell r="F2062">
            <v>540.36</v>
          </cell>
        </row>
        <row r="2063">
          <cell r="A2063" t="str">
            <v>37.15.160</v>
          </cell>
          <cell r="B2063" t="str">
            <v>Chave fusível base ´C´  para 15 kV/200 A, com capacidade de ruptura até 10 kA - com fusível</v>
          </cell>
          <cell r="C2063" t="str">
            <v>UN</v>
          </cell>
          <cell r="D2063">
            <v>527.9</v>
          </cell>
          <cell r="E2063">
            <v>89.98</v>
          </cell>
          <cell r="F2063">
            <v>617.88</v>
          </cell>
        </row>
        <row r="2064">
          <cell r="A2064" t="str">
            <v>37.15.170</v>
          </cell>
          <cell r="B2064" t="str">
            <v>Chave fusível base ´C´ para 25 kV/100 A, com capacidade de ruptura até 6,3 kA - com fusível</v>
          </cell>
          <cell r="C2064" t="str">
            <v>UN</v>
          </cell>
          <cell r="D2064">
            <v>428.23</v>
          </cell>
          <cell r="E2064">
            <v>89.98</v>
          </cell>
          <cell r="F2064">
            <v>518.21</v>
          </cell>
        </row>
        <row r="2065">
          <cell r="A2065" t="str">
            <v>37.15.200</v>
          </cell>
          <cell r="B2065" t="str">
            <v>Chave seccionadora tripolar seca para 400 A - 15 kV - com prolongador</v>
          </cell>
          <cell r="C2065" t="str">
            <v>UN</v>
          </cell>
          <cell r="D2065">
            <v>1352.04</v>
          </cell>
          <cell r="E2065">
            <v>243.85</v>
          </cell>
          <cell r="F2065">
            <v>1595.89</v>
          </cell>
        </row>
        <row r="2066">
          <cell r="A2066" t="str">
            <v>37.15.210</v>
          </cell>
          <cell r="B2066" t="str">
            <v>Chave seccionadora tripolar seca para 600 / 630 A - 15 kV - com prolongador</v>
          </cell>
          <cell r="C2066" t="str">
            <v>UN</v>
          </cell>
          <cell r="D2066">
            <v>1590.4</v>
          </cell>
          <cell r="E2066">
            <v>243.85</v>
          </cell>
          <cell r="F2066">
            <v>1834.25</v>
          </cell>
        </row>
        <row r="2067">
          <cell r="A2067" t="str">
            <v>37.16</v>
          </cell>
          <cell r="B2067" t="str">
            <v>Bus-way</v>
          </cell>
          <cell r="C2067"/>
          <cell r="D2067"/>
          <cell r="E2067"/>
          <cell r="F2067"/>
        </row>
        <row r="2068">
          <cell r="A2068" t="str">
            <v>37.16.071</v>
          </cell>
          <cell r="B2068" t="str">
            <v>Sistema de barramento blindado de 100 a 2000 A, trifásico, barra de cobre</v>
          </cell>
          <cell r="C2068" t="str">
            <v>Axm</v>
          </cell>
          <cell r="D2068">
            <v>569.22</v>
          </cell>
          <cell r="E2068">
            <v>0.63</v>
          </cell>
          <cell r="F2068">
            <v>569.85</v>
          </cell>
        </row>
        <row r="2069">
          <cell r="A2069" t="str">
            <v>37.16.081</v>
          </cell>
          <cell r="B2069" t="str">
            <v>Sistema de barramento blindado de 100 a 2000 A, trifásico, barra de alumínio</v>
          </cell>
          <cell r="C2069" t="str">
            <v>Axm</v>
          </cell>
          <cell r="D2069">
            <v>177.68</v>
          </cell>
          <cell r="E2069">
            <v>0.63</v>
          </cell>
          <cell r="F2069">
            <v>178.31</v>
          </cell>
        </row>
        <row r="2070">
          <cell r="A2070" t="str">
            <v>37.17</v>
          </cell>
          <cell r="B2070" t="str">
            <v>Dispositivo DR ou interruptor de corrente de fuga</v>
          </cell>
          <cell r="C2070"/>
          <cell r="D2070"/>
          <cell r="E2070"/>
          <cell r="F2070"/>
        </row>
        <row r="2071">
          <cell r="A2071" t="str">
            <v>37.17.060</v>
          </cell>
          <cell r="B2071" t="str">
            <v>Dispositivo diferencial residual de 25 A x 30 mA - 2 polos</v>
          </cell>
          <cell r="C2071" t="str">
            <v>UN</v>
          </cell>
          <cell r="D2071">
            <v>218.26</v>
          </cell>
          <cell r="E2071">
            <v>12.51</v>
          </cell>
          <cell r="F2071">
            <v>230.77</v>
          </cell>
        </row>
        <row r="2072">
          <cell r="A2072" t="str">
            <v>37.17.070</v>
          </cell>
          <cell r="B2072" t="str">
            <v>Dispositivo diferencial residual de 40 A x 30 mA - 2 polos</v>
          </cell>
          <cell r="C2072" t="str">
            <v>UN</v>
          </cell>
          <cell r="D2072">
            <v>234.42</v>
          </cell>
          <cell r="E2072">
            <v>12.51</v>
          </cell>
          <cell r="F2072">
            <v>246.93</v>
          </cell>
        </row>
        <row r="2073">
          <cell r="A2073" t="str">
            <v>37.17.074</v>
          </cell>
          <cell r="B2073" t="str">
            <v>Dispositivo diferencial residual de 25 A x 30 mA - 4 polos</v>
          </cell>
          <cell r="C2073" t="str">
            <v>UN</v>
          </cell>
          <cell r="D2073">
            <v>316.08999999999997</v>
          </cell>
          <cell r="E2073">
            <v>12.51</v>
          </cell>
          <cell r="F2073">
            <v>328.6</v>
          </cell>
        </row>
        <row r="2074">
          <cell r="A2074" t="str">
            <v>37.17.080</v>
          </cell>
          <cell r="B2074" t="str">
            <v>Dispositivo diferencial residual de 40 A x 30 mA - 4 polos</v>
          </cell>
          <cell r="C2074" t="str">
            <v>UN</v>
          </cell>
          <cell r="D2074">
            <v>311.97000000000003</v>
          </cell>
          <cell r="E2074">
            <v>12.51</v>
          </cell>
          <cell r="F2074">
            <v>324.48</v>
          </cell>
        </row>
        <row r="2075">
          <cell r="A2075" t="str">
            <v>37.17.090</v>
          </cell>
          <cell r="B2075" t="str">
            <v>Dispositivo diferencial residual de 63 A x 30 mA - 4 polos</v>
          </cell>
          <cell r="C2075" t="str">
            <v>UN</v>
          </cell>
          <cell r="D2075">
            <v>366.69</v>
          </cell>
          <cell r="E2075">
            <v>12.51</v>
          </cell>
          <cell r="F2075">
            <v>379.2</v>
          </cell>
        </row>
        <row r="2076">
          <cell r="A2076" t="str">
            <v>37.17.100</v>
          </cell>
          <cell r="B2076" t="str">
            <v>Dispositivo diferencial residual de 80 A x 30 mA - 4 polos</v>
          </cell>
          <cell r="C2076" t="str">
            <v>UN</v>
          </cell>
          <cell r="D2076">
            <v>404.3</v>
          </cell>
          <cell r="E2076">
            <v>12.51</v>
          </cell>
          <cell r="F2076">
            <v>416.81</v>
          </cell>
        </row>
        <row r="2077">
          <cell r="A2077" t="str">
            <v>37.17.110</v>
          </cell>
          <cell r="B2077" t="str">
            <v>Dispositivo diferencial residual de 100 A x 30 mA - 4 polos</v>
          </cell>
          <cell r="C2077" t="str">
            <v>UN</v>
          </cell>
          <cell r="D2077">
            <v>353.78</v>
          </cell>
          <cell r="E2077">
            <v>12.51</v>
          </cell>
          <cell r="F2077">
            <v>366.29</v>
          </cell>
        </row>
        <row r="2078">
          <cell r="A2078" t="str">
            <v>37.17.114</v>
          </cell>
          <cell r="B2078" t="str">
            <v>Dispositivo diferencial residual de 125 A x 30 mA - 4 polos</v>
          </cell>
          <cell r="C2078" t="str">
            <v>UN</v>
          </cell>
          <cell r="D2078">
            <v>2148.1799999999998</v>
          </cell>
          <cell r="E2078">
            <v>12.51</v>
          </cell>
          <cell r="F2078">
            <v>2160.69</v>
          </cell>
        </row>
        <row r="2079">
          <cell r="A2079" t="str">
            <v>37.17.130</v>
          </cell>
          <cell r="B2079" t="str">
            <v>Dispositivo diferencial residual de 25 A x 300 mA - 4 polos</v>
          </cell>
          <cell r="C2079" t="str">
            <v>UN</v>
          </cell>
          <cell r="D2079">
            <v>292.31</v>
          </cell>
          <cell r="E2079">
            <v>12.51</v>
          </cell>
          <cell r="F2079">
            <v>304.82</v>
          </cell>
        </row>
        <row r="2080">
          <cell r="A2080" t="str">
            <v>37.18</v>
          </cell>
          <cell r="B2080" t="str">
            <v>Transformador de Potencial</v>
          </cell>
          <cell r="C2080"/>
          <cell r="D2080"/>
          <cell r="E2080"/>
          <cell r="F2080"/>
        </row>
        <row r="2081">
          <cell r="A2081" t="str">
            <v>37.18.010</v>
          </cell>
          <cell r="B2081" t="str">
            <v>Transformador de potencial monofásico até 1000 VA classe 15 kV, a seco, com fusíveis</v>
          </cell>
          <cell r="C2081" t="str">
            <v>UN</v>
          </cell>
          <cell r="D2081">
            <v>3658.51</v>
          </cell>
          <cell r="E2081">
            <v>75.900000000000006</v>
          </cell>
          <cell r="F2081">
            <v>3734.41</v>
          </cell>
        </row>
        <row r="2082">
          <cell r="A2082" t="str">
            <v>37.18.020</v>
          </cell>
          <cell r="B2082" t="str">
            <v>Transformador de potencial monofásico até 2000 VA classe 15 kV, a seco, com fusíveis</v>
          </cell>
          <cell r="C2082" t="str">
            <v>UN</v>
          </cell>
          <cell r="D2082">
            <v>4284.3900000000003</v>
          </cell>
          <cell r="E2082">
            <v>75.900000000000006</v>
          </cell>
          <cell r="F2082">
            <v>4360.29</v>
          </cell>
        </row>
        <row r="2083">
          <cell r="A2083" t="str">
            <v>37.18.030</v>
          </cell>
          <cell r="B2083" t="str">
            <v>Transformador de potencial monofásico até 500 VA classe 15 kV, a seco, sem fusíveis</v>
          </cell>
          <cell r="C2083" t="str">
            <v>UN</v>
          </cell>
          <cell r="D2083">
            <v>2743.42</v>
          </cell>
          <cell r="E2083">
            <v>75.900000000000006</v>
          </cell>
          <cell r="F2083">
            <v>2819.32</v>
          </cell>
        </row>
        <row r="2084">
          <cell r="A2084" t="str">
            <v>37.19</v>
          </cell>
          <cell r="B2084" t="str">
            <v>Transformador de corrente</v>
          </cell>
          <cell r="C2084"/>
          <cell r="D2084"/>
          <cell r="E2084"/>
          <cell r="F2084"/>
        </row>
        <row r="2085">
          <cell r="A2085" t="str">
            <v>37.19.010</v>
          </cell>
          <cell r="B2085" t="str">
            <v>Transformador de corrente 800-5 A, janela</v>
          </cell>
          <cell r="C2085" t="str">
            <v>UN</v>
          </cell>
          <cell r="D2085">
            <v>300.95999999999998</v>
          </cell>
          <cell r="E2085">
            <v>75.900000000000006</v>
          </cell>
          <cell r="F2085">
            <v>376.86</v>
          </cell>
        </row>
        <row r="2086">
          <cell r="A2086" t="str">
            <v>37.19.020</v>
          </cell>
          <cell r="B2086" t="str">
            <v>Transformador de corrente 200-5 A até 600-5 A, janela</v>
          </cell>
          <cell r="C2086" t="str">
            <v>UN</v>
          </cell>
          <cell r="D2086">
            <v>232.08</v>
          </cell>
          <cell r="E2086">
            <v>75.900000000000006</v>
          </cell>
          <cell r="F2086">
            <v>307.98</v>
          </cell>
        </row>
        <row r="2087">
          <cell r="A2087" t="str">
            <v>37.19.030</v>
          </cell>
          <cell r="B2087" t="str">
            <v>Transformador de corrente 1000-5 A até 1500-5 A, janela</v>
          </cell>
          <cell r="C2087" t="str">
            <v>UN</v>
          </cell>
          <cell r="D2087">
            <v>543.99</v>
          </cell>
          <cell r="E2087">
            <v>75.900000000000006</v>
          </cell>
          <cell r="F2087">
            <v>619.89</v>
          </cell>
        </row>
        <row r="2088">
          <cell r="A2088" t="str">
            <v>37.19.060</v>
          </cell>
          <cell r="B2088" t="str">
            <v>Transformador de corrente 50-5 A até 150-5 A, janela</v>
          </cell>
          <cell r="C2088" t="str">
            <v>UN</v>
          </cell>
          <cell r="D2088">
            <v>188.37</v>
          </cell>
          <cell r="E2088">
            <v>75.900000000000006</v>
          </cell>
          <cell r="F2088">
            <v>264.27</v>
          </cell>
        </row>
        <row r="2089">
          <cell r="A2089" t="str">
            <v>37.20</v>
          </cell>
          <cell r="B2089" t="str">
            <v>Reparos, conservacoes e complementos - GRUPO 37</v>
          </cell>
          <cell r="C2089"/>
          <cell r="D2089"/>
          <cell r="E2089"/>
          <cell r="F2089"/>
        </row>
        <row r="2090">
          <cell r="A2090" t="str">
            <v>37.20.010</v>
          </cell>
          <cell r="B2090" t="str">
            <v>Isolador em epóxi de 1 kV para barramento</v>
          </cell>
          <cell r="C2090" t="str">
            <v>UN</v>
          </cell>
          <cell r="D2090">
            <v>30.23</v>
          </cell>
          <cell r="E2090">
            <v>7.5</v>
          </cell>
          <cell r="F2090">
            <v>37.729999999999997</v>
          </cell>
        </row>
        <row r="2091">
          <cell r="A2091" t="str">
            <v>37.20.030</v>
          </cell>
          <cell r="B2091" t="str">
            <v>Bloco terminal conector até 65A / 600V, faixa de aplicação até 16 mm²</v>
          </cell>
          <cell r="C2091" t="str">
            <v>UN</v>
          </cell>
          <cell r="D2091">
            <v>48.46</v>
          </cell>
          <cell r="E2091">
            <v>2.5</v>
          </cell>
          <cell r="F2091">
            <v>50.96</v>
          </cell>
        </row>
        <row r="2092">
          <cell r="A2092" t="str">
            <v>37.20.080</v>
          </cell>
          <cell r="B2092" t="str">
            <v>Barra de neutro e/ou terra</v>
          </cell>
          <cell r="C2092" t="str">
            <v>UN</v>
          </cell>
          <cell r="D2092">
            <v>20.87</v>
          </cell>
          <cell r="E2092">
            <v>7.5</v>
          </cell>
          <cell r="F2092">
            <v>28.37</v>
          </cell>
        </row>
        <row r="2093">
          <cell r="A2093" t="str">
            <v>37.20.090</v>
          </cell>
          <cell r="B2093" t="str">
            <v>Recolocação de chave seccionadora tripolar de 125 A até 650 A, sem base fusível</v>
          </cell>
          <cell r="C2093" t="str">
            <v>UN</v>
          </cell>
          <cell r="D2093"/>
          <cell r="E2093">
            <v>25.03</v>
          </cell>
          <cell r="F2093">
            <v>25.03</v>
          </cell>
        </row>
        <row r="2094">
          <cell r="A2094" t="str">
            <v>37.20.100</v>
          </cell>
          <cell r="B2094" t="str">
            <v>Recolocação de fundo de quadro de distribuição, sem componentes</v>
          </cell>
          <cell r="C2094" t="str">
            <v>M2</v>
          </cell>
          <cell r="D2094"/>
          <cell r="E2094">
            <v>35.21</v>
          </cell>
          <cell r="F2094">
            <v>35.21</v>
          </cell>
        </row>
        <row r="2095">
          <cell r="A2095" t="str">
            <v>37.20.110</v>
          </cell>
          <cell r="B2095" t="str">
            <v>Recolocação de quadro de distribuição de sobrepor, sem componentes</v>
          </cell>
          <cell r="C2095" t="str">
            <v>M2</v>
          </cell>
          <cell r="D2095"/>
          <cell r="E2095">
            <v>70.41</v>
          </cell>
          <cell r="F2095">
            <v>70.41</v>
          </cell>
        </row>
        <row r="2096">
          <cell r="A2096" t="str">
            <v>37.20.130</v>
          </cell>
          <cell r="B2096" t="str">
            <v>Banco de medição para transformadores TC/TP, padrão Eletropaulo e/ou Cesp</v>
          </cell>
          <cell r="C2096" t="str">
            <v>UN</v>
          </cell>
          <cell r="D2096">
            <v>1179.92</v>
          </cell>
          <cell r="E2096">
            <v>2.04</v>
          </cell>
          <cell r="F2096">
            <v>1181.96</v>
          </cell>
        </row>
        <row r="2097">
          <cell r="A2097" t="str">
            <v>37.20.140</v>
          </cell>
          <cell r="B2097" t="str">
            <v>Suporte fixo para transformadores de potencial</v>
          </cell>
          <cell r="C2097" t="str">
            <v>UN</v>
          </cell>
          <cell r="D2097">
            <v>119.67</v>
          </cell>
          <cell r="E2097">
            <v>5.09</v>
          </cell>
          <cell r="F2097">
            <v>124.76</v>
          </cell>
        </row>
        <row r="2098">
          <cell r="A2098" t="str">
            <v>37.20.156</v>
          </cell>
          <cell r="B2098" t="str">
            <v>Placa de montagem para quadros em geral, em chapa de aço</v>
          </cell>
          <cell r="C2098" t="str">
            <v>M2</v>
          </cell>
          <cell r="D2098">
            <v>539.52</v>
          </cell>
          <cell r="E2098">
            <v>35.21</v>
          </cell>
          <cell r="F2098">
            <v>574.73</v>
          </cell>
        </row>
        <row r="2099">
          <cell r="A2099" t="str">
            <v>37.20.190</v>
          </cell>
          <cell r="B2099" t="str">
            <v>Inversor de frequência para variação de velocidade em motores, potência de 0,25 a 20 cv</v>
          </cell>
          <cell r="C2099" t="str">
            <v>UN</v>
          </cell>
          <cell r="D2099">
            <v>7728.6</v>
          </cell>
          <cell r="E2099">
            <v>56.33</v>
          </cell>
          <cell r="F2099">
            <v>7784.93</v>
          </cell>
        </row>
        <row r="2100">
          <cell r="A2100" t="str">
            <v>37.20.191</v>
          </cell>
          <cell r="B2100" t="str">
            <v>Inversor de frequência para variação de velocidade em motores, potência de 25 a 30 cv</v>
          </cell>
          <cell r="C2100" t="str">
            <v>UN</v>
          </cell>
          <cell r="D2100">
            <v>16986.7</v>
          </cell>
          <cell r="E2100">
            <v>56.33</v>
          </cell>
          <cell r="F2100">
            <v>17043.03</v>
          </cell>
        </row>
        <row r="2101">
          <cell r="A2101" t="str">
            <v>37.20.193</v>
          </cell>
          <cell r="B2101" t="str">
            <v>Inversor de frequência para variação de velocidade em motores, potência de 50 cv</v>
          </cell>
          <cell r="C2101" t="str">
            <v>UN</v>
          </cell>
          <cell r="D2101">
            <v>31766.51</v>
          </cell>
          <cell r="E2101">
            <v>56.33</v>
          </cell>
          <cell r="F2101">
            <v>31822.84</v>
          </cell>
        </row>
        <row r="2102">
          <cell r="A2102" t="str">
            <v>37.20.210</v>
          </cell>
          <cell r="B2102" t="str">
            <v>Punho de manobra com articulador de acionamento</v>
          </cell>
          <cell r="C2102" t="str">
            <v>UN</v>
          </cell>
          <cell r="D2102">
            <v>578.64</v>
          </cell>
          <cell r="E2102">
            <v>25.03</v>
          </cell>
          <cell r="F2102">
            <v>603.66999999999996</v>
          </cell>
        </row>
        <row r="2103">
          <cell r="A2103" t="str">
            <v>37.21</v>
          </cell>
          <cell r="B2103" t="str">
            <v>Capacitor de potencia</v>
          </cell>
          <cell r="C2103"/>
          <cell r="D2103"/>
          <cell r="E2103"/>
          <cell r="F2103"/>
        </row>
        <row r="2104">
          <cell r="A2104" t="str">
            <v>37.21.010</v>
          </cell>
          <cell r="B2104" t="str">
            <v>Capacitor de potência trifásico de 10 kVAr, 220 V/60 Hz, para correção de fator de potência</v>
          </cell>
          <cell r="C2104" t="str">
            <v>UN</v>
          </cell>
          <cell r="D2104">
            <v>1026.58</v>
          </cell>
          <cell r="E2104">
            <v>25.03</v>
          </cell>
          <cell r="F2104">
            <v>1051.6099999999999</v>
          </cell>
        </row>
        <row r="2105">
          <cell r="A2105" t="str">
            <v>37.22</v>
          </cell>
          <cell r="B2105" t="str">
            <v>Transformador de comando</v>
          </cell>
          <cell r="C2105"/>
          <cell r="D2105"/>
          <cell r="E2105"/>
          <cell r="F2105"/>
        </row>
        <row r="2106">
          <cell r="A2106" t="str">
            <v>37.22.010</v>
          </cell>
          <cell r="B2106" t="str">
            <v>Transformador monofásico de comando de 200 VA, a seco</v>
          </cell>
          <cell r="C2106" t="str">
            <v>UN</v>
          </cell>
          <cell r="D2106">
            <v>542.34</v>
          </cell>
          <cell r="E2106">
            <v>75.900000000000006</v>
          </cell>
          <cell r="F2106">
            <v>618.24</v>
          </cell>
        </row>
        <row r="2107">
          <cell r="A2107" t="str">
            <v>37.24</v>
          </cell>
          <cell r="B2107" t="str">
            <v>Supressor de surto</v>
          </cell>
          <cell r="C2107"/>
          <cell r="D2107"/>
          <cell r="E2107"/>
          <cell r="F2107"/>
        </row>
        <row r="2108">
          <cell r="A2108" t="str">
            <v>37.24.031</v>
          </cell>
          <cell r="B2108" t="str">
            <v>Supressor de surto monofásico, corrente nominal 4 a 11 kA, Imax. de surto 12 até 15 kA</v>
          </cell>
          <cell r="C2108" t="str">
            <v>UN</v>
          </cell>
          <cell r="D2108">
            <v>47.93</v>
          </cell>
          <cell r="E2108">
            <v>28.53</v>
          </cell>
          <cell r="F2108">
            <v>76.459999999999994</v>
          </cell>
        </row>
        <row r="2109">
          <cell r="A2109" t="str">
            <v>37.24.032</v>
          </cell>
          <cell r="B2109" t="str">
            <v>Supressor de surto monofásico, corrente nominal 20 kA, Imax. de surto 50 até 80 kA</v>
          </cell>
          <cell r="C2109" t="str">
            <v>UN</v>
          </cell>
          <cell r="D2109">
            <v>208.34</v>
          </cell>
          <cell r="E2109">
            <v>28.53</v>
          </cell>
          <cell r="F2109">
            <v>236.87</v>
          </cell>
        </row>
        <row r="2110">
          <cell r="A2110" t="str">
            <v>37.24.042</v>
          </cell>
          <cell r="B2110" t="str">
            <v>Dispositivo de proteção contra surto, 1 polo, suportabilidade &lt;= 4 kV, Un até 240V/415V, Iimp = 60 kA, curva de ensaio 10/350µs - classe 1</v>
          </cell>
          <cell r="C2110" t="str">
            <v>UN</v>
          </cell>
          <cell r="D2110">
            <v>900.2</v>
          </cell>
          <cell r="E2110">
            <v>31.64</v>
          </cell>
          <cell r="F2110">
            <v>931.84</v>
          </cell>
        </row>
        <row r="2111">
          <cell r="A2111" t="str">
            <v>37.24.043</v>
          </cell>
          <cell r="B2111" t="str">
            <v>Dispositivo de proteção contra surto, 4 polos, 3F+N, Un até 240/415V, Iimp= 75 kA (25 kA por fase), curva de ensaio 10/350 µs - classe 1</v>
          </cell>
          <cell r="C2111" t="str">
            <v>UN</v>
          </cell>
          <cell r="D2111">
            <v>8435.2199999999993</v>
          </cell>
          <cell r="E2111">
            <v>31.64</v>
          </cell>
          <cell r="F2111">
            <v>8466.86</v>
          </cell>
        </row>
        <row r="2112">
          <cell r="A2112" t="str">
            <v>37.24.044</v>
          </cell>
          <cell r="B2112" t="str">
            <v>Dispositivo de proteção contra surto, 4 polos, suportabilidade &lt;= 2,5 kV, 3F+N, Un até 240/415V, curva de ensaio 8/20µs, In=20kA/40kA - classe 2</v>
          </cell>
          <cell r="C2112" t="str">
            <v>UN</v>
          </cell>
          <cell r="D2112">
            <v>3003.17</v>
          </cell>
          <cell r="E2112">
            <v>31.64</v>
          </cell>
          <cell r="F2112">
            <v>3034.81</v>
          </cell>
        </row>
        <row r="2113">
          <cell r="A2113" t="str">
            <v>37.24.045</v>
          </cell>
          <cell r="B2113" t="str">
            <v>Dispositivo de proteção contra surto, 1 polo, monobloco, suportabilidade &lt;=1,5kV, F+N / F+F, Un até 230/264V, curva de ensaio 8/20µs - classe 3</v>
          </cell>
          <cell r="C2113" t="str">
            <v>UN</v>
          </cell>
          <cell r="D2113">
            <v>885.01</v>
          </cell>
          <cell r="E2113">
            <v>31.64</v>
          </cell>
          <cell r="F2113">
            <v>916.65</v>
          </cell>
        </row>
        <row r="2114">
          <cell r="A2114" t="str">
            <v>37.25</v>
          </cell>
          <cell r="B2114" t="str">
            <v>Disjuntores.</v>
          </cell>
          <cell r="C2114"/>
          <cell r="D2114"/>
          <cell r="E2114"/>
          <cell r="F2114"/>
        </row>
        <row r="2115">
          <cell r="A2115" t="str">
            <v>37.25.090</v>
          </cell>
          <cell r="B2115" t="str">
            <v>Disjuntor em caixa moldada tripolar, térmico e magnético fixos, tensão de isolamento 480/690V, de 10A a 60A</v>
          </cell>
          <cell r="C2115" t="str">
            <v>UN</v>
          </cell>
          <cell r="D2115">
            <v>525.88</v>
          </cell>
          <cell r="E2115">
            <v>82.67</v>
          </cell>
          <cell r="F2115">
            <v>608.54999999999995</v>
          </cell>
        </row>
        <row r="2116">
          <cell r="A2116" t="str">
            <v>37.25.100</v>
          </cell>
          <cell r="B2116" t="str">
            <v>Disjuntor em caixa moldada tripolar, térmico e magnético fixos, tensão de isolamento 480/690V, de 70A até 150A</v>
          </cell>
          <cell r="C2116" t="str">
            <v>UN</v>
          </cell>
          <cell r="D2116">
            <v>458.96</v>
          </cell>
          <cell r="E2116">
            <v>82.67</v>
          </cell>
          <cell r="F2116">
            <v>541.63</v>
          </cell>
        </row>
        <row r="2117">
          <cell r="A2117" t="str">
            <v>37.25.110</v>
          </cell>
          <cell r="B2117" t="str">
            <v>Disjuntor em caixa moldada tripolar, térmico e magnético fixos, tensão de isolamento 415/690V, de 175A a 250A</v>
          </cell>
          <cell r="C2117" t="str">
            <v>UN</v>
          </cell>
          <cell r="D2117">
            <v>627.69000000000005</v>
          </cell>
          <cell r="E2117">
            <v>82.67</v>
          </cell>
          <cell r="F2117">
            <v>710.36</v>
          </cell>
        </row>
        <row r="2118">
          <cell r="A2118" t="str">
            <v>37.25.200</v>
          </cell>
          <cell r="B2118" t="str">
            <v>Disjuntor em caixa moldada bipolar, térmico e magnético fixos - 480 V, de 10 A a 50 A para 120/240 Vca - 25 KA e para 380/440 Vca - 18 KA</v>
          </cell>
          <cell r="C2118" t="str">
            <v>UN</v>
          </cell>
          <cell r="D2118">
            <v>436.16</v>
          </cell>
          <cell r="E2118">
            <v>82.67</v>
          </cell>
          <cell r="F2118">
            <v>518.83000000000004</v>
          </cell>
        </row>
        <row r="2119">
          <cell r="A2119" t="str">
            <v>37.25.210</v>
          </cell>
          <cell r="B2119" t="str">
            <v>Disjuntor em caixa moldada bipolar, térmico e magnético fixos - 600 V, de 150 A para 120/240 Vca - 25 KA e para 380/440 Vca - 18 KA</v>
          </cell>
          <cell r="C2119" t="str">
            <v>UN</v>
          </cell>
          <cell r="D2119">
            <v>668.34</v>
          </cell>
          <cell r="E2119">
            <v>82.67</v>
          </cell>
          <cell r="F2119">
            <v>751.01</v>
          </cell>
        </row>
        <row r="2120">
          <cell r="A2120" t="str">
            <v>37.25.215</v>
          </cell>
          <cell r="B2120" t="str">
            <v>Disjuntor fixo a vácuo de 15 a 17,5 kV, equipado com motorização de fechamento, com relê de proteção</v>
          </cell>
          <cell r="C2120" t="str">
            <v>CJ</v>
          </cell>
          <cell r="D2120">
            <v>39970.99</v>
          </cell>
          <cell r="E2120">
            <v>115.28</v>
          </cell>
          <cell r="F2120">
            <v>40086.269999999997</v>
          </cell>
        </row>
        <row r="2121">
          <cell r="A2121" t="str">
            <v>38</v>
          </cell>
          <cell r="B2121" t="str">
            <v>TUBULACAO E CONDUTOR PARA ENERGIA ELETRICA E TELEFONIA BASICA</v>
          </cell>
          <cell r="C2121"/>
          <cell r="D2121"/>
          <cell r="E2121"/>
          <cell r="F2121"/>
        </row>
        <row r="2122">
          <cell r="A2122" t="str">
            <v>38.01</v>
          </cell>
          <cell r="B2122" t="str">
            <v>Eletroduto em PVC rigido roscavel</v>
          </cell>
          <cell r="C2122"/>
          <cell r="D2122"/>
          <cell r="E2122"/>
          <cell r="F2122"/>
        </row>
        <row r="2123">
          <cell r="A2123" t="str">
            <v>38.01.040</v>
          </cell>
          <cell r="B2123" t="str">
            <v>Eletroduto de PVC rígido roscável de 3/4´ - com acessórios</v>
          </cell>
          <cell r="C2123" t="str">
            <v>M</v>
          </cell>
          <cell r="D2123">
            <v>6.62</v>
          </cell>
          <cell r="E2123">
            <v>25.03</v>
          </cell>
          <cell r="F2123">
            <v>31.65</v>
          </cell>
        </row>
        <row r="2124">
          <cell r="A2124" t="str">
            <v>38.01.060</v>
          </cell>
          <cell r="B2124" t="str">
            <v>Eletroduto de PVC rígido roscável de 1´ - com acessórios</v>
          </cell>
          <cell r="C2124" t="str">
            <v>M</v>
          </cell>
          <cell r="D2124">
            <v>9.61</v>
          </cell>
          <cell r="E2124">
            <v>30.03</v>
          </cell>
          <cell r="F2124">
            <v>39.64</v>
          </cell>
        </row>
        <row r="2125">
          <cell r="A2125" t="str">
            <v>38.01.080</v>
          </cell>
          <cell r="B2125" t="str">
            <v>Eletroduto de PVC rígido roscável de 1 1/4´ - com acessórios</v>
          </cell>
          <cell r="C2125" t="str">
            <v>M</v>
          </cell>
          <cell r="D2125">
            <v>14.19</v>
          </cell>
          <cell r="E2125">
            <v>35.03</v>
          </cell>
          <cell r="F2125">
            <v>49.22</v>
          </cell>
        </row>
        <row r="2126">
          <cell r="A2126" t="str">
            <v>38.01.100</v>
          </cell>
          <cell r="B2126" t="str">
            <v>Eletroduto de PVC rígido roscável de 1 1/2´ - com acessórios</v>
          </cell>
          <cell r="C2126" t="str">
            <v>M</v>
          </cell>
          <cell r="D2126">
            <v>14.15</v>
          </cell>
          <cell r="E2126">
            <v>40.04</v>
          </cell>
          <cell r="F2126">
            <v>54.19</v>
          </cell>
        </row>
        <row r="2127">
          <cell r="A2127" t="str">
            <v>38.01.120</v>
          </cell>
          <cell r="B2127" t="str">
            <v>Eletroduto de PVC rígido roscável de 2´ - com acessórios</v>
          </cell>
          <cell r="C2127" t="str">
            <v>M</v>
          </cell>
          <cell r="D2127">
            <v>18.57</v>
          </cell>
          <cell r="E2127">
            <v>45.04</v>
          </cell>
          <cell r="F2127">
            <v>63.61</v>
          </cell>
        </row>
        <row r="2128">
          <cell r="A2128" t="str">
            <v>38.01.140</v>
          </cell>
          <cell r="B2128" t="str">
            <v>Eletroduto de PVC rígido roscável de 2 1/2´ - com acessórios</v>
          </cell>
          <cell r="C2128" t="str">
            <v>M</v>
          </cell>
          <cell r="D2128">
            <v>30.47</v>
          </cell>
          <cell r="E2128">
            <v>50.05</v>
          </cell>
          <cell r="F2128">
            <v>80.52</v>
          </cell>
        </row>
        <row r="2129">
          <cell r="A2129" t="str">
            <v>38.01.160</v>
          </cell>
          <cell r="B2129" t="str">
            <v>Eletroduto de PVC rígido roscável de 3´ - com acessórios</v>
          </cell>
          <cell r="C2129" t="str">
            <v>M</v>
          </cell>
          <cell r="D2129">
            <v>43.74</v>
          </cell>
          <cell r="E2129">
            <v>55.06</v>
          </cell>
          <cell r="F2129">
            <v>98.8</v>
          </cell>
        </row>
        <row r="2130">
          <cell r="A2130" t="str">
            <v>38.01.180</v>
          </cell>
          <cell r="B2130" t="str">
            <v>Eletroduto de PVC rígido roscável de 4´ - com acessórios</v>
          </cell>
          <cell r="C2130" t="str">
            <v>M</v>
          </cell>
          <cell r="D2130">
            <v>62.9</v>
          </cell>
          <cell r="E2130">
            <v>65.069999999999993</v>
          </cell>
          <cell r="F2130">
            <v>127.97</v>
          </cell>
        </row>
        <row r="2131">
          <cell r="A2131" t="str">
            <v>38.04</v>
          </cell>
          <cell r="B2131" t="str">
            <v>Eletroduto rígido em aço carbono galvanizado com acessórios - NBR 13057</v>
          </cell>
          <cell r="C2131"/>
          <cell r="D2131"/>
          <cell r="E2131"/>
          <cell r="F2131"/>
        </row>
        <row r="2132">
          <cell r="A2132" t="str">
            <v>38.04.040</v>
          </cell>
          <cell r="B2132" t="str">
            <v>Eletroduto galvanizado conforme NBR13057 -  3/4´ com acessórios</v>
          </cell>
          <cell r="C2132" t="str">
            <v>M</v>
          </cell>
          <cell r="D2132">
            <v>14.23</v>
          </cell>
          <cell r="E2132">
            <v>30.03</v>
          </cell>
          <cell r="F2132">
            <v>44.26</v>
          </cell>
        </row>
        <row r="2133">
          <cell r="A2133" t="str">
            <v>38.04.060</v>
          </cell>
          <cell r="B2133" t="str">
            <v>Eletroduto galvanizado conforme NBR13057 -  1´ com acessórios</v>
          </cell>
          <cell r="C2133" t="str">
            <v>M</v>
          </cell>
          <cell r="D2133">
            <v>19.350000000000001</v>
          </cell>
          <cell r="E2133">
            <v>35.03</v>
          </cell>
          <cell r="F2133">
            <v>54.38</v>
          </cell>
        </row>
        <row r="2134">
          <cell r="A2134" t="str">
            <v>38.04.080</v>
          </cell>
          <cell r="B2134" t="str">
            <v>Eletroduto galvanizado conforme NBR13057 -  1 1/4´ com acessórios</v>
          </cell>
          <cell r="C2134" t="str">
            <v>M</v>
          </cell>
          <cell r="D2134">
            <v>41.6</v>
          </cell>
          <cell r="E2134">
            <v>40.04</v>
          </cell>
          <cell r="F2134">
            <v>81.64</v>
          </cell>
        </row>
        <row r="2135">
          <cell r="A2135" t="str">
            <v>38.04.100</v>
          </cell>
          <cell r="B2135" t="str">
            <v>Eletroduto galvanizado conforme NBR13057 -  1 1/2´ com acessórios</v>
          </cell>
          <cell r="C2135" t="str">
            <v>M</v>
          </cell>
          <cell r="D2135">
            <v>41.83</v>
          </cell>
          <cell r="E2135">
            <v>45.04</v>
          </cell>
          <cell r="F2135">
            <v>86.87</v>
          </cell>
        </row>
        <row r="2136">
          <cell r="A2136" t="str">
            <v>38.04.120</v>
          </cell>
          <cell r="B2136" t="str">
            <v>Eletroduto galvanizado conforme NBR13057 -  2´ com acessórios</v>
          </cell>
          <cell r="C2136" t="str">
            <v>M</v>
          </cell>
          <cell r="D2136">
            <v>50.21</v>
          </cell>
          <cell r="E2136">
            <v>50.05</v>
          </cell>
          <cell r="F2136">
            <v>100.26</v>
          </cell>
        </row>
        <row r="2137">
          <cell r="A2137" t="str">
            <v>38.04.140</v>
          </cell>
          <cell r="B2137" t="str">
            <v>Eletroduto galvanizado conforme NBR13057 -  2 1/2´ com acessórios</v>
          </cell>
          <cell r="C2137" t="str">
            <v>M</v>
          </cell>
          <cell r="D2137">
            <v>81.430000000000007</v>
          </cell>
          <cell r="E2137">
            <v>60.06</v>
          </cell>
          <cell r="F2137">
            <v>141.49</v>
          </cell>
        </row>
        <row r="2138">
          <cell r="A2138" t="str">
            <v>38.04.160</v>
          </cell>
          <cell r="B2138" t="str">
            <v>Eletroduto galvanizado conforme NBR13057 -  3´ com acessórios</v>
          </cell>
          <cell r="C2138" t="str">
            <v>M</v>
          </cell>
          <cell r="D2138">
            <v>84.35</v>
          </cell>
          <cell r="E2138">
            <v>75.08</v>
          </cell>
          <cell r="F2138">
            <v>159.43</v>
          </cell>
        </row>
        <row r="2139">
          <cell r="A2139" t="str">
            <v>38.04.180</v>
          </cell>
          <cell r="B2139" t="str">
            <v>Eletroduto galvanizado conforme NBR13057 -  4´ com acessórios</v>
          </cell>
          <cell r="C2139" t="str">
            <v>M</v>
          </cell>
          <cell r="D2139">
            <v>124.34</v>
          </cell>
          <cell r="E2139">
            <v>90.09</v>
          </cell>
          <cell r="F2139">
            <v>214.43</v>
          </cell>
        </row>
        <row r="2140">
          <cell r="A2140" t="str">
            <v>38.05</v>
          </cell>
          <cell r="B2140" t="str">
            <v>Eletroduto rígido em aço carbono galvanizado com acessórios - NBR 6323</v>
          </cell>
          <cell r="C2140"/>
          <cell r="D2140"/>
          <cell r="E2140"/>
          <cell r="F2140"/>
        </row>
        <row r="2141">
          <cell r="A2141" t="str">
            <v>38.05.040</v>
          </cell>
          <cell r="B2141" t="str">
            <v>Eletroduto galvanizado a quente conforme NBR6323 - 3/4´ - com acessórios</v>
          </cell>
          <cell r="C2141" t="str">
            <v>M</v>
          </cell>
          <cell r="D2141">
            <v>24.32</v>
          </cell>
          <cell r="E2141">
            <v>30.03</v>
          </cell>
          <cell r="F2141">
            <v>54.35</v>
          </cell>
        </row>
        <row r="2142">
          <cell r="A2142" t="str">
            <v>38.05.060</v>
          </cell>
          <cell r="B2142" t="str">
            <v>Eletroduto galvanizado a quente conforme NBR6323 - 1´ - com acessórios</v>
          </cell>
          <cell r="C2142" t="str">
            <v>M</v>
          </cell>
          <cell r="D2142">
            <v>31.19</v>
          </cell>
          <cell r="E2142">
            <v>35.03</v>
          </cell>
          <cell r="F2142">
            <v>66.22</v>
          </cell>
        </row>
        <row r="2143">
          <cell r="A2143" t="str">
            <v>38.05.090</v>
          </cell>
          <cell r="B2143" t="str">
            <v>Eletroduto galvanizado a quente conforme NBR6323 - 1 1/4´ com acessórios</v>
          </cell>
          <cell r="C2143" t="str">
            <v>M</v>
          </cell>
          <cell r="D2143">
            <v>48.39</v>
          </cell>
          <cell r="E2143">
            <v>40.04</v>
          </cell>
          <cell r="F2143">
            <v>88.43</v>
          </cell>
        </row>
        <row r="2144">
          <cell r="A2144" t="str">
            <v>38.05.100</v>
          </cell>
          <cell r="B2144" t="str">
            <v>Eletroduto galvanizado a quente conforme NBR6323 - 1 1/2´ com acessórios</v>
          </cell>
          <cell r="C2144" t="str">
            <v>M</v>
          </cell>
          <cell r="D2144">
            <v>58.21</v>
          </cell>
          <cell r="E2144">
            <v>45.04</v>
          </cell>
          <cell r="F2144">
            <v>103.25</v>
          </cell>
        </row>
        <row r="2145">
          <cell r="A2145" t="str">
            <v>38.05.120</v>
          </cell>
          <cell r="B2145" t="str">
            <v>Eletroduto galvanizado a quente conforme NBR6323 - 2´ com acessórios</v>
          </cell>
          <cell r="C2145" t="str">
            <v>M</v>
          </cell>
          <cell r="D2145">
            <v>72.22</v>
          </cell>
          <cell r="E2145">
            <v>50.05</v>
          </cell>
          <cell r="F2145">
            <v>122.27</v>
          </cell>
        </row>
        <row r="2146">
          <cell r="A2146" t="str">
            <v>38.05.140</v>
          </cell>
          <cell r="B2146" t="str">
            <v>Eletroduto galvanizado a quente conforme NBR6323 - 2 1/2´ com acessórios</v>
          </cell>
          <cell r="C2146" t="str">
            <v>M</v>
          </cell>
          <cell r="D2146">
            <v>99.81</v>
          </cell>
          <cell r="E2146">
            <v>60.06</v>
          </cell>
          <cell r="F2146">
            <v>159.87</v>
          </cell>
        </row>
        <row r="2147">
          <cell r="A2147" t="str">
            <v>38.05.160</v>
          </cell>
          <cell r="B2147" t="str">
            <v>Eletroduto galvanizado a quente conforme NBR6323 - 3´ com acessórios</v>
          </cell>
          <cell r="C2147" t="str">
            <v>M</v>
          </cell>
          <cell r="D2147">
            <v>98.51</v>
          </cell>
          <cell r="E2147">
            <v>75.08</v>
          </cell>
          <cell r="F2147">
            <v>173.59</v>
          </cell>
        </row>
        <row r="2148">
          <cell r="A2148" t="str">
            <v>38.05.180</v>
          </cell>
          <cell r="B2148" t="str">
            <v>Eletroduto galvanizado a quente conforme NBR6323 - 4´ com acessórios</v>
          </cell>
          <cell r="C2148" t="str">
            <v>M</v>
          </cell>
          <cell r="D2148">
            <v>139.13999999999999</v>
          </cell>
          <cell r="E2148">
            <v>90.09</v>
          </cell>
          <cell r="F2148">
            <v>229.23</v>
          </cell>
        </row>
        <row r="2149">
          <cell r="A2149" t="str">
            <v>38.06</v>
          </cell>
          <cell r="B2149" t="str">
            <v>Eletroduto rígido em aço carbono galvanizado por imersão a quente com acessórios – NBR 5598</v>
          </cell>
          <cell r="C2149"/>
          <cell r="D2149"/>
          <cell r="E2149"/>
          <cell r="F2149"/>
        </row>
        <row r="2150">
          <cell r="A2150" t="str">
            <v>38.06.020</v>
          </cell>
          <cell r="B2150" t="str">
            <v>Eletroduto galvanizado a quente conforme NBR5598 - 1/2´ com acessórios</v>
          </cell>
          <cell r="C2150" t="str">
            <v>M</v>
          </cell>
          <cell r="D2150">
            <v>21.85</v>
          </cell>
          <cell r="E2150">
            <v>25.03</v>
          </cell>
          <cell r="F2150">
            <v>46.88</v>
          </cell>
        </row>
        <row r="2151">
          <cell r="A2151" t="str">
            <v>38.06.040</v>
          </cell>
          <cell r="B2151" t="str">
            <v>Eletroduto galvanizado a quente conforme NBR5598 - 3/4´ com acessórios</v>
          </cell>
          <cell r="C2151" t="str">
            <v>M</v>
          </cell>
          <cell r="D2151">
            <v>30.62</v>
          </cell>
          <cell r="E2151">
            <v>30.03</v>
          </cell>
          <cell r="F2151">
            <v>60.65</v>
          </cell>
        </row>
        <row r="2152">
          <cell r="A2152" t="str">
            <v>38.06.060</v>
          </cell>
          <cell r="B2152" t="str">
            <v>Eletroduto galvanizado a quente conforme NBR5598 - 1´ com acessórios</v>
          </cell>
          <cell r="C2152" t="str">
            <v>M</v>
          </cell>
          <cell r="D2152">
            <v>40.35</v>
          </cell>
          <cell r="E2152">
            <v>35.03</v>
          </cell>
          <cell r="F2152">
            <v>75.38</v>
          </cell>
        </row>
        <row r="2153">
          <cell r="A2153" t="str">
            <v>38.06.080</v>
          </cell>
          <cell r="B2153" t="str">
            <v>Eletroduto galvanizado a quente conforme NBR5598 - 1 1/4´ com acessórios</v>
          </cell>
          <cell r="C2153" t="str">
            <v>M</v>
          </cell>
          <cell r="D2153">
            <v>49.04</v>
          </cell>
          <cell r="E2153">
            <v>40.04</v>
          </cell>
          <cell r="F2153">
            <v>89.08</v>
          </cell>
        </row>
        <row r="2154">
          <cell r="A2154" t="str">
            <v>38.06.100</v>
          </cell>
          <cell r="B2154" t="str">
            <v>Eletroduto galvanizado a quente conforme NBR5598 - 1 1/2´ com acessórios</v>
          </cell>
          <cell r="C2154" t="str">
            <v>M</v>
          </cell>
          <cell r="D2154">
            <v>66.31</v>
          </cell>
          <cell r="E2154">
            <v>45.04</v>
          </cell>
          <cell r="F2154">
            <v>111.35</v>
          </cell>
        </row>
        <row r="2155">
          <cell r="A2155" t="str">
            <v>38.06.120</v>
          </cell>
          <cell r="B2155" t="str">
            <v>Eletroduto galvanizado a quente conforme NBR5598 - 2´ com acessórios</v>
          </cell>
          <cell r="C2155" t="str">
            <v>M</v>
          </cell>
          <cell r="D2155">
            <v>78.069999999999993</v>
          </cell>
          <cell r="E2155">
            <v>50.05</v>
          </cell>
          <cell r="F2155">
            <v>128.12</v>
          </cell>
        </row>
        <row r="2156">
          <cell r="A2156" t="str">
            <v>38.06.140</v>
          </cell>
          <cell r="B2156" t="str">
            <v>Eletroduto galvanizado a quente conforme NBR5598 - 2 1/2´ com acessórios</v>
          </cell>
          <cell r="C2156" t="str">
            <v>M</v>
          </cell>
          <cell r="D2156">
            <v>112.47</v>
          </cell>
          <cell r="E2156">
            <v>60.06</v>
          </cell>
          <cell r="F2156">
            <v>172.53</v>
          </cell>
        </row>
        <row r="2157">
          <cell r="A2157" t="str">
            <v>38.06.160</v>
          </cell>
          <cell r="B2157" t="str">
            <v>Eletroduto galvanizado a quente conforme NBR5598 - 3´ com acessórios</v>
          </cell>
          <cell r="C2157" t="str">
            <v>M</v>
          </cell>
          <cell r="D2157">
            <v>137.28</v>
          </cell>
          <cell r="E2157">
            <v>75.08</v>
          </cell>
          <cell r="F2157">
            <v>212.36</v>
          </cell>
        </row>
        <row r="2158">
          <cell r="A2158" t="str">
            <v>38.06.180</v>
          </cell>
          <cell r="B2158" t="str">
            <v>Eletroduto galvanizado a quente conforme NBR5598 - 4´ com acessórios</v>
          </cell>
          <cell r="C2158" t="str">
            <v>M</v>
          </cell>
          <cell r="D2158">
            <v>214.92</v>
          </cell>
          <cell r="E2158">
            <v>90.09</v>
          </cell>
          <cell r="F2158">
            <v>305.01</v>
          </cell>
        </row>
        <row r="2159">
          <cell r="A2159" t="str">
            <v>38.07</v>
          </cell>
          <cell r="B2159" t="str">
            <v>Canaleta, perfilado e acessorios</v>
          </cell>
          <cell r="C2159"/>
          <cell r="D2159"/>
          <cell r="E2159"/>
          <cell r="F2159"/>
        </row>
        <row r="2160">
          <cell r="A2160" t="str">
            <v>38.07.030</v>
          </cell>
          <cell r="B2160" t="str">
            <v>Grampo tipo ´C´ diâmetro 3/8`, com balancim tamanho grande</v>
          </cell>
          <cell r="C2160" t="str">
            <v>CJ</v>
          </cell>
          <cell r="D2160">
            <v>9.17</v>
          </cell>
          <cell r="E2160">
            <v>12.51</v>
          </cell>
          <cell r="F2160">
            <v>21.68</v>
          </cell>
        </row>
        <row r="2161">
          <cell r="A2161" t="str">
            <v>38.07.050</v>
          </cell>
          <cell r="B2161" t="str">
            <v>Tampa de pressão para perfilado de 38 x 38 mm</v>
          </cell>
          <cell r="C2161" t="str">
            <v>M</v>
          </cell>
          <cell r="D2161">
            <v>6.26</v>
          </cell>
          <cell r="E2161">
            <v>2.5</v>
          </cell>
          <cell r="F2161">
            <v>8.76</v>
          </cell>
        </row>
        <row r="2162">
          <cell r="A2162" t="str">
            <v>38.07.120</v>
          </cell>
          <cell r="B2162" t="str">
            <v>Saída final, diâmetro de 3/4´</v>
          </cell>
          <cell r="C2162" t="str">
            <v>UN</v>
          </cell>
          <cell r="D2162">
            <v>0.86</v>
          </cell>
          <cell r="E2162">
            <v>7.5</v>
          </cell>
          <cell r="F2162">
            <v>8.36</v>
          </cell>
        </row>
        <row r="2163">
          <cell r="A2163" t="str">
            <v>38.07.130</v>
          </cell>
          <cell r="B2163" t="str">
            <v>Saída lateral simples, diâmetro de 3/4´</v>
          </cell>
          <cell r="C2163" t="str">
            <v>UN</v>
          </cell>
          <cell r="D2163">
            <v>2.82</v>
          </cell>
          <cell r="E2163">
            <v>8.99</v>
          </cell>
          <cell r="F2163">
            <v>11.81</v>
          </cell>
        </row>
        <row r="2164">
          <cell r="A2164" t="str">
            <v>38.07.134</v>
          </cell>
          <cell r="B2164" t="str">
            <v>Saída lateral simples, diâmetro de 1´</v>
          </cell>
          <cell r="C2164" t="str">
            <v>UN</v>
          </cell>
          <cell r="D2164">
            <v>2.4300000000000002</v>
          </cell>
          <cell r="E2164">
            <v>8.99</v>
          </cell>
          <cell r="F2164">
            <v>11.42</v>
          </cell>
        </row>
        <row r="2165">
          <cell r="A2165" t="str">
            <v>38.07.140</v>
          </cell>
          <cell r="B2165" t="str">
            <v>Saída superior, diâmetro de 3/4´</v>
          </cell>
          <cell r="C2165" t="str">
            <v>UN</v>
          </cell>
          <cell r="D2165">
            <v>2.71</v>
          </cell>
          <cell r="E2165">
            <v>7.5</v>
          </cell>
          <cell r="F2165">
            <v>10.210000000000001</v>
          </cell>
        </row>
        <row r="2166">
          <cell r="A2166" t="str">
            <v>38.07.172</v>
          </cell>
          <cell r="B2166" t="str">
            <v>Canaleta em PVC de 20 x 12 mm, inclusive acessórios</v>
          </cell>
          <cell r="C2166" t="str">
            <v>M</v>
          </cell>
          <cell r="D2166">
            <v>5.91</v>
          </cell>
          <cell r="E2166">
            <v>15.02</v>
          </cell>
          <cell r="F2166">
            <v>20.93</v>
          </cell>
        </row>
        <row r="2167">
          <cell r="A2167" t="str">
            <v>38.07.200</v>
          </cell>
          <cell r="B2167" t="str">
            <v>Vergalhão com rosca, porca e arruela de diâmetro 3/8´ (tirante)</v>
          </cell>
          <cell r="C2167" t="str">
            <v>M</v>
          </cell>
          <cell r="D2167">
            <v>10.59</v>
          </cell>
          <cell r="E2167">
            <v>7.04</v>
          </cell>
          <cell r="F2167">
            <v>17.63</v>
          </cell>
        </row>
        <row r="2168">
          <cell r="A2168" t="str">
            <v>38.07.210</v>
          </cell>
          <cell r="B2168" t="str">
            <v>Vergalhão com rosca, porca e arruela de diâmetro 1/4´ (tirante)</v>
          </cell>
          <cell r="C2168" t="str">
            <v>M</v>
          </cell>
          <cell r="D2168">
            <v>4.6500000000000004</v>
          </cell>
          <cell r="E2168">
            <v>7.04</v>
          </cell>
          <cell r="F2168">
            <v>11.69</v>
          </cell>
        </row>
        <row r="2169">
          <cell r="A2169" t="str">
            <v>38.07.216</v>
          </cell>
          <cell r="B2169" t="str">
            <v>Vergalhão com rosca, porca e arruela de diâmetro 5/16´ (tirante)</v>
          </cell>
          <cell r="C2169" t="str">
            <v>M</v>
          </cell>
          <cell r="D2169">
            <v>8.94</v>
          </cell>
          <cell r="E2169">
            <v>7.04</v>
          </cell>
          <cell r="F2169">
            <v>15.98</v>
          </cell>
        </row>
        <row r="2170">
          <cell r="A2170" t="str">
            <v>38.07.300</v>
          </cell>
          <cell r="B2170" t="str">
            <v>Perfilado perfurado 38 x 38 mm em chapa 14 pré-zincada, com acessórios</v>
          </cell>
          <cell r="C2170" t="str">
            <v>M</v>
          </cell>
          <cell r="D2170">
            <v>41.24</v>
          </cell>
          <cell r="E2170">
            <v>12.51</v>
          </cell>
          <cell r="F2170">
            <v>53.75</v>
          </cell>
        </row>
        <row r="2171">
          <cell r="A2171" t="str">
            <v>38.07.310</v>
          </cell>
          <cell r="B2171" t="str">
            <v>Perfilado perfurado 38 x 76 mm em chapa 14 pré-zincada, com acessórios</v>
          </cell>
          <cell r="C2171" t="str">
            <v>M</v>
          </cell>
          <cell r="D2171">
            <v>70.489999999999995</v>
          </cell>
          <cell r="E2171">
            <v>12.51</v>
          </cell>
          <cell r="F2171">
            <v>83</v>
          </cell>
        </row>
        <row r="2172">
          <cell r="A2172" t="str">
            <v>38.07.340</v>
          </cell>
          <cell r="B2172" t="str">
            <v>Perfilado liso 38 x 38 mm - com acessórios</v>
          </cell>
          <cell r="C2172" t="str">
            <v>M</v>
          </cell>
          <cell r="D2172">
            <v>42.69</v>
          </cell>
          <cell r="E2172">
            <v>12.51</v>
          </cell>
          <cell r="F2172">
            <v>55.2</v>
          </cell>
        </row>
        <row r="2173">
          <cell r="A2173" t="str">
            <v>38.07.700</v>
          </cell>
          <cell r="B2173" t="str">
            <v>Canaleta aparente com tampa em PVC, autoextinguível, de 85 x 35 mm, com acessórios</v>
          </cell>
          <cell r="C2173" t="str">
            <v>M</v>
          </cell>
          <cell r="D2173">
            <v>62.18</v>
          </cell>
          <cell r="E2173">
            <v>15.02</v>
          </cell>
          <cell r="F2173">
            <v>77.2</v>
          </cell>
        </row>
        <row r="2174">
          <cell r="A2174" t="str">
            <v>38.07.710</v>
          </cell>
          <cell r="B2174" t="str">
            <v>Canaleta aparente com duas tampas em PVC, autoextinguível, de 120 x 35 mm, com acessórios</v>
          </cell>
          <cell r="C2174" t="str">
            <v>M</v>
          </cell>
          <cell r="D2174">
            <v>102.78</v>
          </cell>
          <cell r="E2174">
            <v>17.52</v>
          </cell>
          <cell r="F2174">
            <v>120.3</v>
          </cell>
        </row>
        <row r="2175">
          <cell r="A2175" t="str">
            <v>38.07.720</v>
          </cell>
          <cell r="B2175" t="str">
            <v>Canaleta aparente com duas tampas em PVC, autoextinguível, de 120 x 60 mm, com acessórios</v>
          </cell>
          <cell r="C2175" t="str">
            <v>M</v>
          </cell>
          <cell r="D2175">
            <v>114.73</v>
          </cell>
          <cell r="E2175">
            <v>20.02</v>
          </cell>
          <cell r="F2175">
            <v>134.75</v>
          </cell>
        </row>
        <row r="2176">
          <cell r="A2176" t="str">
            <v>38.07.730</v>
          </cell>
          <cell r="B2176" t="str">
            <v>Suporte com furos de tomada em PVC de 60 x 35 x 150 mm, para canaleta aparente</v>
          </cell>
          <cell r="C2176" t="str">
            <v>UN</v>
          </cell>
          <cell r="D2176">
            <v>9.36</v>
          </cell>
          <cell r="E2176">
            <v>2.04</v>
          </cell>
          <cell r="F2176">
            <v>11.4</v>
          </cell>
        </row>
        <row r="2177">
          <cell r="A2177" t="str">
            <v>38.07.740</v>
          </cell>
          <cell r="B2177" t="str">
            <v>Suporte com furos de tomada em PVC de 85 x 35 x 150 mm, para canaleta aparente</v>
          </cell>
          <cell r="C2177" t="str">
            <v>UN</v>
          </cell>
          <cell r="D2177">
            <v>10.84</v>
          </cell>
          <cell r="E2177">
            <v>2.04</v>
          </cell>
          <cell r="F2177">
            <v>12.88</v>
          </cell>
        </row>
        <row r="2178">
          <cell r="A2178" t="str">
            <v>38.07.750</v>
          </cell>
          <cell r="B2178" t="str">
            <v>Suporte com furos de tomada em PVC de 60 x 60 x 150 mm, para canaleta aparente</v>
          </cell>
          <cell r="C2178" t="str">
            <v>UN</v>
          </cell>
          <cell r="D2178">
            <v>10.84</v>
          </cell>
          <cell r="E2178">
            <v>2.04</v>
          </cell>
          <cell r="F2178">
            <v>12.88</v>
          </cell>
        </row>
        <row r="2179">
          <cell r="A2179" t="str">
            <v>38.07.800</v>
          </cell>
          <cell r="B2179" t="str">
            <v>Gancho longo em chapa aço zincado para fixação de luminária</v>
          </cell>
          <cell r="C2179" t="str">
            <v>UN</v>
          </cell>
          <cell r="D2179">
            <v>4.42</v>
          </cell>
          <cell r="E2179">
            <v>5.01</v>
          </cell>
          <cell r="F2179">
            <v>9.43</v>
          </cell>
        </row>
        <row r="2180">
          <cell r="A2180" t="str">
            <v>38.07.801</v>
          </cell>
          <cell r="B2180" t="str">
            <v>Sapata externa com 4 furos, 38 x 38 mm</v>
          </cell>
          <cell r="C2180" t="str">
            <v>UN</v>
          </cell>
          <cell r="D2180">
            <v>10.5</v>
          </cell>
          <cell r="E2180">
            <v>5.01</v>
          </cell>
          <cell r="F2180">
            <v>15.51</v>
          </cell>
        </row>
        <row r="2181">
          <cell r="A2181" t="str">
            <v>38.10</v>
          </cell>
          <cell r="B2181" t="str">
            <v>Duto fechado de piso e acessorios</v>
          </cell>
          <cell r="C2181"/>
          <cell r="D2181"/>
          <cell r="E2181"/>
          <cell r="F2181"/>
        </row>
        <row r="2182">
          <cell r="A2182" t="str">
            <v>38.10.010</v>
          </cell>
          <cell r="B2182" t="str">
            <v>Duto de piso liso em aço, medindo 2 x 25 x 70 mm, com acessórios</v>
          </cell>
          <cell r="C2182" t="str">
            <v>M</v>
          </cell>
          <cell r="D2182">
            <v>61.4</v>
          </cell>
          <cell r="E2182">
            <v>15.02</v>
          </cell>
          <cell r="F2182">
            <v>76.42</v>
          </cell>
        </row>
        <row r="2183">
          <cell r="A2183" t="str">
            <v>38.10.020</v>
          </cell>
          <cell r="B2183" t="str">
            <v>Duto de piso liso em aço, medindo 3 x 25 x 70 mm, com acessórios</v>
          </cell>
          <cell r="C2183" t="str">
            <v>M</v>
          </cell>
          <cell r="D2183">
            <v>87.01</v>
          </cell>
          <cell r="E2183">
            <v>15.02</v>
          </cell>
          <cell r="F2183">
            <v>102.03</v>
          </cell>
        </row>
        <row r="2184">
          <cell r="A2184" t="str">
            <v>38.10.024</v>
          </cell>
          <cell r="B2184" t="str">
            <v>Caixa de derivação ou passagem, para cruzamento de duto, medindo 4 x 25 x 70 mm, sem cruzadora</v>
          </cell>
          <cell r="C2184" t="str">
            <v>UN</v>
          </cell>
          <cell r="D2184">
            <v>49.47</v>
          </cell>
          <cell r="E2184">
            <v>15.51</v>
          </cell>
          <cell r="F2184">
            <v>64.98</v>
          </cell>
        </row>
        <row r="2185">
          <cell r="A2185" t="str">
            <v>38.10.026</v>
          </cell>
          <cell r="B2185" t="str">
            <v>Caixa de derivação ou passagem, para cruzamento de duto, medindo 12 x 25 x 70 mm, com cruzadora</v>
          </cell>
          <cell r="C2185" t="str">
            <v>UN</v>
          </cell>
          <cell r="D2185">
            <v>144.22</v>
          </cell>
          <cell r="E2185">
            <v>30.03</v>
          </cell>
          <cell r="F2185">
            <v>174.25</v>
          </cell>
        </row>
        <row r="2186">
          <cell r="A2186" t="str">
            <v>38.10.030</v>
          </cell>
          <cell r="B2186" t="str">
            <v>Caixa de derivação ou passagem, para cruzamento de duto, medindo 16 x 25 x 70 mm, com cruzadora</v>
          </cell>
          <cell r="C2186" t="str">
            <v>UN</v>
          </cell>
          <cell r="D2186">
            <v>202.92</v>
          </cell>
          <cell r="E2186">
            <v>30.03</v>
          </cell>
          <cell r="F2186">
            <v>232.95</v>
          </cell>
        </row>
        <row r="2187">
          <cell r="A2187" t="str">
            <v>38.10.060</v>
          </cell>
          <cell r="B2187" t="str">
            <v>Caixa de tomada e tampa basculante com rebaixo de 2 x (25 x 70 mm)</v>
          </cell>
          <cell r="C2187" t="str">
            <v>UN</v>
          </cell>
          <cell r="D2187">
            <v>201.12</v>
          </cell>
          <cell r="E2187">
            <v>9.5399999999999991</v>
          </cell>
          <cell r="F2187">
            <v>210.66</v>
          </cell>
        </row>
        <row r="2188">
          <cell r="A2188" t="str">
            <v>38.10.070</v>
          </cell>
          <cell r="B2188" t="str">
            <v>Caixa de tomada e tampa basculante com rebaixo de 3 x (25 x 70 mm)</v>
          </cell>
          <cell r="C2188" t="str">
            <v>UN</v>
          </cell>
          <cell r="D2188">
            <v>234.41</v>
          </cell>
          <cell r="E2188">
            <v>9.5399999999999991</v>
          </cell>
          <cell r="F2188">
            <v>243.95</v>
          </cell>
        </row>
        <row r="2189">
          <cell r="A2189" t="str">
            <v>38.10.080</v>
          </cell>
          <cell r="B2189" t="str">
            <v>Caixa de tomada e tampa basculante com rebaixo de 4 x (25 x 70 mm)</v>
          </cell>
          <cell r="C2189" t="str">
            <v>UN</v>
          </cell>
          <cell r="D2189">
            <v>395.78</v>
          </cell>
          <cell r="E2189">
            <v>9.5399999999999991</v>
          </cell>
          <cell r="F2189">
            <v>405.32</v>
          </cell>
        </row>
        <row r="2190">
          <cell r="A2190" t="str">
            <v>38.10.090</v>
          </cell>
          <cell r="B2190" t="str">
            <v>Suporte de tomada para caixas com 2, 3 ou 4 vias</v>
          </cell>
          <cell r="C2190" t="str">
            <v>UN</v>
          </cell>
          <cell r="D2190">
            <v>8.66</v>
          </cell>
          <cell r="E2190">
            <v>1.02</v>
          </cell>
          <cell r="F2190">
            <v>9.68</v>
          </cell>
        </row>
        <row r="2191">
          <cell r="A2191" t="str">
            <v>38.12</v>
          </cell>
          <cell r="B2191" t="str">
            <v>Leitos e acessorios</v>
          </cell>
          <cell r="C2191"/>
          <cell r="D2191"/>
          <cell r="E2191"/>
          <cell r="F2191"/>
        </row>
        <row r="2192">
          <cell r="A2192" t="str">
            <v>38.12.086</v>
          </cell>
          <cell r="B2192" t="str">
            <v>Leito para cabos, tipo pesado, em aço galvanizado de 300 x 100 mm - com acessórios</v>
          </cell>
          <cell r="C2192" t="str">
            <v>M</v>
          </cell>
          <cell r="D2192">
            <v>283.73</v>
          </cell>
          <cell r="E2192">
            <v>15.02</v>
          </cell>
          <cell r="F2192">
            <v>298.75</v>
          </cell>
        </row>
        <row r="2193">
          <cell r="A2193" t="str">
            <v>38.12.090</v>
          </cell>
          <cell r="B2193" t="str">
            <v>Leito para cabos, tipo pesado, em aço galvanizado de 400 x 100 mm - com acessórios</v>
          </cell>
          <cell r="C2193" t="str">
            <v>M</v>
          </cell>
          <cell r="D2193">
            <v>327.76</v>
          </cell>
          <cell r="E2193">
            <v>15.02</v>
          </cell>
          <cell r="F2193">
            <v>342.78</v>
          </cell>
        </row>
        <row r="2194">
          <cell r="A2194" t="str">
            <v>38.12.100</v>
          </cell>
          <cell r="B2194" t="str">
            <v>Leito para cabos, tipo pesado, em aço galvanizado de 600 x 100 mm - com acessórios</v>
          </cell>
          <cell r="C2194" t="str">
            <v>M</v>
          </cell>
          <cell r="D2194">
            <v>388.41</v>
          </cell>
          <cell r="E2194">
            <v>15.02</v>
          </cell>
          <cell r="F2194">
            <v>403.43</v>
          </cell>
        </row>
        <row r="2195">
          <cell r="A2195" t="str">
            <v>38.12.120</v>
          </cell>
          <cell r="B2195" t="str">
            <v>Leito para cabos, tipo pesado, em aço galvanizado de 500 x 100 mm - com acessórios</v>
          </cell>
          <cell r="C2195" t="str">
            <v>M</v>
          </cell>
          <cell r="D2195">
            <v>355.39</v>
          </cell>
          <cell r="E2195">
            <v>15.02</v>
          </cell>
          <cell r="F2195">
            <v>370.41</v>
          </cell>
        </row>
        <row r="2196">
          <cell r="A2196" t="str">
            <v>38.12.130</v>
          </cell>
          <cell r="B2196" t="str">
            <v>Leito para cabos, tipo pesado, em aço galvanizado de 800 x 100 mm - com acessórios</v>
          </cell>
          <cell r="C2196" t="str">
            <v>M</v>
          </cell>
          <cell r="D2196">
            <v>449.05</v>
          </cell>
          <cell r="E2196">
            <v>15.02</v>
          </cell>
          <cell r="F2196">
            <v>464.07</v>
          </cell>
        </row>
        <row r="2197">
          <cell r="A2197" t="str">
            <v>38.13</v>
          </cell>
          <cell r="B2197" t="str">
            <v>Eletroduto em polietileno de alta densidade</v>
          </cell>
          <cell r="C2197"/>
          <cell r="D2197"/>
          <cell r="E2197"/>
          <cell r="F2197"/>
        </row>
        <row r="2198">
          <cell r="A2198" t="str">
            <v>38.13.010</v>
          </cell>
          <cell r="B2198" t="str">
            <v>Eletroduto corrugado em polietileno de alta densidade, DN= 30 mm, com acessórios</v>
          </cell>
          <cell r="C2198" t="str">
            <v>M</v>
          </cell>
          <cell r="D2198">
            <v>6.43</v>
          </cell>
          <cell r="E2198">
            <v>2</v>
          </cell>
          <cell r="F2198">
            <v>8.43</v>
          </cell>
        </row>
        <row r="2199">
          <cell r="A2199" t="str">
            <v>38.13.016</v>
          </cell>
          <cell r="B2199" t="str">
            <v>Eletroduto corrugado em polietileno de alta densidade, DN= 40 mm, com acessórios</v>
          </cell>
          <cell r="C2199" t="str">
            <v>M</v>
          </cell>
          <cell r="D2199">
            <v>7.25</v>
          </cell>
          <cell r="E2199">
            <v>2</v>
          </cell>
          <cell r="F2199">
            <v>9.25</v>
          </cell>
        </row>
        <row r="2200">
          <cell r="A2200" t="str">
            <v>38.13.020</v>
          </cell>
          <cell r="B2200" t="str">
            <v>Eletroduto corrugado em polietileno de alta densidade, DN= 50 mm, com acessórios</v>
          </cell>
          <cell r="C2200" t="str">
            <v>M</v>
          </cell>
          <cell r="D2200">
            <v>8.7899999999999991</v>
          </cell>
          <cell r="E2200">
            <v>2</v>
          </cell>
          <cell r="F2200">
            <v>10.79</v>
          </cell>
        </row>
        <row r="2201">
          <cell r="A2201" t="str">
            <v>38.13.030</v>
          </cell>
          <cell r="B2201" t="str">
            <v>Eletroduto corrugado em polietileno de alta densidade, DN= 75 mm, com acessórios</v>
          </cell>
          <cell r="C2201" t="str">
            <v>M</v>
          </cell>
          <cell r="D2201">
            <v>15.56</v>
          </cell>
          <cell r="E2201">
            <v>2</v>
          </cell>
          <cell r="F2201">
            <v>17.559999999999999</v>
          </cell>
        </row>
        <row r="2202">
          <cell r="A2202" t="str">
            <v>38.13.040</v>
          </cell>
          <cell r="B2202" t="str">
            <v>Eletroduto corrugado em polietileno de alta densidade, DN= 100 mm, com acessórios</v>
          </cell>
          <cell r="C2202" t="str">
            <v>M</v>
          </cell>
          <cell r="D2202">
            <v>19.64</v>
          </cell>
          <cell r="E2202">
            <v>2</v>
          </cell>
          <cell r="F2202">
            <v>21.64</v>
          </cell>
        </row>
        <row r="2203">
          <cell r="A2203" t="str">
            <v>38.13.050</v>
          </cell>
          <cell r="B2203" t="str">
            <v>Eletroduto corrugado em polietileno de alta densidade, DN= 125 mm, com acessórios</v>
          </cell>
          <cell r="C2203" t="str">
            <v>M</v>
          </cell>
          <cell r="D2203">
            <v>22.98</v>
          </cell>
          <cell r="E2203">
            <v>2</v>
          </cell>
          <cell r="F2203">
            <v>24.98</v>
          </cell>
        </row>
        <row r="2204">
          <cell r="A2204" t="str">
            <v>38.13.060</v>
          </cell>
          <cell r="B2204" t="str">
            <v>Eletroduto corrugado em polietileno de alta densidade, DN= 150 mm, com acessórios</v>
          </cell>
          <cell r="C2204" t="str">
            <v>M</v>
          </cell>
          <cell r="D2204">
            <v>42.85</v>
          </cell>
          <cell r="E2204">
            <v>2</v>
          </cell>
          <cell r="F2204">
            <v>44.85</v>
          </cell>
        </row>
        <row r="2205">
          <cell r="A2205" t="str">
            <v>38.15</v>
          </cell>
          <cell r="B2205" t="str">
            <v>Eletroduto metalico flexivel</v>
          </cell>
          <cell r="C2205"/>
          <cell r="D2205"/>
          <cell r="E2205"/>
          <cell r="F2205"/>
        </row>
        <row r="2206">
          <cell r="A2206" t="str">
            <v>38.15.010</v>
          </cell>
          <cell r="B2206" t="str">
            <v>Eletroduto metálico flexível com capa em PVC de 3/4´</v>
          </cell>
          <cell r="C2206" t="str">
            <v>M</v>
          </cell>
          <cell r="D2206">
            <v>10.69</v>
          </cell>
          <cell r="E2206">
            <v>17.600000000000001</v>
          </cell>
          <cell r="F2206">
            <v>28.29</v>
          </cell>
        </row>
        <row r="2207">
          <cell r="A2207" t="str">
            <v>38.15.020</v>
          </cell>
          <cell r="B2207" t="str">
            <v>Eletroduto metálico flexível com capa em PVC de 1´</v>
          </cell>
          <cell r="C2207" t="str">
            <v>M</v>
          </cell>
          <cell r="D2207">
            <v>12.55</v>
          </cell>
          <cell r="E2207">
            <v>17.600000000000001</v>
          </cell>
          <cell r="F2207">
            <v>30.15</v>
          </cell>
        </row>
        <row r="2208">
          <cell r="A2208" t="str">
            <v>38.15.040</v>
          </cell>
          <cell r="B2208" t="str">
            <v>Eletroduto metálico flexível com capa em PVC de 2´</v>
          </cell>
          <cell r="C2208" t="str">
            <v>M</v>
          </cell>
          <cell r="D2208">
            <v>31.01</v>
          </cell>
          <cell r="E2208">
            <v>17.600000000000001</v>
          </cell>
          <cell r="F2208">
            <v>48.61</v>
          </cell>
        </row>
        <row r="2209">
          <cell r="A2209" t="str">
            <v>38.15.110</v>
          </cell>
          <cell r="B2209" t="str">
            <v>Terminal macho fixo em latão zincado de 3/4´</v>
          </cell>
          <cell r="C2209" t="str">
            <v>UN</v>
          </cell>
          <cell r="D2209">
            <v>15.3</v>
          </cell>
          <cell r="E2209">
            <v>3.39</v>
          </cell>
          <cell r="F2209">
            <v>18.690000000000001</v>
          </cell>
        </row>
        <row r="2210">
          <cell r="A2210" t="str">
            <v>38.15.120</v>
          </cell>
          <cell r="B2210" t="str">
            <v>Terminal macho fixo em latão zincado de 1´</v>
          </cell>
          <cell r="C2210" t="str">
            <v>UN</v>
          </cell>
          <cell r="D2210">
            <v>18.46</v>
          </cell>
          <cell r="E2210">
            <v>3.39</v>
          </cell>
          <cell r="F2210">
            <v>21.85</v>
          </cell>
        </row>
        <row r="2211">
          <cell r="A2211" t="str">
            <v>38.15.140</v>
          </cell>
          <cell r="B2211" t="str">
            <v>Terminal macho fixo em latão zincado de 2´</v>
          </cell>
          <cell r="C2211" t="str">
            <v>UN</v>
          </cell>
          <cell r="D2211">
            <v>60.43</v>
          </cell>
          <cell r="E2211">
            <v>3.39</v>
          </cell>
          <cell r="F2211">
            <v>63.82</v>
          </cell>
        </row>
        <row r="2212">
          <cell r="A2212" t="str">
            <v>38.15.310</v>
          </cell>
          <cell r="B2212" t="str">
            <v>Terminal macho giratório em latão zincado de 3/4´</v>
          </cell>
          <cell r="C2212" t="str">
            <v>UN</v>
          </cell>
          <cell r="D2212">
            <v>18.899999999999999</v>
          </cell>
          <cell r="E2212">
            <v>3.39</v>
          </cell>
          <cell r="F2212">
            <v>22.29</v>
          </cell>
        </row>
        <row r="2213">
          <cell r="A2213" t="str">
            <v>38.15.320</v>
          </cell>
          <cell r="B2213" t="str">
            <v>Terminal macho giratório em latão zincado de 1´</v>
          </cell>
          <cell r="C2213" t="str">
            <v>UN</v>
          </cell>
          <cell r="D2213">
            <v>38.08</v>
          </cell>
          <cell r="E2213">
            <v>3.39</v>
          </cell>
          <cell r="F2213">
            <v>41.47</v>
          </cell>
        </row>
        <row r="2214">
          <cell r="A2214" t="str">
            <v>38.15.340</v>
          </cell>
          <cell r="B2214" t="str">
            <v>Terminal macho giratório em latão zincado de 2´</v>
          </cell>
          <cell r="C2214" t="str">
            <v>UN</v>
          </cell>
          <cell r="D2214">
            <v>88.19</v>
          </cell>
          <cell r="E2214">
            <v>3.39</v>
          </cell>
          <cell r="F2214">
            <v>91.58</v>
          </cell>
        </row>
        <row r="2215">
          <cell r="A2215" t="str">
            <v>38.16</v>
          </cell>
          <cell r="B2215" t="str">
            <v>Rodape tecnico e acessorios</v>
          </cell>
          <cell r="C2215"/>
          <cell r="D2215"/>
          <cell r="E2215"/>
          <cell r="F2215"/>
        </row>
        <row r="2216">
          <cell r="A2216" t="str">
            <v>38.16.030</v>
          </cell>
          <cell r="B2216" t="str">
            <v>Rodapé técnico triplo e tampa com pintura eletrostática</v>
          </cell>
          <cell r="C2216" t="str">
            <v>M</v>
          </cell>
          <cell r="D2216">
            <v>95.61</v>
          </cell>
          <cell r="E2216">
            <v>15.02</v>
          </cell>
          <cell r="F2216">
            <v>110.63</v>
          </cell>
        </row>
        <row r="2217">
          <cell r="A2217" t="str">
            <v>38.16.060</v>
          </cell>
          <cell r="B2217" t="str">
            <v>Curva horizontal tripla de 90°, interna ou externa e tampa com pintura eletrostática</v>
          </cell>
          <cell r="C2217" t="str">
            <v>UN</v>
          </cell>
          <cell r="D2217">
            <v>113.33</v>
          </cell>
          <cell r="E2217">
            <v>25.03</v>
          </cell>
          <cell r="F2217">
            <v>138.36000000000001</v>
          </cell>
        </row>
        <row r="2218">
          <cell r="A2218" t="str">
            <v>38.16.080</v>
          </cell>
          <cell r="B2218" t="str">
            <v>Tê triplo de 90°, horizontal ou vertical e tampa com pintura eletrostática</v>
          </cell>
          <cell r="C2218" t="str">
            <v>UN</v>
          </cell>
          <cell r="D2218">
            <v>130.04</v>
          </cell>
          <cell r="E2218">
            <v>25.03</v>
          </cell>
          <cell r="F2218">
            <v>155.07</v>
          </cell>
        </row>
        <row r="2219">
          <cell r="A2219" t="str">
            <v>38.16.090</v>
          </cell>
          <cell r="B2219" t="str">
            <v>Caixa para tomadas: de energia, RJ, sobressalente, interruptor ou espelho, com pintura eletrostática, para rodapé técnico triplo</v>
          </cell>
          <cell r="C2219" t="str">
            <v>UN</v>
          </cell>
          <cell r="D2219">
            <v>27.21</v>
          </cell>
          <cell r="E2219">
            <v>9.5399999999999991</v>
          </cell>
          <cell r="F2219">
            <v>36.75</v>
          </cell>
        </row>
        <row r="2220">
          <cell r="A2220" t="str">
            <v>38.16.130</v>
          </cell>
          <cell r="B2220" t="str">
            <v>Caixa para tomadas: de energia, RJ, sobressalente, interruptor ou espelho, com pintura eletrostática, para rodapé técnico duplo</v>
          </cell>
          <cell r="C2220" t="str">
            <v>UN</v>
          </cell>
          <cell r="D2220">
            <v>20.14</v>
          </cell>
          <cell r="E2220">
            <v>9.5399999999999991</v>
          </cell>
          <cell r="F2220">
            <v>29.68</v>
          </cell>
        </row>
        <row r="2221">
          <cell r="A2221" t="str">
            <v>38.16.140</v>
          </cell>
          <cell r="B2221" t="str">
            <v>Terminal de fechamento ou mata junta com pintura eletrostática, para rodapé técnico triplo</v>
          </cell>
          <cell r="C2221" t="str">
            <v>UN</v>
          </cell>
          <cell r="D2221">
            <v>16.48</v>
          </cell>
          <cell r="E2221">
            <v>7.5</v>
          </cell>
          <cell r="F2221">
            <v>23.98</v>
          </cell>
        </row>
        <row r="2222">
          <cell r="A2222" t="str">
            <v>38.16.150</v>
          </cell>
          <cell r="B2222" t="str">
            <v>Rodapé técnico duplo e tampa com pintura eletrostática</v>
          </cell>
          <cell r="C2222" t="str">
            <v>M</v>
          </cell>
          <cell r="D2222">
            <v>78.069999999999993</v>
          </cell>
          <cell r="E2222">
            <v>15.02</v>
          </cell>
          <cell r="F2222">
            <v>93.09</v>
          </cell>
        </row>
        <row r="2223">
          <cell r="A2223" t="str">
            <v>38.16.160</v>
          </cell>
          <cell r="B2223" t="str">
            <v>Curva vertical dupla de 90°, interna ou externa e tampa com pintura eletrostática</v>
          </cell>
          <cell r="C2223" t="str">
            <v>UN</v>
          </cell>
          <cell r="D2223">
            <v>93.73</v>
          </cell>
          <cell r="E2223">
            <v>25.03</v>
          </cell>
          <cell r="F2223">
            <v>118.76</v>
          </cell>
        </row>
        <row r="2224">
          <cell r="A2224" t="str">
            <v>38.16.190</v>
          </cell>
          <cell r="B2224" t="str">
            <v>Terminal de fechamento ou mata junta com pintura eletrostática, para rodapé técnico duplo</v>
          </cell>
          <cell r="C2224" t="str">
            <v>UN</v>
          </cell>
          <cell r="D2224">
            <v>14.79</v>
          </cell>
          <cell r="E2224">
            <v>7.5</v>
          </cell>
          <cell r="F2224">
            <v>22.29</v>
          </cell>
        </row>
        <row r="2225">
          <cell r="A2225" t="str">
            <v>38.16.200</v>
          </cell>
          <cell r="B2225" t="str">
            <v>Curva horizontal dupla de 90°, interna ou externa e tampa com pintura eletrostática</v>
          </cell>
          <cell r="C2225" t="str">
            <v>UN</v>
          </cell>
          <cell r="D2225">
            <v>84.69</v>
          </cell>
          <cell r="E2225">
            <v>25.03</v>
          </cell>
          <cell r="F2225">
            <v>109.72</v>
          </cell>
        </row>
        <row r="2226">
          <cell r="A2226" t="str">
            <v>38.16.230</v>
          </cell>
          <cell r="B2226" t="str">
            <v>Curva vertical tripla de 90°, interna ou externa e tampa com pintura eletrostática</v>
          </cell>
          <cell r="C2226" t="str">
            <v>UN</v>
          </cell>
          <cell r="D2226">
            <v>110.11</v>
          </cell>
          <cell r="E2226">
            <v>25.03</v>
          </cell>
          <cell r="F2226">
            <v>135.13999999999999</v>
          </cell>
        </row>
        <row r="2227">
          <cell r="A2227" t="str">
            <v>38.16.250</v>
          </cell>
          <cell r="B2227" t="str">
            <v>Poste condutor metálico para distribuição, com suporte para tomadas elétricas e RJ, com pintura eletrostática, altura de 3 m</v>
          </cell>
          <cell r="C2227" t="str">
            <v>UN</v>
          </cell>
          <cell r="D2227">
            <v>470.85</v>
          </cell>
          <cell r="E2227">
            <v>33.72</v>
          </cell>
          <cell r="F2227">
            <v>504.57</v>
          </cell>
        </row>
        <row r="2228">
          <cell r="A2228" t="str">
            <v>38.16.270</v>
          </cell>
          <cell r="B2228" t="str">
            <v>Caixa de derivação embutida ou externa para rodapé técnico duplo</v>
          </cell>
          <cell r="C2228" t="str">
            <v>UN</v>
          </cell>
          <cell r="D2228">
            <v>44</v>
          </cell>
          <cell r="E2228">
            <v>25.03</v>
          </cell>
          <cell r="F2228">
            <v>69.03</v>
          </cell>
        </row>
        <row r="2229">
          <cell r="A2229" t="str">
            <v>38.19</v>
          </cell>
          <cell r="B2229" t="str">
            <v>Eletroduto em PVC corrugado flexivel</v>
          </cell>
          <cell r="C2229"/>
          <cell r="D2229"/>
          <cell r="E2229"/>
          <cell r="F2229"/>
        </row>
        <row r="2230">
          <cell r="A2230" t="str">
            <v>38.19.020</v>
          </cell>
          <cell r="B2230" t="str">
            <v>Eletroduto de PVC corrugado flexível leve, diâmetro externo de 20 mm</v>
          </cell>
          <cell r="C2230" t="str">
            <v>M</v>
          </cell>
          <cell r="D2230">
            <v>2.76</v>
          </cell>
          <cell r="E2230">
            <v>15.02</v>
          </cell>
          <cell r="F2230">
            <v>17.78</v>
          </cell>
        </row>
        <row r="2231">
          <cell r="A2231" t="str">
            <v>38.19.030</v>
          </cell>
          <cell r="B2231" t="str">
            <v>Eletroduto de PVC corrugado flexível leve, diâmetro externo de 25 mm</v>
          </cell>
          <cell r="C2231" t="str">
            <v>M</v>
          </cell>
          <cell r="D2231">
            <v>2.65</v>
          </cell>
          <cell r="E2231">
            <v>15.02</v>
          </cell>
          <cell r="F2231">
            <v>17.670000000000002</v>
          </cell>
        </row>
        <row r="2232">
          <cell r="A2232" t="str">
            <v>38.19.040</v>
          </cell>
          <cell r="B2232" t="str">
            <v>Eletroduto de PVC corrugado flexível leve, diâmetro externo de 32 mm</v>
          </cell>
          <cell r="C2232" t="str">
            <v>M</v>
          </cell>
          <cell r="D2232">
            <v>4.3099999999999996</v>
          </cell>
          <cell r="E2232">
            <v>15.02</v>
          </cell>
          <cell r="F2232">
            <v>19.329999999999998</v>
          </cell>
        </row>
        <row r="2233">
          <cell r="A2233" t="str">
            <v>38.19.210</v>
          </cell>
          <cell r="B2233" t="str">
            <v>Eletroduto de PVC corrugado flexível reforçado, diâmetro externo de 25 mm</v>
          </cell>
          <cell r="C2233" t="str">
            <v>M</v>
          </cell>
          <cell r="D2233">
            <v>2.98</v>
          </cell>
          <cell r="E2233">
            <v>15.02</v>
          </cell>
          <cell r="F2233">
            <v>18</v>
          </cell>
        </row>
        <row r="2234">
          <cell r="A2234" t="str">
            <v>38.19.220</v>
          </cell>
          <cell r="B2234" t="str">
            <v>Eletroduto de PVC corrugado flexível reforçado, diâmetro externo de 32 mm</v>
          </cell>
          <cell r="C2234" t="str">
            <v>M</v>
          </cell>
          <cell r="D2234">
            <v>4.3099999999999996</v>
          </cell>
          <cell r="E2234">
            <v>15.02</v>
          </cell>
          <cell r="F2234">
            <v>19.329999999999998</v>
          </cell>
        </row>
        <row r="2235">
          <cell r="A2235" t="str">
            <v>38.20</v>
          </cell>
          <cell r="B2235" t="str">
            <v>Reparos, conservacoes e complementos - GRUPO 38</v>
          </cell>
          <cell r="C2235"/>
          <cell r="D2235"/>
          <cell r="E2235"/>
          <cell r="F2235"/>
        </row>
        <row r="2236">
          <cell r="A2236" t="str">
            <v>38.20.010</v>
          </cell>
          <cell r="B2236" t="str">
            <v>Recolocação de perfilado 38x38 mm</v>
          </cell>
          <cell r="C2236" t="str">
            <v>M</v>
          </cell>
          <cell r="D2236"/>
          <cell r="E2236">
            <v>12.51</v>
          </cell>
          <cell r="F2236">
            <v>12.51</v>
          </cell>
        </row>
        <row r="2237">
          <cell r="A2237" t="str">
            <v>38.20.020</v>
          </cell>
          <cell r="B2237" t="str">
            <v>Recolocação de vergalhão</v>
          </cell>
          <cell r="C2237" t="str">
            <v>M</v>
          </cell>
          <cell r="D2237"/>
          <cell r="E2237">
            <v>20.02</v>
          </cell>
          <cell r="F2237">
            <v>20.02</v>
          </cell>
        </row>
        <row r="2238">
          <cell r="A2238" t="str">
            <v>38.20.030</v>
          </cell>
          <cell r="B2238" t="str">
            <v>Recolocação de caixa de tomada para perfilado</v>
          </cell>
          <cell r="C2238" t="str">
            <v>UN</v>
          </cell>
          <cell r="D2238"/>
          <cell r="E2238">
            <v>15.02</v>
          </cell>
          <cell r="F2238">
            <v>15.02</v>
          </cell>
        </row>
        <row r="2239">
          <cell r="A2239" t="str">
            <v>38.20.040</v>
          </cell>
          <cell r="B2239" t="str">
            <v>Recolocação de eletrodutos</v>
          </cell>
          <cell r="C2239" t="str">
            <v>M</v>
          </cell>
          <cell r="D2239"/>
          <cell r="E2239">
            <v>50.05</v>
          </cell>
          <cell r="F2239">
            <v>50.05</v>
          </cell>
        </row>
        <row r="2240">
          <cell r="A2240" t="str">
            <v>38.21</v>
          </cell>
          <cell r="B2240" t="str">
            <v>Eletrocalha e acessorios</v>
          </cell>
          <cell r="C2240"/>
          <cell r="D2240"/>
          <cell r="E2240"/>
          <cell r="F2240"/>
        </row>
        <row r="2241">
          <cell r="A2241" t="str">
            <v>38.21.110</v>
          </cell>
          <cell r="B2241" t="str">
            <v>Eletrocalha lisa galvanizada a fogo, 50 x 50 mm, com acessórios</v>
          </cell>
          <cell r="C2241" t="str">
            <v>M</v>
          </cell>
          <cell r="D2241">
            <v>58.12</v>
          </cell>
          <cell r="E2241">
            <v>25.03</v>
          </cell>
          <cell r="F2241">
            <v>83.15</v>
          </cell>
        </row>
        <row r="2242">
          <cell r="A2242" t="str">
            <v>38.21.120</v>
          </cell>
          <cell r="B2242" t="str">
            <v>Eletrocalha lisa galvanizada a fogo, 100 x 50 mm, com acessórios</v>
          </cell>
          <cell r="C2242" t="str">
            <v>M</v>
          </cell>
          <cell r="D2242">
            <v>74.83</v>
          </cell>
          <cell r="E2242">
            <v>25.03</v>
          </cell>
          <cell r="F2242">
            <v>99.86</v>
          </cell>
        </row>
        <row r="2243">
          <cell r="A2243" t="str">
            <v>38.21.130</v>
          </cell>
          <cell r="B2243" t="str">
            <v>Eletrocalha lisa galvanizada a fogo, 150 x 50 mm, com acessórios</v>
          </cell>
          <cell r="C2243" t="str">
            <v>M</v>
          </cell>
          <cell r="D2243">
            <v>93.52</v>
          </cell>
          <cell r="E2243">
            <v>25.03</v>
          </cell>
          <cell r="F2243">
            <v>118.55</v>
          </cell>
        </row>
        <row r="2244">
          <cell r="A2244" t="str">
            <v>38.21.140</v>
          </cell>
          <cell r="B2244" t="str">
            <v>Eletrocalha lisa galvanizada a fogo, 200 x 50 mm, com acessórios</v>
          </cell>
          <cell r="C2244" t="str">
            <v>M</v>
          </cell>
          <cell r="D2244">
            <v>108.89</v>
          </cell>
          <cell r="E2244">
            <v>25.03</v>
          </cell>
          <cell r="F2244">
            <v>133.91999999999999</v>
          </cell>
        </row>
        <row r="2245">
          <cell r="A2245" t="str">
            <v>38.21.150</v>
          </cell>
          <cell r="B2245" t="str">
            <v>Eletrocalha lisa galvanizada a fogo, 250 x 50 mm, com acessórios</v>
          </cell>
          <cell r="C2245" t="str">
            <v>M</v>
          </cell>
          <cell r="D2245">
            <v>117.7</v>
          </cell>
          <cell r="E2245">
            <v>25.03</v>
          </cell>
          <cell r="F2245">
            <v>142.72999999999999</v>
          </cell>
        </row>
        <row r="2246">
          <cell r="A2246" t="str">
            <v>38.21.310</v>
          </cell>
          <cell r="B2246" t="str">
            <v>Eletrocalha lisa galvanizada a fogo, 100 x 100 mm, com acessórios</v>
          </cell>
          <cell r="C2246" t="str">
            <v>M</v>
          </cell>
          <cell r="D2246">
            <v>111.89</v>
          </cell>
          <cell r="E2246">
            <v>37.54</v>
          </cell>
          <cell r="F2246">
            <v>149.43</v>
          </cell>
        </row>
        <row r="2247">
          <cell r="A2247" t="str">
            <v>38.21.320</v>
          </cell>
          <cell r="B2247" t="str">
            <v>Eletrocalha lisa galvanizada a fogo, 150 x 100 mm, com acessórios</v>
          </cell>
          <cell r="C2247" t="str">
            <v>M</v>
          </cell>
          <cell r="D2247">
            <v>126.7</v>
          </cell>
          <cell r="E2247">
            <v>37.54</v>
          </cell>
          <cell r="F2247">
            <v>164.24</v>
          </cell>
        </row>
        <row r="2248">
          <cell r="A2248" t="str">
            <v>38.21.330</v>
          </cell>
          <cell r="B2248" t="str">
            <v>Eletrocalha lisa galvanizada a fogo, 200 x 100 mm, com acessórios</v>
          </cell>
          <cell r="C2248" t="str">
            <v>M</v>
          </cell>
          <cell r="D2248">
            <v>151.13999999999999</v>
          </cell>
          <cell r="E2248">
            <v>37.54</v>
          </cell>
          <cell r="F2248">
            <v>188.68</v>
          </cell>
        </row>
        <row r="2249">
          <cell r="A2249" t="str">
            <v>38.21.340</v>
          </cell>
          <cell r="B2249" t="str">
            <v>Eletrocalha lisa galvanizada a fogo, 250 x 100 mm, com acessórios</v>
          </cell>
          <cell r="C2249" t="str">
            <v>M</v>
          </cell>
          <cell r="D2249">
            <v>170.05</v>
          </cell>
          <cell r="E2249">
            <v>37.54</v>
          </cell>
          <cell r="F2249">
            <v>207.59</v>
          </cell>
        </row>
        <row r="2250">
          <cell r="A2250" t="str">
            <v>38.21.350</v>
          </cell>
          <cell r="B2250" t="str">
            <v>Eletrocalha lisa galvanizada a fogo, 300 x 100 mm, com acessórios</v>
          </cell>
          <cell r="C2250" t="str">
            <v>M</v>
          </cell>
          <cell r="D2250">
            <v>187.12</v>
          </cell>
          <cell r="E2250">
            <v>50.05</v>
          </cell>
          <cell r="F2250">
            <v>237.17</v>
          </cell>
        </row>
        <row r="2251">
          <cell r="A2251" t="str">
            <v>38.21.360</v>
          </cell>
          <cell r="B2251" t="str">
            <v>Eletrocalha lisa galvanizada a fogo, 400 x 100 mm, com acessórios</v>
          </cell>
          <cell r="C2251" t="str">
            <v>M</v>
          </cell>
          <cell r="D2251">
            <v>296.43</v>
          </cell>
          <cell r="E2251">
            <v>50.05</v>
          </cell>
          <cell r="F2251">
            <v>346.48</v>
          </cell>
        </row>
        <row r="2252">
          <cell r="A2252" t="str">
            <v>38.21.920</v>
          </cell>
          <cell r="B2252" t="str">
            <v>Eletrocalha perfurada galvanizada a fogo, 100 x 50 mm, com acessórios</v>
          </cell>
          <cell r="C2252" t="str">
            <v>M</v>
          </cell>
          <cell r="D2252">
            <v>73.349999999999994</v>
          </cell>
          <cell r="E2252">
            <v>25.03</v>
          </cell>
          <cell r="F2252">
            <v>98.38</v>
          </cell>
        </row>
        <row r="2253">
          <cell r="A2253" t="str">
            <v>38.21.930</v>
          </cell>
          <cell r="B2253" t="str">
            <v>Eletrocalha perfurada galvanizada a fogo, 150 x 50 mm, com acessórios</v>
          </cell>
          <cell r="C2253" t="str">
            <v>M</v>
          </cell>
          <cell r="D2253">
            <v>91.03</v>
          </cell>
          <cell r="E2253">
            <v>25.03</v>
          </cell>
          <cell r="F2253">
            <v>116.06</v>
          </cell>
        </row>
        <row r="2254">
          <cell r="A2254" t="str">
            <v>38.21.940</v>
          </cell>
          <cell r="B2254" t="str">
            <v>Eletrocalha perfurada galvanizada a fogo, 200 x 50 mm, com acessórios</v>
          </cell>
          <cell r="C2254" t="str">
            <v>M</v>
          </cell>
          <cell r="D2254">
            <v>106.04</v>
          </cell>
          <cell r="E2254">
            <v>25.03</v>
          </cell>
          <cell r="F2254">
            <v>131.07</v>
          </cell>
        </row>
        <row r="2255">
          <cell r="A2255" t="str">
            <v>38.21.950</v>
          </cell>
          <cell r="B2255" t="str">
            <v>Eletrocalha perfurada galvanizada a fogo, 250 x 50 mm, com acessórios</v>
          </cell>
          <cell r="C2255" t="str">
            <v>M</v>
          </cell>
          <cell r="D2255">
            <v>123.77</v>
          </cell>
          <cell r="E2255">
            <v>25.03</v>
          </cell>
          <cell r="F2255">
            <v>148.80000000000001</v>
          </cell>
        </row>
        <row r="2256">
          <cell r="A2256" t="str">
            <v>38.22</v>
          </cell>
          <cell r="B2256" t="str">
            <v>Eletrocalha e acessorios.</v>
          </cell>
          <cell r="C2256"/>
          <cell r="D2256"/>
          <cell r="E2256"/>
          <cell r="F2256"/>
        </row>
        <row r="2257">
          <cell r="A2257" t="str">
            <v>38.22.120</v>
          </cell>
          <cell r="B2257" t="str">
            <v>Eletrocalha perfurada galvanizada a fogo, 150x100 mm, com acessórios</v>
          </cell>
          <cell r="C2257" t="str">
            <v>M</v>
          </cell>
          <cell r="D2257">
            <v>123.72</v>
          </cell>
          <cell r="E2257">
            <v>37.54</v>
          </cell>
          <cell r="F2257">
            <v>161.26</v>
          </cell>
        </row>
        <row r="2258">
          <cell r="A2258" t="str">
            <v>38.22.130</v>
          </cell>
          <cell r="B2258" t="str">
            <v>Eletrocalha perfurada galvanizada a fogo, 200x100 mm, com acessórios</v>
          </cell>
          <cell r="C2258" t="str">
            <v>M</v>
          </cell>
          <cell r="D2258">
            <v>141.69999999999999</v>
          </cell>
          <cell r="E2258">
            <v>37.54</v>
          </cell>
          <cell r="F2258">
            <v>179.24</v>
          </cell>
        </row>
        <row r="2259">
          <cell r="A2259" t="str">
            <v>38.22.140</v>
          </cell>
          <cell r="B2259" t="str">
            <v>Eletrocalha perfurada galvanizada a fogo, 250x100 mm, com acessórios</v>
          </cell>
          <cell r="C2259" t="str">
            <v>M</v>
          </cell>
          <cell r="D2259">
            <v>163.46</v>
          </cell>
          <cell r="E2259">
            <v>37.54</v>
          </cell>
          <cell r="F2259">
            <v>201</v>
          </cell>
        </row>
        <row r="2260">
          <cell r="A2260" t="str">
            <v>38.22.150</v>
          </cell>
          <cell r="B2260" t="str">
            <v>Eletrocalha perfurada galvanizada a fogo, 300x100 mm, com acessórios</v>
          </cell>
          <cell r="C2260" t="str">
            <v>M</v>
          </cell>
          <cell r="D2260">
            <v>176.74</v>
          </cell>
          <cell r="E2260">
            <v>50.05</v>
          </cell>
          <cell r="F2260">
            <v>226.79</v>
          </cell>
        </row>
        <row r="2261">
          <cell r="A2261" t="str">
            <v>38.22.160</v>
          </cell>
          <cell r="B2261" t="str">
            <v>Eletrocalha perfurada galvanizada a fogo, 400x100 mm, com acessórios</v>
          </cell>
          <cell r="C2261" t="str">
            <v>M</v>
          </cell>
          <cell r="D2261">
            <v>244.91</v>
          </cell>
          <cell r="E2261">
            <v>50.05</v>
          </cell>
          <cell r="F2261">
            <v>294.95999999999998</v>
          </cell>
        </row>
        <row r="2262">
          <cell r="A2262" t="str">
            <v>38.22.610</v>
          </cell>
          <cell r="B2262" t="str">
            <v>Tampa de encaixe para eletrocalha, galvanizada a fogo, L= 50 mm</v>
          </cell>
          <cell r="C2262" t="str">
            <v>M</v>
          </cell>
          <cell r="D2262">
            <v>28.13</v>
          </cell>
          <cell r="E2262">
            <v>2.5</v>
          </cell>
          <cell r="F2262">
            <v>30.63</v>
          </cell>
        </row>
        <row r="2263">
          <cell r="A2263" t="str">
            <v>38.22.620</v>
          </cell>
          <cell r="B2263" t="str">
            <v>Tampa de encaixe para eletrocalha, galvanizada a fogo, L= 100 mm</v>
          </cell>
          <cell r="C2263" t="str">
            <v>M</v>
          </cell>
          <cell r="D2263">
            <v>49.49</v>
          </cell>
          <cell r="E2263">
            <v>2.5</v>
          </cell>
          <cell r="F2263">
            <v>51.99</v>
          </cell>
        </row>
        <row r="2264">
          <cell r="A2264" t="str">
            <v>38.22.630</v>
          </cell>
          <cell r="B2264" t="str">
            <v>Tampa de encaixe para eletrocalha, galvanizada a fogo, L= 150 mm</v>
          </cell>
          <cell r="C2264" t="str">
            <v>M</v>
          </cell>
          <cell r="D2264">
            <v>69.16</v>
          </cell>
          <cell r="E2264">
            <v>2.5</v>
          </cell>
          <cell r="F2264">
            <v>71.66</v>
          </cell>
        </row>
        <row r="2265">
          <cell r="A2265" t="str">
            <v>38.22.640</v>
          </cell>
          <cell r="B2265" t="str">
            <v>Tampa de encaixe para eletrocalha, galvanizada a fogo, L= 200 mm</v>
          </cell>
          <cell r="C2265" t="str">
            <v>M</v>
          </cell>
          <cell r="D2265">
            <v>80.67</v>
          </cell>
          <cell r="E2265">
            <v>2.5</v>
          </cell>
          <cell r="F2265">
            <v>83.17</v>
          </cell>
        </row>
        <row r="2266">
          <cell r="A2266" t="str">
            <v>38.22.650</v>
          </cell>
          <cell r="B2266" t="str">
            <v>Tampa de encaixe para eletrocalha, galvanizada a fogo, L= 250 mm</v>
          </cell>
          <cell r="C2266" t="str">
            <v>M</v>
          </cell>
          <cell r="D2266">
            <v>101.01</v>
          </cell>
          <cell r="E2266">
            <v>2.5</v>
          </cell>
          <cell r="F2266">
            <v>103.51</v>
          </cell>
        </row>
        <row r="2267">
          <cell r="A2267" t="str">
            <v>38.22.660</v>
          </cell>
          <cell r="B2267" t="str">
            <v>Tampa de encaixe para eletrocalha, galvanizada a fogo, L= 300 mm</v>
          </cell>
          <cell r="C2267" t="str">
            <v>M</v>
          </cell>
          <cell r="D2267">
            <v>117.07</v>
          </cell>
          <cell r="E2267">
            <v>2.5</v>
          </cell>
          <cell r="F2267">
            <v>119.57</v>
          </cell>
        </row>
        <row r="2268">
          <cell r="A2268" t="str">
            <v>38.22.670</v>
          </cell>
          <cell r="B2268" t="str">
            <v>Tampa de encaixe para eletrocalha, galvanizada a fogo, L= 400 mm</v>
          </cell>
          <cell r="C2268" t="str">
            <v>M</v>
          </cell>
          <cell r="D2268">
            <v>181</v>
          </cell>
          <cell r="E2268">
            <v>2.5</v>
          </cell>
          <cell r="F2268">
            <v>183.5</v>
          </cell>
        </row>
        <row r="2269">
          <cell r="A2269" t="str">
            <v>38.23</v>
          </cell>
          <cell r="B2269" t="str">
            <v>Eletrocalha e acessorios..</v>
          </cell>
          <cell r="C2269"/>
          <cell r="D2269"/>
          <cell r="E2269"/>
          <cell r="F2269"/>
        </row>
        <row r="2270">
          <cell r="A2270" t="str">
            <v>38.23.010</v>
          </cell>
          <cell r="B2270" t="str">
            <v>Suporte para eletrocalha, galvanizado a fogo, 50x50 mm</v>
          </cell>
          <cell r="C2270" t="str">
            <v>UN</v>
          </cell>
          <cell r="D2270">
            <v>9.83</v>
          </cell>
          <cell r="E2270">
            <v>12.51</v>
          </cell>
          <cell r="F2270">
            <v>22.34</v>
          </cell>
        </row>
        <row r="2271">
          <cell r="A2271" t="str">
            <v>38.23.020</v>
          </cell>
          <cell r="B2271" t="str">
            <v>Suporte para eletrocalha, galvanizado a fogo, 100x50 mm</v>
          </cell>
          <cell r="C2271" t="str">
            <v>UN</v>
          </cell>
          <cell r="D2271">
            <v>12.44</v>
          </cell>
          <cell r="E2271">
            <v>12.51</v>
          </cell>
          <cell r="F2271">
            <v>24.95</v>
          </cell>
        </row>
        <row r="2272">
          <cell r="A2272" t="str">
            <v>38.23.030</v>
          </cell>
          <cell r="B2272" t="str">
            <v>Suporte para eletrocalha, galvanizado a fogo, 150x50 mm</v>
          </cell>
          <cell r="C2272" t="str">
            <v>UN</v>
          </cell>
          <cell r="D2272">
            <v>15.66</v>
          </cell>
          <cell r="E2272">
            <v>12.51</v>
          </cell>
          <cell r="F2272">
            <v>28.17</v>
          </cell>
        </row>
        <row r="2273">
          <cell r="A2273" t="str">
            <v>38.23.040</v>
          </cell>
          <cell r="B2273" t="str">
            <v>Suporte para eletrocalha, galvanizado a fogo, 200x50 mm</v>
          </cell>
          <cell r="C2273" t="str">
            <v>UN</v>
          </cell>
          <cell r="D2273">
            <v>18.510000000000002</v>
          </cell>
          <cell r="E2273">
            <v>12.51</v>
          </cell>
          <cell r="F2273">
            <v>31.02</v>
          </cell>
        </row>
        <row r="2274">
          <cell r="A2274" t="str">
            <v>38.23.050</v>
          </cell>
          <cell r="B2274" t="str">
            <v>Suporte para eletrocalha, galvanizado a fogo, 250x50 mm</v>
          </cell>
          <cell r="C2274" t="str">
            <v>UN</v>
          </cell>
          <cell r="D2274">
            <v>20.22</v>
          </cell>
          <cell r="E2274">
            <v>12.51</v>
          </cell>
          <cell r="F2274">
            <v>32.729999999999997</v>
          </cell>
        </row>
        <row r="2275">
          <cell r="A2275" t="str">
            <v>38.23.060</v>
          </cell>
          <cell r="B2275" t="str">
            <v>Suporte para eletrocalha, galvanizado a fogo, 300x50 mm</v>
          </cell>
          <cell r="C2275" t="str">
            <v>UN</v>
          </cell>
          <cell r="D2275">
            <v>24.67</v>
          </cell>
          <cell r="E2275">
            <v>12.51</v>
          </cell>
          <cell r="F2275">
            <v>37.18</v>
          </cell>
        </row>
        <row r="2276">
          <cell r="A2276" t="str">
            <v>38.23.110</v>
          </cell>
          <cell r="B2276" t="str">
            <v>Suporte para eletrocalha, galvanizado a fogo, 100x100 mm</v>
          </cell>
          <cell r="C2276" t="str">
            <v>UN</v>
          </cell>
          <cell r="D2276">
            <v>17.23</v>
          </cell>
          <cell r="E2276">
            <v>12.51</v>
          </cell>
          <cell r="F2276">
            <v>29.74</v>
          </cell>
        </row>
        <row r="2277">
          <cell r="A2277" t="str">
            <v>38.23.120</v>
          </cell>
          <cell r="B2277" t="str">
            <v>Suporte para eletrocalha, galvanizado a fogo, 150x100 mm</v>
          </cell>
          <cell r="C2277" t="str">
            <v>UN</v>
          </cell>
          <cell r="D2277">
            <v>20.64</v>
          </cell>
          <cell r="E2277">
            <v>12.51</v>
          </cell>
          <cell r="F2277">
            <v>33.15</v>
          </cell>
        </row>
        <row r="2278">
          <cell r="A2278" t="str">
            <v>38.23.130</v>
          </cell>
          <cell r="B2278" t="str">
            <v>Suporte para eletrocalha, galvanizado a fogo, 200x100 mm</v>
          </cell>
          <cell r="C2278" t="str">
            <v>UN</v>
          </cell>
          <cell r="D2278">
            <v>23.99</v>
          </cell>
          <cell r="E2278">
            <v>12.51</v>
          </cell>
          <cell r="F2278">
            <v>36.5</v>
          </cell>
        </row>
        <row r="2279">
          <cell r="A2279" t="str">
            <v>38.23.140</v>
          </cell>
          <cell r="B2279" t="str">
            <v>Suporte para eletrocalha, galvanizado a fogo, 250x100 mm</v>
          </cell>
          <cell r="C2279" t="str">
            <v>UN</v>
          </cell>
          <cell r="D2279">
            <v>24.28</v>
          </cell>
          <cell r="E2279">
            <v>12.51</v>
          </cell>
          <cell r="F2279">
            <v>36.79</v>
          </cell>
        </row>
        <row r="2280">
          <cell r="A2280" t="str">
            <v>38.23.150</v>
          </cell>
          <cell r="B2280" t="str">
            <v>Suporte para eletrocalha, galvanizado a fogo, 300x100 mm</v>
          </cell>
          <cell r="C2280" t="str">
            <v>UN</v>
          </cell>
          <cell r="D2280">
            <v>30.31</v>
          </cell>
          <cell r="E2280">
            <v>12.51</v>
          </cell>
          <cell r="F2280">
            <v>42.82</v>
          </cell>
        </row>
        <row r="2281">
          <cell r="A2281" t="str">
            <v>38.23.160</v>
          </cell>
          <cell r="B2281" t="str">
            <v>Suporte para eletrocalha, galvanizado a fogo, 400x100 mm</v>
          </cell>
          <cell r="C2281" t="str">
            <v>UN</v>
          </cell>
          <cell r="D2281">
            <v>40.28</v>
          </cell>
          <cell r="E2281">
            <v>12.51</v>
          </cell>
          <cell r="F2281">
            <v>52.79</v>
          </cell>
        </row>
        <row r="2282">
          <cell r="A2282" t="str">
            <v>38.23.210</v>
          </cell>
          <cell r="B2282" t="str">
            <v>Mão francesa simples, galvanizada a fogo, L= 200 mm</v>
          </cell>
          <cell r="C2282" t="str">
            <v>UN</v>
          </cell>
          <cell r="D2282">
            <v>13.87</v>
          </cell>
          <cell r="E2282">
            <v>12.51</v>
          </cell>
          <cell r="F2282">
            <v>26.38</v>
          </cell>
        </row>
        <row r="2283">
          <cell r="A2283" t="str">
            <v>38.23.220</v>
          </cell>
          <cell r="B2283" t="str">
            <v>Mão francesa simples, galvanizada a fogo, L= 300 mm</v>
          </cell>
          <cell r="C2283" t="str">
            <v>UN</v>
          </cell>
          <cell r="D2283">
            <v>17.02</v>
          </cell>
          <cell r="E2283">
            <v>12.51</v>
          </cell>
          <cell r="F2283">
            <v>29.53</v>
          </cell>
        </row>
        <row r="2284">
          <cell r="A2284" t="str">
            <v>38.23.230</v>
          </cell>
          <cell r="B2284" t="str">
            <v>Mão francesa simples, galvanizada a fogo, L= 400 mm</v>
          </cell>
          <cell r="C2284" t="str">
            <v>UN</v>
          </cell>
          <cell r="D2284">
            <v>23.21</v>
          </cell>
          <cell r="E2284">
            <v>12.51</v>
          </cell>
          <cell r="F2284">
            <v>35.72</v>
          </cell>
        </row>
        <row r="2285">
          <cell r="A2285" t="str">
            <v>38.23.240</v>
          </cell>
          <cell r="B2285" t="str">
            <v>Mão francesa simples, galvanizada a fogo, L= 500 mm</v>
          </cell>
          <cell r="C2285" t="str">
            <v>UN</v>
          </cell>
          <cell r="D2285">
            <v>27.28</v>
          </cell>
          <cell r="E2285">
            <v>12.51</v>
          </cell>
          <cell r="F2285">
            <v>39.79</v>
          </cell>
        </row>
        <row r="2286">
          <cell r="A2286" t="str">
            <v>38.23.310</v>
          </cell>
          <cell r="B2286" t="str">
            <v>Mão francesa dupla, galvanizada a fogo, L= 300 mm</v>
          </cell>
          <cell r="C2286" t="str">
            <v>UN</v>
          </cell>
          <cell r="D2286">
            <v>32.450000000000003</v>
          </cell>
          <cell r="E2286">
            <v>17.52</v>
          </cell>
          <cell r="F2286">
            <v>49.97</v>
          </cell>
        </row>
        <row r="2287">
          <cell r="A2287" t="str">
            <v>38.23.320</v>
          </cell>
          <cell r="B2287" t="str">
            <v>Mão francesa dupla, galvanizada a fogo, L= 400 mm</v>
          </cell>
          <cell r="C2287" t="str">
            <v>UN</v>
          </cell>
          <cell r="D2287">
            <v>36.44</v>
          </cell>
          <cell r="E2287">
            <v>17.52</v>
          </cell>
          <cell r="F2287">
            <v>53.96</v>
          </cell>
        </row>
        <row r="2288">
          <cell r="A2288" t="str">
            <v>38.23.330</v>
          </cell>
          <cell r="B2288" t="str">
            <v>Mão francesa dupla, galvanizada a fogo, L= 500 mm</v>
          </cell>
          <cell r="C2288" t="str">
            <v>UN</v>
          </cell>
          <cell r="D2288">
            <v>47.21</v>
          </cell>
          <cell r="E2288">
            <v>17.52</v>
          </cell>
          <cell r="F2288">
            <v>64.73</v>
          </cell>
        </row>
        <row r="2289">
          <cell r="A2289" t="str">
            <v>39</v>
          </cell>
          <cell r="B2289" t="str">
            <v>CONDUTOR E ENFIACAO DE ENERGIA ELETRICA E TELEFONIA</v>
          </cell>
          <cell r="C2289"/>
          <cell r="D2289"/>
          <cell r="E2289"/>
          <cell r="F2289"/>
        </row>
        <row r="2290">
          <cell r="A2290" t="str">
            <v>39.02</v>
          </cell>
          <cell r="B2290" t="str">
            <v>Cabo de cobre, isolamento 450V / 750 V, isolacao em PVC 70°C</v>
          </cell>
          <cell r="C2290"/>
          <cell r="D2290"/>
          <cell r="E2290"/>
          <cell r="F2290"/>
        </row>
        <row r="2291">
          <cell r="A2291" t="str">
            <v>39.02.010</v>
          </cell>
          <cell r="B2291" t="str">
            <v>Cabo de cobre de 1,5 mm², isolamento 750 V - isolação em PVC 70°C</v>
          </cell>
          <cell r="C2291" t="str">
            <v>M</v>
          </cell>
          <cell r="D2291">
            <v>1.39</v>
          </cell>
          <cell r="E2291">
            <v>2</v>
          </cell>
          <cell r="F2291">
            <v>3.39</v>
          </cell>
        </row>
        <row r="2292">
          <cell r="A2292" t="str">
            <v>39.02.016</v>
          </cell>
          <cell r="B2292" t="str">
            <v>Cabo de cobre de 2,5 mm², isolamento 750 V - isolação em PVC 70°C</v>
          </cell>
          <cell r="C2292" t="str">
            <v>M</v>
          </cell>
          <cell r="D2292">
            <v>2.19</v>
          </cell>
          <cell r="E2292">
            <v>2</v>
          </cell>
          <cell r="F2292">
            <v>4.1900000000000004</v>
          </cell>
        </row>
        <row r="2293">
          <cell r="A2293" t="str">
            <v>39.02.020</v>
          </cell>
          <cell r="B2293" t="str">
            <v>Cabo de cobre de 4 mm², isolamento 750 V - isolação em PVC 70°C</v>
          </cell>
          <cell r="C2293" t="str">
            <v>M</v>
          </cell>
          <cell r="D2293">
            <v>3.55</v>
          </cell>
          <cell r="E2293">
            <v>3</v>
          </cell>
          <cell r="F2293">
            <v>6.55</v>
          </cell>
        </row>
        <row r="2294">
          <cell r="A2294" t="str">
            <v>39.02.030</v>
          </cell>
          <cell r="B2294" t="str">
            <v>Cabo de cobre de 6 mm², isolamento 750 V - isolação em PVC 70°C</v>
          </cell>
          <cell r="C2294" t="str">
            <v>M</v>
          </cell>
          <cell r="D2294">
            <v>5.33</v>
          </cell>
          <cell r="E2294">
            <v>3.51</v>
          </cell>
          <cell r="F2294">
            <v>8.84</v>
          </cell>
        </row>
        <row r="2295">
          <cell r="A2295" t="str">
            <v>39.02.040</v>
          </cell>
          <cell r="B2295" t="str">
            <v>Cabo de cobre de 10 mm², isolamento 750 V - isolação em PVC 70°C</v>
          </cell>
          <cell r="C2295" t="str">
            <v>M</v>
          </cell>
          <cell r="D2295">
            <v>9.06</v>
          </cell>
          <cell r="E2295">
            <v>4.01</v>
          </cell>
          <cell r="F2295">
            <v>13.07</v>
          </cell>
        </row>
        <row r="2296">
          <cell r="A2296" t="str">
            <v>39.03</v>
          </cell>
          <cell r="B2296" t="str">
            <v>Cabo de cobre, isolamento 0,6/1kV, isolacao em PVC 70°C</v>
          </cell>
          <cell r="C2296"/>
          <cell r="D2296"/>
          <cell r="E2296"/>
          <cell r="F2296"/>
        </row>
        <row r="2297">
          <cell r="A2297" t="str">
            <v>39.03.160</v>
          </cell>
          <cell r="B2297" t="str">
            <v>Cabo de cobre de 1,5 mm², isolamento 0,6/1 kV - isolação em PVC 70°C</v>
          </cell>
          <cell r="C2297" t="str">
            <v>M</v>
          </cell>
          <cell r="D2297">
            <v>0.99</v>
          </cell>
          <cell r="E2297">
            <v>2</v>
          </cell>
          <cell r="F2297">
            <v>2.99</v>
          </cell>
        </row>
        <row r="2298">
          <cell r="A2298" t="str">
            <v>39.03.170</v>
          </cell>
          <cell r="B2298" t="str">
            <v>Cabo de cobre de 2,5 mm², isolamento 0,6/1 kV - isolação em PVC 70°C</v>
          </cell>
          <cell r="C2298" t="str">
            <v>M</v>
          </cell>
          <cell r="D2298">
            <v>2.41</v>
          </cell>
          <cell r="E2298">
            <v>2.5</v>
          </cell>
          <cell r="F2298">
            <v>4.91</v>
          </cell>
        </row>
        <row r="2299">
          <cell r="A2299" t="str">
            <v>39.03.174</v>
          </cell>
          <cell r="B2299" t="str">
            <v>Cabo de cobre de 4 mm², isolamento 0,6/1 kV - isolação em PVC 70°C</v>
          </cell>
          <cell r="C2299" t="str">
            <v>M</v>
          </cell>
          <cell r="D2299">
            <v>3.66</v>
          </cell>
          <cell r="E2299">
            <v>3</v>
          </cell>
          <cell r="F2299">
            <v>6.66</v>
          </cell>
        </row>
        <row r="2300">
          <cell r="A2300" t="str">
            <v>39.03.178</v>
          </cell>
          <cell r="B2300" t="str">
            <v>Cabo de cobre de 6 mm², isolamento 0,6/1 kV - isolação em PVC 70°C</v>
          </cell>
          <cell r="C2300" t="str">
            <v>M</v>
          </cell>
          <cell r="D2300">
            <v>5.07</v>
          </cell>
          <cell r="E2300">
            <v>3.51</v>
          </cell>
          <cell r="F2300">
            <v>8.58</v>
          </cell>
        </row>
        <row r="2301">
          <cell r="A2301" t="str">
            <v>39.03.182</v>
          </cell>
          <cell r="B2301" t="str">
            <v>Cabo de cobre de 10 mm², isolamento 0,6/1 kV - isolação em PVC 70°C</v>
          </cell>
          <cell r="C2301" t="str">
            <v>M</v>
          </cell>
          <cell r="D2301">
            <v>7.99</v>
          </cell>
          <cell r="E2301">
            <v>4.01</v>
          </cell>
          <cell r="F2301">
            <v>12</v>
          </cell>
        </row>
        <row r="2302">
          <cell r="A2302" t="str">
            <v>39.04</v>
          </cell>
          <cell r="B2302" t="str">
            <v>Cabo de cobre nu, tempera mole, classe 2</v>
          </cell>
          <cell r="C2302"/>
          <cell r="D2302"/>
          <cell r="E2302"/>
          <cell r="F2302"/>
        </row>
        <row r="2303">
          <cell r="A2303" t="str">
            <v>39.04.040</v>
          </cell>
          <cell r="B2303" t="str">
            <v>Cabo de cobre nu, têmpera mole, classe 2, de 10 mm²</v>
          </cell>
          <cell r="C2303" t="str">
            <v>M</v>
          </cell>
          <cell r="D2303">
            <v>8.35</v>
          </cell>
          <cell r="E2303">
            <v>2.5</v>
          </cell>
          <cell r="F2303">
            <v>10.85</v>
          </cell>
        </row>
        <row r="2304">
          <cell r="A2304" t="str">
            <v>39.04.050</v>
          </cell>
          <cell r="B2304" t="str">
            <v>Cabo de cobre nu, têmpera mole, classe 2, de 16 mm²</v>
          </cell>
          <cell r="C2304" t="str">
            <v>M</v>
          </cell>
          <cell r="D2304">
            <v>13.35</v>
          </cell>
          <cell r="E2304">
            <v>2.5</v>
          </cell>
          <cell r="F2304">
            <v>15.85</v>
          </cell>
        </row>
        <row r="2305">
          <cell r="A2305" t="str">
            <v>39.04.060</v>
          </cell>
          <cell r="B2305" t="str">
            <v>Cabo de cobre nu, têmpera mole, classe 2, de 25 mm²</v>
          </cell>
          <cell r="C2305" t="str">
            <v>M</v>
          </cell>
          <cell r="D2305">
            <v>18.350000000000001</v>
          </cell>
          <cell r="E2305">
            <v>5.01</v>
          </cell>
          <cell r="F2305">
            <v>23.36</v>
          </cell>
        </row>
        <row r="2306">
          <cell r="A2306" t="str">
            <v>39.04.070</v>
          </cell>
          <cell r="B2306" t="str">
            <v>Cabo de cobre nu, têmpera mole, classe 2, de 35 mm²</v>
          </cell>
          <cell r="C2306" t="str">
            <v>M</v>
          </cell>
          <cell r="D2306">
            <v>28.6</v>
          </cell>
          <cell r="E2306">
            <v>7.5</v>
          </cell>
          <cell r="F2306">
            <v>36.1</v>
          </cell>
        </row>
        <row r="2307">
          <cell r="A2307" t="str">
            <v>39.04.080</v>
          </cell>
          <cell r="B2307" t="str">
            <v>Cabo de cobre nu, têmpera mole, classe 2, de 50 mm²</v>
          </cell>
          <cell r="C2307" t="str">
            <v>M</v>
          </cell>
          <cell r="D2307">
            <v>40.130000000000003</v>
          </cell>
          <cell r="E2307">
            <v>10.01</v>
          </cell>
          <cell r="F2307">
            <v>50.14</v>
          </cell>
        </row>
        <row r="2308">
          <cell r="A2308" t="str">
            <v>39.04.100</v>
          </cell>
          <cell r="B2308" t="str">
            <v>Cabo de cobre nu, têmpera mole, classe 2, de 70 mm²</v>
          </cell>
          <cell r="C2308" t="str">
            <v>M</v>
          </cell>
          <cell r="D2308">
            <v>54.67</v>
          </cell>
          <cell r="E2308">
            <v>12.51</v>
          </cell>
          <cell r="F2308">
            <v>67.180000000000007</v>
          </cell>
        </row>
        <row r="2309">
          <cell r="A2309" t="str">
            <v>39.04.120</v>
          </cell>
          <cell r="B2309" t="str">
            <v>Cabo de cobre nu, têmpera mole, classe 2, de 95 mm²</v>
          </cell>
          <cell r="C2309" t="str">
            <v>M</v>
          </cell>
          <cell r="D2309">
            <v>88.29</v>
          </cell>
          <cell r="E2309">
            <v>15.02</v>
          </cell>
          <cell r="F2309">
            <v>103.31</v>
          </cell>
        </row>
        <row r="2310">
          <cell r="A2310" t="str">
            <v>39.04.180</v>
          </cell>
          <cell r="B2310" t="str">
            <v>Cabo de cobre nu, têmpera mole, classe 2, de 185 mm²</v>
          </cell>
          <cell r="C2310" t="str">
            <v>M</v>
          </cell>
          <cell r="D2310">
            <v>176.33</v>
          </cell>
          <cell r="E2310">
            <v>22.52</v>
          </cell>
          <cell r="F2310">
            <v>198.85</v>
          </cell>
        </row>
        <row r="2311">
          <cell r="A2311" t="str">
            <v>39.05</v>
          </cell>
          <cell r="B2311" t="str">
            <v>Cabo de cobre tripolar, isolamento 8,7/15 kV, isolacao EPR 90°C</v>
          </cell>
          <cell r="C2311"/>
          <cell r="D2311"/>
          <cell r="E2311"/>
          <cell r="F2311"/>
        </row>
        <row r="2312">
          <cell r="A2312" t="str">
            <v>39.05.070</v>
          </cell>
          <cell r="B2312" t="str">
            <v>Cabo de cobre de 3x35 mm², isolamento 8,7/15 kV - isolação EPR 90°C</v>
          </cell>
          <cell r="C2312" t="str">
            <v>M</v>
          </cell>
          <cell r="D2312">
            <v>183.64</v>
          </cell>
          <cell r="E2312">
            <v>45.39</v>
          </cell>
          <cell r="F2312">
            <v>229.03</v>
          </cell>
        </row>
        <row r="2313">
          <cell r="A2313" t="str">
            <v>39.06</v>
          </cell>
          <cell r="B2313" t="str">
            <v>Cabo de cobre unipolar, isolamento 8,7/15 kV, isolacao EPR 90°C</v>
          </cell>
          <cell r="C2313"/>
          <cell r="D2313"/>
          <cell r="E2313"/>
          <cell r="F2313"/>
        </row>
        <row r="2314">
          <cell r="A2314" t="str">
            <v>39.06.060</v>
          </cell>
          <cell r="B2314" t="str">
            <v>Cabo de cobre de 25 mm², isolamento 8,7/15 kV - isolação EPR 90°C</v>
          </cell>
          <cell r="C2314" t="str">
            <v>M</v>
          </cell>
          <cell r="D2314">
            <v>50</v>
          </cell>
          <cell r="E2314">
            <v>27.23</v>
          </cell>
          <cell r="F2314">
            <v>77.23</v>
          </cell>
        </row>
        <row r="2315">
          <cell r="A2315" t="str">
            <v>39.06.070</v>
          </cell>
          <cell r="B2315" t="str">
            <v>Cabo de cobre de 35 mm², isolamento 8,7/15 kV - isolação EPR 90°C</v>
          </cell>
          <cell r="C2315" t="str">
            <v>M</v>
          </cell>
          <cell r="D2315">
            <v>62.64</v>
          </cell>
          <cell r="E2315">
            <v>32.79</v>
          </cell>
          <cell r="F2315">
            <v>95.43</v>
          </cell>
        </row>
        <row r="2316">
          <cell r="A2316" t="str">
            <v>39.06.074</v>
          </cell>
          <cell r="B2316" t="str">
            <v>Cabo de cobre de 50 mm², isolamento 8,7/15 kV - isolação EPR 90°C</v>
          </cell>
          <cell r="C2316" t="str">
            <v>M</v>
          </cell>
          <cell r="D2316">
            <v>68.95</v>
          </cell>
          <cell r="E2316">
            <v>45.39</v>
          </cell>
          <cell r="F2316">
            <v>114.34</v>
          </cell>
        </row>
        <row r="2317">
          <cell r="A2317" t="str">
            <v>39.06.084</v>
          </cell>
          <cell r="B2317" t="str">
            <v>Cabo de cobre de 120 mm², isolamento 8,7/15 kV - isolação EPR 90°C</v>
          </cell>
          <cell r="C2317" t="str">
            <v>M</v>
          </cell>
          <cell r="D2317">
            <v>141.84</v>
          </cell>
          <cell r="E2317">
            <v>54.46</v>
          </cell>
          <cell r="F2317">
            <v>196.3</v>
          </cell>
        </row>
        <row r="2318">
          <cell r="A2318" t="str">
            <v>39.09</v>
          </cell>
          <cell r="B2318" t="str">
            <v>Conectores</v>
          </cell>
          <cell r="C2318"/>
          <cell r="D2318"/>
          <cell r="E2318"/>
          <cell r="F2318"/>
        </row>
        <row r="2319">
          <cell r="A2319" t="str">
            <v>39.09.010</v>
          </cell>
          <cell r="B2319" t="str">
            <v>Conector terminal tipo BNC para cabo coaxial RG 59</v>
          </cell>
          <cell r="C2319" t="str">
            <v>UN</v>
          </cell>
          <cell r="D2319">
            <v>9.56</v>
          </cell>
          <cell r="E2319">
            <v>5.01</v>
          </cell>
          <cell r="F2319">
            <v>14.57</v>
          </cell>
        </row>
        <row r="2320">
          <cell r="A2320" t="str">
            <v>39.09.015</v>
          </cell>
          <cell r="B2320" t="str">
            <v>Conector de emenda tipo BNC para cabo coaxial RG 59</v>
          </cell>
          <cell r="C2320" t="str">
            <v>UN</v>
          </cell>
          <cell r="D2320">
            <v>6.63</v>
          </cell>
          <cell r="E2320">
            <v>5.01</v>
          </cell>
          <cell r="F2320">
            <v>11.64</v>
          </cell>
        </row>
        <row r="2321">
          <cell r="A2321" t="str">
            <v>39.09.020</v>
          </cell>
          <cell r="B2321" t="str">
            <v>Conector split-bolt para cabo de 25 mm², latão, simples</v>
          </cell>
          <cell r="C2321" t="str">
            <v>UN</v>
          </cell>
          <cell r="D2321">
            <v>8.84</v>
          </cell>
          <cell r="E2321">
            <v>5.01</v>
          </cell>
          <cell r="F2321">
            <v>13.85</v>
          </cell>
        </row>
        <row r="2322">
          <cell r="A2322" t="str">
            <v>39.09.040</v>
          </cell>
          <cell r="B2322" t="str">
            <v>Conector split-bolt para cabo de 35 mm², latão, simples</v>
          </cell>
          <cell r="C2322" t="str">
            <v>UN</v>
          </cell>
          <cell r="D2322">
            <v>11.05</v>
          </cell>
          <cell r="E2322">
            <v>5.01</v>
          </cell>
          <cell r="F2322">
            <v>16.059999999999999</v>
          </cell>
        </row>
        <row r="2323">
          <cell r="A2323" t="str">
            <v>39.09.060</v>
          </cell>
          <cell r="B2323" t="str">
            <v>Conector split-bolt para cabo de 50 mm², latão, simples</v>
          </cell>
          <cell r="C2323" t="str">
            <v>UN</v>
          </cell>
          <cell r="D2323">
            <v>12.17</v>
          </cell>
          <cell r="E2323">
            <v>5.01</v>
          </cell>
          <cell r="F2323">
            <v>17.18</v>
          </cell>
        </row>
        <row r="2324">
          <cell r="A2324" t="str">
            <v>39.09.100</v>
          </cell>
          <cell r="B2324" t="str">
            <v>Conector split-bolt para cabo de 25 mm², latão, com rabicho</v>
          </cell>
          <cell r="C2324" t="str">
            <v>UN</v>
          </cell>
          <cell r="D2324">
            <v>13.8</v>
          </cell>
          <cell r="E2324">
            <v>5.01</v>
          </cell>
          <cell r="F2324">
            <v>18.809999999999999</v>
          </cell>
        </row>
        <row r="2325">
          <cell r="A2325" t="str">
            <v>39.09.120</v>
          </cell>
          <cell r="B2325" t="str">
            <v>Conector split-bolt para cabo de 35 mm², latão, com rabicho</v>
          </cell>
          <cell r="C2325" t="str">
            <v>UN</v>
          </cell>
          <cell r="D2325">
            <v>15.97</v>
          </cell>
          <cell r="E2325">
            <v>5.01</v>
          </cell>
          <cell r="F2325">
            <v>20.98</v>
          </cell>
        </row>
        <row r="2326">
          <cell r="A2326" t="str">
            <v>39.09.140</v>
          </cell>
          <cell r="B2326" t="str">
            <v>Conector split-bolt para cabo de 50 mm², latão, com rabicho</v>
          </cell>
          <cell r="C2326" t="str">
            <v>UN</v>
          </cell>
          <cell r="D2326">
            <v>18.89</v>
          </cell>
          <cell r="E2326">
            <v>5.01</v>
          </cell>
          <cell r="F2326">
            <v>23.9</v>
          </cell>
        </row>
        <row r="2327">
          <cell r="A2327" t="str">
            <v>39.10</v>
          </cell>
          <cell r="B2327" t="str">
            <v>Terminais de pressao e compressao</v>
          </cell>
          <cell r="C2327"/>
          <cell r="D2327"/>
          <cell r="E2327"/>
          <cell r="F2327"/>
        </row>
        <row r="2328">
          <cell r="A2328" t="str">
            <v>39.10.050</v>
          </cell>
          <cell r="B2328" t="str">
            <v>Terminal de compressão para cabo de 2,5 mm²</v>
          </cell>
          <cell r="C2328" t="str">
            <v>UN</v>
          </cell>
          <cell r="D2328">
            <v>0.86</v>
          </cell>
          <cell r="E2328">
            <v>4.01</v>
          </cell>
          <cell r="F2328">
            <v>4.87</v>
          </cell>
        </row>
        <row r="2329">
          <cell r="A2329" t="str">
            <v>39.10.060</v>
          </cell>
          <cell r="B2329" t="str">
            <v>Terminal de pressão/compressão para cabo de 6 até 10 mm²</v>
          </cell>
          <cell r="C2329" t="str">
            <v>UN</v>
          </cell>
          <cell r="D2329">
            <v>6.41</v>
          </cell>
          <cell r="E2329">
            <v>7.5</v>
          </cell>
          <cell r="F2329">
            <v>13.91</v>
          </cell>
        </row>
        <row r="2330">
          <cell r="A2330" t="str">
            <v>39.10.080</v>
          </cell>
          <cell r="B2330" t="str">
            <v>Terminal de pressão/compressão para cabo de 16 mm²</v>
          </cell>
          <cell r="C2330" t="str">
            <v>UN</v>
          </cell>
          <cell r="D2330">
            <v>8.86</v>
          </cell>
          <cell r="E2330">
            <v>7.5</v>
          </cell>
          <cell r="F2330">
            <v>16.36</v>
          </cell>
        </row>
        <row r="2331">
          <cell r="A2331" t="str">
            <v>39.10.120</v>
          </cell>
          <cell r="B2331" t="str">
            <v>Terminal de pressão/compressão para cabo de 25 mm²</v>
          </cell>
          <cell r="C2331" t="str">
            <v>UN</v>
          </cell>
          <cell r="D2331">
            <v>9.1</v>
          </cell>
          <cell r="E2331">
            <v>7.5</v>
          </cell>
          <cell r="F2331">
            <v>16.600000000000001</v>
          </cell>
        </row>
        <row r="2332">
          <cell r="A2332" t="str">
            <v>39.10.130</v>
          </cell>
          <cell r="B2332" t="str">
            <v>Terminal de pressão/compressão para cabo de 35 mm²</v>
          </cell>
          <cell r="C2332" t="str">
            <v>UN</v>
          </cell>
          <cell r="D2332">
            <v>9.9600000000000009</v>
          </cell>
          <cell r="E2332">
            <v>7.5</v>
          </cell>
          <cell r="F2332">
            <v>17.46</v>
          </cell>
        </row>
        <row r="2333">
          <cell r="A2333" t="str">
            <v>39.10.160</v>
          </cell>
          <cell r="B2333" t="str">
            <v>Terminal de pressão/compressão para cabo de 50 mm²</v>
          </cell>
          <cell r="C2333" t="str">
            <v>UN</v>
          </cell>
          <cell r="D2333">
            <v>15.02</v>
          </cell>
          <cell r="E2333">
            <v>7.5</v>
          </cell>
          <cell r="F2333">
            <v>22.52</v>
          </cell>
        </row>
        <row r="2334">
          <cell r="A2334" t="str">
            <v>39.10.200</v>
          </cell>
          <cell r="B2334" t="str">
            <v>Terminal de pressão/compressão para cabo de 70 mm²</v>
          </cell>
          <cell r="C2334" t="str">
            <v>UN</v>
          </cell>
          <cell r="D2334">
            <v>14.77</v>
          </cell>
          <cell r="E2334">
            <v>7.5</v>
          </cell>
          <cell r="F2334">
            <v>22.27</v>
          </cell>
        </row>
        <row r="2335">
          <cell r="A2335" t="str">
            <v>39.10.240</v>
          </cell>
          <cell r="B2335" t="str">
            <v>Terminal de pressão/compressão para cabo de 95 mm²</v>
          </cell>
          <cell r="C2335" t="str">
            <v>UN</v>
          </cell>
          <cell r="D2335">
            <v>21.04</v>
          </cell>
          <cell r="E2335">
            <v>7.5</v>
          </cell>
          <cell r="F2335">
            <v>28.54</v>
          </cell>
        </row>
        <row r="2336">
          <cell r="A2336" t="str">
            <v>39.10.246</v>
          </cell>
          <cell r="B2336" t="str">
            <v>Terminal de pressão/compressão para cabo de 120 mm²</v>
          </cell>
          <cell r="C2336" t="str">
            <v>UN</v>
          </cell>
          <cell r="D2336">
            <v>30.59</v>
          </cell>
          <cell r="E2336">
            <v>10.01</v>
          </cell>
          <cell r="F2336">
            <v>40.6</v>
          </cell>
        </row>
        <row r="2337">
          <cell r="A2337" t="str">
            <v>39.10.250</v>
          </cell>
          <cell r="B2337" t="str">
            <v>Terminal de pressão/compressão para cabo de 150 mm²</v>
          </cell>
          <cell r="C2337" t="str">
            <v>UN</v>
          </cell>
          <cell r="D2337">
            <v>31.96</v>
          </cell>
          <cell r="E2337">
            <v>10.01</v>
          </cell>
          <cell r="F2337">
            <v>41.97</v>
          </cell>
        </row>
        <row r="2338">
          <cell r="A2338" t="str">
            <v>39.10.280</v>
          </cell>
          <cell r="B2338" t="str">
            <v>Terminal de pressão/compressão para cabo de 185 mm²</v>
          </cell>
          <cell r="C2338" t="str">
            <v>UN</v>
          </cell>
          <cell r="D2338">
            <v>41.82</v>
          </cell>
          <cell r="E2338">
            <v>10.01</v>
          </cell>
          <cell r="F2338">
            <v>51.83</v>
          </cell>
        </row>
        <row r="2339">
          <cell r="A2339" t="str">
            <v>39.10.300</v>
          </cell>
          <cell r="B2339" t="str">
            <v>Terminal de pressão/compressão para cabo de 240 mm²</v>
          </cell>
          <cell r="C2339" t="str">
            <v>UN</v>
          </cell>
          <cell r="D2339">
            <v>46.27</v>
          </cell>
          <cell r="E2339">
            <v>10.01</v>
          </cell>
          <cell r="F2339">
            <v>56.28</v>
          </cell>
        </row>
        <row r="2340">
          <cell r="A2340" t="str">
            <v>39.11</v>
          </cell>
          <cell r="B2340" t="str">
            <v>Fios e cabos telefônicos</v>
          </cell>
          <cell r="C2340"/>
          <cell r="D2340"/>
          <cell r="E2340"/>
          <cell r="F2340"/>
        </row>
        <row r="2341">
          <cell r="A2341" t="str">
            <v>39.11.020</v>
          </cell>
          <cell r="B2341" t="str">
            <v>Cabo telefônico CI, com 10 pares de 0,50 mm, para centrais telefônicas, equipamentos e rede interna</v>
          </cell>
          <cell r="C2341" t="str">
            <v>M</v>
          </cell>
          <cell r="D2341">
            <v>5.94</v>
          </cell>
          <cell r="E2341">
            <v>7.5</v>
          </cell>
          <cell r="F2341">
            <v>13.44</v>
          </cell>
        </row>
        <row r="2342">
          <cell r="A2342" t="str">
            <v>39.11.040</v>
          </cell>
          <cell r="B2342" t="str">
            <v>Cabo telefônico CI, com 20 pares de 0,50 mm, para centrais telefônicas, equipamentos e rede interna</v>
          </cell>
          <cell r="C2342" t="str">
            <v>M</v>
          </cell>
          <cell r="D2342">
            <v>10.91</v>
          </cell>
          <cell r="E2342">
            <v>7.5</v>
          </cell>
          <cell r="F2342">
            <v>18.41</v>
          </cell>
        </row>
        <row r="2343">
          <cell r="A2343" t="str">
            <v>39.11.080</v>
          </cell>
          <cell r="B2343" t="str">
            <v>Cabo telefônico CI, com 50 pares de 0,50 mm, para centrais telefônicas, equipamentos e rede interna</v>
          </cell>
          <cell r="C2343" t="str">
            <v>M</v>
          </cell>
          <cell r="D2343">
            <v>26.78</v>
          </cell>
          <cell r="E2343">
            <v>7.5</v>
          </cell>
          <cell r="F2343">
            <v>34.28</v>
          </cell>
        </row>
        <row r="2344">
          <cell r="A2344" t="str">
            <v>39.11.090</v>
          </cell>
          <cell r="B2344" t="str">
            <v>Fio telefônico tipo FI-60, para ligação de aparelhos telefônicos</v>
          </cell>
          <cell r="C2344" t="str">
            <v>M</v>
          </cell>
          <cell r="D2344">
            <v>0.44</v>
          </cell>
          <cell r="E2344">
            <v>4.01</v>
          </cell>
          <cell r="F2344">
            <v>4.45</v>
          </cell>
        </row>
        <row r="2345">
          <cell r="A2345" t="str">
            <v>39.11.091</v>
          </cell>
          <cell r="B2345" t="str">
            <v>Cabo telefônico CI, com 01 par de 0,40 mm, para centrais telefônicas, equipamentos e rede interna</v>
          </cell>
          <cell r="C2345" t="str">
            <v>M</v>
          </cell>
          <cell r="D2345">
            <v>0.92</v>
          </cell>
          <cell r="E2345">
            <v>4.01</v>
          </cell>
          <cell r="F2345">
            <v>4.93</v>
          </cell>
        </row>
        <row r="2346">
          <cell r="A2346" t="str">
            <v>39.11.110</v>
          </cell>
          <cell r="B2346" t="str">
            <v>Fio telefônico externo tipo FE-160</v>
          </cell>
          <cell r="C2346" t="str">
            <v>M</v>
          </cell>
          <cell r="D2346">
            <v>2.19</v>
          </cell>
          <cell r="E2346">
            <v>15.02</v>
          </cell>
          <cell r="F2346">
            <v>17.21</v>
          </cell>
        </row>
        <row r="2347">
          <cell r="A2347" t="str">
            <v>39.11.120</v>
          </cell>
          <cell r="B2347" t="str">
            <v>Cabo telefônico CTP-APL-SN, com 10 pares de 0,50 mm, para cotos de transição em caixas e entradas</v>
          </cell>
          <cell r="C2347" t="str">
            <v>M</v>
          </cell>
          <cell r="D2347">
            <v>6.19</v>
          </cell>
          <cell r="E2347">
            <v>6</v>
          </cell>
          <cell r="F2347">
            <v>12.19</v>
          </cell>
        </row>
        <row r="2348">
          <cell r="A2348" t="str">
            <v>39.11.190</v>
          </cell>
          <cell r="B2348" t="str">
            <v>Cabo telefônico CCE-APL, com 4 pares de 0,50 mm, para conexões em rede externa</v>
          </cell>
          <cell r="C2348" t="str">
            <v>M</v>
          </cell>
          <cell r="D2348">
            <v>3.26</v>
          </cell>
          <cell r="E2348">
            <v>5.01</v>
          </cell>
          <cell r="F2348">
            <v>8.27</v>
          </cell>
        </row>
        <row r="2349">
          <cell r="A2349" t="str">
            <v>39.11.210</v>
          </cell>
          <cell r="B2349" t="str">
            <v>Cabo telefônico secundário de distribuição CTP-APL, com 20 pares de 0,50 mm, para rede externa</v>
          </cell>
          <cell r="C2349" t="str">
            <v>M</v>
          </cell>
          <cell r="D2349">
            <v>13.06</v>
          </cell>
          <cell r="E2349">
            <v>6.51</v>
          </cell>
          <cell r="F2349">
            <v>19.57</v>
          </cell>
        </row>
        <row r="2350">
          <cell r="A2350" t="str">
            <v>39.11.230</v>
          </cell>
          <cell r="B2350" t="str">
            <v>Cabo telefônico secundário de distribuição CTP-APL, com 50 pares de 0,50 mm, para rede externa</v>
          </cell>
          <cell r="C2350" t="str">
            <v>M</v>
          </cell>
          <cell r="D2350">
            <v>28.75</v>
          </cell>
          <cell r="E2350">
            <v>8.01</v>
          </cell>
          <cell r="F2350">
            <v>36.76</v>
          </cell>
        </row>
        <row r="2351">
          <cell r="A2351" t="str">
            <v>39.11.240</v>
          </cell>
          <cell r="B2351" t="str">
            <v>Cabo telefônico secundário de distribuição CTP-APL, com 100 pares de 0,50 mm, para rede externa</v>
          </cell>
          <cell r="C2351" t="str">
            <v>M</v>
          </cell>
          <cell r="D2351">
            <v>57.81</v>
          </cell>
          <cell r="E2351">
            <v>10.51</v>
          </cell>
          <cell r="F2351">
            <v>68.319999999999993</v>
          </cell>
        </row>
        <row r="2352">
          <cell r="A2352" t="str">
            <v>39.11.270</v>
          </cell>
          <cell r="B2352" t="str">
            <v>Cabo telefônico secundário de distribuição CTP-APL-G, com 10 pares de 0,50 mm, para rede subterrânea</v>
          </cell>
          <cell r="C2352" t="str">
            <v>M</v>
          </cell>
          <cell r="D2352">
            <v>9.6</v>
          </cell>
          <cell r="E2352">
            <v>6</v>
          </cell>
          <cell r="F2352">
            <v>15.6</v>
          </cell>
        </row>
        <row r="2353">
          <cell r="A2353" t="str">
            <v>39.11.280</v>
          </cell>
          <cell r="B2353" t="str">
            <v>Cabo telefônico secundário de distribuição CTP-APL-G, com 20 pares de 0,50 mm, para rede subterrânea</v>
          </cell>
          <cell r="C2353" t="str">
            <v>M</v>
          </cell>
          <cell r="D2353">
            <v>13.43</v>
          </cell>
          <cell r="E2353">
            <v>6.51</v>
          </cell>
          <cell r="F2353">
            <v>19.940000000000001</v>
          </cell>
        </row>
        <row r="2354">
          <cell r="A2354" t="str">
            <v>39.11.300</v>
          </cell>
          <cell r="B2354" t="str">
            <v>Cabo telefônico secundário de distribuição CTP-APL-G, com 50 pares de 0,50 mm, para rede subterrânea</v>
          </cell>
          <cell r="C2354" t="str">
            <v>M</v>
          </cell>
          <cell r="D2354">
            <v>32.700000000000003</v>
          </cell>
          <cell r="E2354">
            <v>8.01</v>
          </cell>
          <cell r="F2354">
            <v>40.71</v>
          </cell>
        </row>
        <row r="2355">
          <cell r="A2355" t="str">
            <v>39.11.400</v>
          </cell>
          <cell r="B2355" t="str">
            <v>Cabo telefônico secundário de distribuição CTP-APL, com 10 pares de 0,65 mm, para rede externa</v>
          </cell>
          <cell r="C2355" t="str">
            <v>M</v>
          </cell>
          <cell r="D2355">
            <v>11.38</v>
          </cell>
          <cell r="E2355">
            <v>6</v>
          </cell>
          <cell r="F2355">
            <v>17.38</v>
          </cell>
        </row>
        <row r="2356">
          <cell r="A2356" t="str">
            <v>39.11.410</v>
          </cell>
          <cell r="B2356" t="str">
            <v>Cabo telefônico secundário de distribuição CTP-APL, com 20 pares de 0,65 mm, para rede externa</v>
          </cell>
          <cell r="C2356" t="str">
            <v>M</v>
          </cell>
          <cell r="D2356">
            <v>17.2</v>
          </cell>
          <cell r="E2356">
            <v>6.51</v>
          </cell>
          <cell r="F2356">
            <v>23.71</v>
          </cell>
        </row>
        <row r="2357">
          <cell r="A2357" t="str">
            <v>39.11.430</v>
          </cell>
          <cell r="B2357" t="str">
            <v>Cabo telefônico secundário de distribuição CTP-APL, com 50 pares de 0,65 mm, para rede externa</v>
          </cell>
          <cell r="C2357" t="str">
            <v>M</v>
          </cell>
          <cell r="D2357">
            <v>41.65</v>
          </cell>
          <cell r="E2357">
            <v>8.01</v>
          </cell>
          <cell r="F2357">
            <v>49.66</v>
          </cell>
        </row>
        <row r="2358">
          <cell r="A2358" t="str">
            <v>39.12</v>
          </cell>
          <cell r="B2358" t="str">
            <v>Cabo de cobre flexivel, isolamento 600 V, isolacao em VC/E 105°C</v>
          </cell>
          <cell r="C2358"/>
          <cell r="D2358"/>
          <cell r="E2358"/>
          <cell r="F2358"/>
        </row>
        <row r="2359">
          <cell r="A2359" t="str">
            <v>39.12.510</v>
          </cell>
          <cell r="B2359" t="str">
            <v>Cabo de cobre flexível blindado de 2 x 1,5 mm², isolamento 600V, isolação em VC/E 105°C - para detecção de incêndio</v>
          </cell>
          <cell r="C2359" t="str">
            <v>M</v>
          </cell>
          <cell r="D2359">
            <v>4.37</v>
          </cell>
          <cell r="E2359">
            <v>5.01</v>
          </cell>
          <cell r="F2359">
            <v>9.3800000000000008</v>
          </cell>
        </row>
        <row r="2360">
          <cell r="A2360" t="str">
            <v>39.12.520</v>
          </cell>
          <cell r="B2360" t="str">
            <v>Cabo de cobre flexível blindado de 3 x 1,5 mm², isolamento 600V, isolação em VC/E 105°C - para detecção de incêndio</v>
          </cell>
          <cell r="C2360" t="str">
            <v>M</v>
          </cell>
          <cell r="D2360">
            <v>6.15</v>
          </cell>
          <cell r="E2360">
            <v>5.01</v>
          </cell>
          <cell r="F2360">
            <v>11.16</v>
          </cell>
        </row>
        <row r="2361">
          <cell r="A2361" t="str">
            <v>39.12.530</v>
          </cell>
          <cell r="B2361" t="str">
            <v>Cabo de cobre flexível blindado de 2 x 2,5 mm², isolamento 600V, isolação em VC/E 105°C - para detecção de incêndio</v>
          </cell>
          <cell r="C2361" t="str">
            <v>M</v>
          </cell>
          <cell r="D2361">
            <v>6.81</v>
          </cell>
          <cell r="E2361">
            <v>5.01</v>
          </cell>
          <cell r="F2361">
            <v>11.82</v>
          </cell>
        </row>
        <row r="2362">
          <cell r="A2362" t="str">
            <v>39.14</v>
          </cell>
          <cell r="B2362" t="str">
            <v>Cabo de aluminio nu com alma de aco</v>
          </cell>
          <cell r="C2362"/>
          <cell r="D2362"/>
          <cell r="E2362"/>
          <cell r="F2362"/>
        </row>
        <row r="2363">
          <cell r="A2363" t="str">
            <v>39.14.010</v>
          </cell>
          <cell r="B2363" t="str">
            <v>Cabo de alumínio nu com alma de aço CAA, 1/0 AWG - Raven</v>
          </cell>
          <cell r="C2363" t="str">
            <v>M</v>
          </cell>
          <cell r="D2363">
            <v>9.02</v>
          </cell>
          <cell r="E2363">
            <v>7.18</v>
          </cell>
          <cell r="F2363">
            <v>16.2</v>
          </cell>
        </row>
        <row r="2364">
          <cell r="A2364" t="str">
            <v>39.14.050</v>
          </cell>
          <cell r="B2364" t="str">
            <v>Cabo de alumínio nu com alma de aço CAA, 4 AWG - Swan</v>
          </cell>
          <cell r="C2364" t="str">
            <v>M</v>
          </cell>
          <cell r="D2364">
            <v>3.56</v>
          </cell>
          <cell r="E2364">
            <v>7.18</v>
          </cell>
          <cell r="F2364">
            <v>10.74</v>
          </cell>
        </row>
        <row r="2365">
          <cell r="A2365" t="str">
            <v>39.15</v>
          </cell>
          <cell r="B2365" t="str">
            <v>Cabo de aluminio nu sem alma de aco</v>
          </cell>
          <cell r="C2365"/>
          <cell r="D2365"/>
          <cell r="E2365"/>
          <cell r="F2365"/>
        </row>
        <row r="2366">
          <cell r="A2366" t="str">
            <v>39.15.040</v>
          </cell>
          <cell r="B2366" t="str">
            <v>Cabo de alumínio nu sem alma de aço CA, 2 AWG - Iris</v>
          </cell>
          <cell r="C2366" t="str">
            <v>M</v>
          </cell>
          <cell r="D2366">
            <v>4.21</v>
          </cell>
          <cell r="E2366">
            <v>7.18</v>
          </cell>
          <cell r="F2366">
            <v>11.39</v>
          </cell>
        </row>
        <row r="2367">
          <cell r="A2367" t="str">
            <v>39.15.070</v>
          </cell>
          <cell r="B2367" t="str">
            <v>Cabo de alumínio nu sem alma de aço CA, 2/0 AWG - Aster</v>
          </cell>
          <cell r="C2367" t="str">
            <v>M</v>
          </cell>
          <cell r="D2367">
            <v>8.43</v>
          </cell>
          <cell r="E2367">
            <v>7.18</v>
          </cell>
          <cell r="F2367">
            <v>15.61</v>
          </cell>
        </row>
        <row r="2368">
          <cell r="A2368" t="str">
            <v>39.18</v>
          </cell>
          <cell r="B2368" t="str">
            <v>Cabo para transmissao de dados</v>
          </cell>
          <cell r="C2368"/>
          <cell r="D2368"/>
          <cell r="E2368"/>
          <cell r="F2368"/>
        </row>
        <row r="2369">
          <cell r="A2369" t="str">
            <v>39.18.100</v>
          </cell>
          <cell r="B2369" t="str">
            <v>Cabo coaxial tipo RG 6</v>
          </cell>
          <cell r="C2369" t="str">
            <v>M</v>
          </cell>
          <cell r="D2369">
            <v>2.52</v>
          </cell>
          <cell r="E2369">
            <v>5.51</v>
          </cell>
          <cell r="F2369">
            <v>8.0299999999999994</v>
          </cell>
        </row>
        <row r="2370">
          <cell r="A2370" t="str">
            <v>39.18.104</v>
          </cell>
          <cell r="B2370" t="str">
            <v>Cabo coaxial tipo RG 11</v>
          </cell>
          <cell r="C2370" t="str">
            <v>M</v>
          </cell>
          <cell r="D2370">
            <v>16.62</v>
          </cell>
          <cell r="E2370">
            <v>5.51</v>
          </cell>
          <cell r="F2370">
            <v>22.13</v>
          </cell>
        </row>
        <row r="2371">
          <cell r="A2371" t="str">
            <v>39.18.106</v>
          </cell>
          <cell r="B2371" t="str">
            <v>Cabo coaxial tipo RG 59</v>
          </cell>
          <cell r="C2371" t="str">
            <v>M</v>
          </cell>
          <cell r="D2371">
            <v>5.93</v>
          </cell>
          <cell r="E2371">
            <v>4.25</v>
          </cell>
          <cell r="F2371">
            <v>10.18</v>
          </cell>
        </row>
        <row r="2372">
          <cell r="A2372" t="str">
            <v>39.18.110</v>
          </cell>
          <cell r="B2372" t="str">
            <v>Cabo coaxial tipo RGC 6</v>
          </cell>
          <cell r="C2372" t="str">
            <v>M</v>
          </cell>
          <cell r="D2372">
            <v>2.1</v>
          </cell>
          <cell r="E2372">
            <v>5.51</v>
          </cell>
          <cell r="F2372">
            <v>7.61</v>
          </cell>
        </row>
        <row r="2373">
          <cell r="A2373" t="str">
            <v>39.18.114</v>
          </cell>
          <cell r="B2373" t="str">
            <v>Cabo coaxial tipo RGC 59</v>
          </cell>
          <cell r="C2373" t="str">
            <v>M</v>
          </cell>
          <cell r="D2373">
            <v>3.38</v>
          </cell>
          <cell r="E2373">
            <v>4.25</v>
          </cell>
          <cell r="F2373">
            <v>7.63</v>
          </cell>
        </row>
        <row r="2374">
          <cell r="A2374" t="str">
            <v>39.18.120</v>
          </cell>
          <cell r="B2374" t="str">
            <v>Cabo para rede U/UTP 23 AWG com 4 pares - categoria 6A</v>
          </cell>
          <cell r="C2374" t="str">
            <v>M</v>
          </cell>
          <cell r="D2374">
            <v>17.059999999999999</v>
          </cell>
          <cell r="E2374">
            <v>5.51</v>
          </cell>
          <cell r="F2374">
            <v>22.57</v>
          </cell>
        </row>
        <row r="2375">
          <cell r="A2375" t="str">
            <v>39.18.126</v>
          </cell>
          <cell r="B2375" t="str">
            <v>Cabo para rede 24 AWG com 4 pares, categoria 6</v>
          </cell>
          <cell r="C2375" t="str">
            <v>M</v>
          </cell>
          <cell r="D2375">
            <v>3.72</v>
          </cell>
          <cell r="E2375">
            <v>5.51</v>
          </cell>
          <cell r="F2375">
            <v>9.23</v>
          </cell>
        </row>
        <row r="2376">
          <cell r="A2376" t="str">
            <v>39.20</v>
          </cell>
          <cell r="B2376" t="str">
            <v>Reparos, conservacoes e complementos - GRUPO 39</v>
          </cell>
          <cell r="C2376"/>
          <cell r="D2376"/>
          <cell r="E2376"/>
          <cell r="F2376"/>
        </row>
        <row r="2377">
          <cell r="A2377" t="str">
            <v>39.20.005</v>
          </cell>
          <cell r="B2377" t="str">
            <v>Conector prensa-cabo de 3/4´</v>
          </cell>
          <cell r="C2377" t="str">
            <v>UN</v>
          </cell>
          <cell r="D2377">
            <v>8.6999999999999993</v>
          </cell>
          <cell r="E2377">
            <v>8.34</v>
          </cell>
          <cell r="F2377">
            <v>17.04</v>
          </cell>
        </row>
        <row r="2378">
          <cell r="A2378" t="str">
            <v>39.20.010</v>
          </cell>
          <cell r="B2378" t="str">
            <v>Recolocação de condutor aparente com diâmetro externo até 6,5 mm</v>
          </cell>
          <cell r="C2378" t="str">
            <v>M</v>
          </cell>
          <cell r="D2378"/>
          <cell r="E2378">
            <v>7.18</v>
          </cell>
          <cell r="F2378">
            <v>7.18</v>
          </cell>
        </row>
        <row r="2379">
          <cell r="A2379" t="str">
            <v>39.20.030</v>
          </cell>
          <cell r="B2379" t="str">
            <v>Recolocação de condutor aparente com diâmetro externo acima de 6,5 mm</v>
          </cell>
          <cell r="C2379" t="str">
            <v>M</v>
          </cell>
          <cell r="D2379"/>
          <cell r="E2379">
            <v>14.34</v>
          </cell>
          <cell r="F2379">
            <v>14.34</v>
          </cell>
        </row>
        <row r="2380">
          <cell r="A2380" t="str">
            <v>39.21</v>
          </cell>
          <cell r="B2380" t="str">
            <v>Cabo de cobre flexivel, isolamento 0,6/1 kV, isolacao em HEPR 90°C</v>
          </cell>
          <cell r="C2380"/>
          <cell r="D2380"/>
          <cell r="E2380"/>
          <cell r="F2380"/>
        </row>
        <row r="2381">
          <cell r="A2381" t="str">
            <v>39.21.010</v>
          </cell>
          <cell r="B2381" t="str">
            <v>Cabo de cobre flexível de 1,5 mm², isolamento 0,6/1kV - isolação HEPR 90°C</v>
          </cell>
          <cell r="C2381" t="str">
            <v>M</v>
          </cell>
          <cell r="D2381">
            <v>1.24</v>
          </cell>
          <cell r="E2381">
            <v>1</v>
          </cell>
          <cell r="F2381">
            <v>2.2400000000000002</v>
          </cell>
        </row>
        <row r="2382">
          <cell r="A2382" t="str">
            <v>39.21.020</v>
          </cell>
          <cell r="B2382" t="str">
            <v>Cabo de cobre flexível de 2,5 mm², isolamento 0,6/1kV - isolação HEPR 90°C</v>
          </cell>
          <cell r="C2382" t="str">
            <v>M</v>
          </cell>
          <cell r="D2382">
            <v>2.06</v>
          </cell>
          <cell r="E2382">
            <v>1</v>
          </cell>
          <cell r="F2382">
            <v>3.06</v>
          </cell>
        </row>
        <row r="2383">
          <cell r="A2383" t="str">
            <v>39.21.030</v>
          </cell>
          <cell r="B2383" t="str">
            <v>Cabo de cobre flexível de 4 mm², isolamento 0,6/1kV - isolação HEPR 90°C</v>
          </cell>
          <cell r="C2383" t="str">
            <v>M</v>
          </cell>
          <cell r="D2383">
            <v>3.17</v>
          </cell>
          <cell r="E2383">
            <v>1</v>
          </cell>
          <cell r="F2383">
            <v>4.17</v>
          </cell>
        </row>
        <row r="2384">
          <cell r="A2384" t="str">
            <v>39.21.040</v>
          </cell>
          <cell r="B2384" t="str">
            <v>Cabo de cobre flexível de 6 mm², isolamento 0,6/1kV - isolação HEPR 90°C</v>
          </cell>
          <cell r="C2384" t="str">
            <v>M</v>
          </cell>
          <cell r="D2384">
            <v>4.46</v>
          </cell>
          <cell r="E2384">
            <v>1</v>
          </cell>
          <cell r="F2384">
            <v>5.46</v>
          </cell>
        </row>
        <row r="2385">
          <cell r="A2385" t="str">
            <v>39.21.050</v>
          </cell>
          <cell r="B2385" t="str">
            <v>Cabo de cobre flexível de 10 mm², isolamento 0,6/1kV - isolação HEPR 90°C</v>
          </cell>
          <cell r="C2385" t="str">
            <v>M</v>
          </cell>
          <cell r="D2385">
            <v>7.61</v>
          </cell>
          <cell r="E2385">
            <v>4.01</v>
          </cell>
          <cell r="F2385">
            <v>11.62</v>
          </cell>
        </row>
        <row r="2386">
          <cell r="A2386" t="str">
            <v>39.21.060</v>
          </cell>
          <cell r="B2386" t="str">
            <v>Cabo de cobre flexível de 16 mm², isolamento 0,6/1kV - isolação HEPR 90°C</v>
          </cell>
          <cell r="C2386" t="str">
            <v>M</v>
          </cell>
          <cell r="D2386">
            <v>11.71</v>
          </cell>
          <cell r="E2386">
            <v>4.5</v>
          </cell>
          <cell r="F2386">
            <v>16.21</v>
          </cell>
        </row>
        <row r="2387">
          <cell r="A2387" t="str">
            <v>39.21.070</v>
          </cell>
          <cell r="B2387" t="str">
            <v>Cabo de cobre flexível de 25 mm², isolamento 0,6/1kV - isolação HEPR 90°C</v>
          </cell>
          <cell r="C2387" t="str">
            <v>M</v>
          </cell>
          <cell r="D2387">
            <v>18.309999999999999</v>
          </cell>
          <cell r="E2387">
            <v>5.01</v>
          </cell>
          <cell r="F2387">
            <v>23.32</v>
          </cell>
        </row>
        <row r="2388">
          <cell r="A2388" t="str">
            <v>39.21.080</v>
          </cell>
          <cell r="B2388" t="str">
            <v>Cabo de cobre flexível de 35 mm², isolamento 0,6/1kV - isolação HEPR 90°C</v>
          </cell>
          <cell r="C2388" t="str">
            <v>M</v>
          </cell>
          <cell r="D2388">
            <v>25.61</v>
          </cell>
          <cell r="E2388">
            <v>7.5</v>
          </cell>
          <cell r="F2388">
            <v>33.11</v>
          </cell>
        </row>
        <row r="2389">
          <cell r="A2389" t="str">
            <v>39.21.090</v>
          </cell>
          <cell r="B2389" t="str">
            <v>Cabo de cobre flexível de 50 mm², isolamento 0,6/1kV - isolação HEPR 90°C</v>
          </cell>
          <cell r="C2389" t="str">
            <v>M</v>
          </cell>
          <cell r="D2389">
            <v>36.47</v>
          </cell>
          <cell r="E2389">
            <v>10.01</v>
          </cell>
          <cell r="F2389">
            <v>46.48</v>
          </cell>
        </row>
        <row r="2390">
          <cell r="A2390" t="str">
            <v>39.21.100</v>
          </cell>
          <cell r="B2390" t="str">
            <v>Cabo de cobre flexível de 70 mm², isolamento 0,6/1kV - isolação HEPR 90°C</v>
          </cell>
          <cell r="C2390" t="str">
            <v>M</v>
          </cell>
          <cell r="D2390">
            <v>49.06</v>
          </cell>
          <cell r="E2390">
            <v>12.51</v>
          </cell>
          <cell r="F2390">
            <v>61.57</v>
          </cell>
        </row>
        <row r="2391">
          <cell r="A2391" t="str">
            <v>39.21.110</v>
          </cell>
          <cell r="B2391" t="str">
            <v>Cabo de cobre flexível de 95 mm², isolamento 0,6/1kV - isolação HEPR 90°C</v>
          </cell>
          <cell r="C2391" t="str">
            <v>M</v>
          </cell>
          <cell r="D2391">
            <v>64.62</v>
          </cell>
          <cell r="E2391">
            <v>15.02</v>
          </cell>
          <cell r="F2391">
            <v>79.64</v>
          </cell>
        </row>
        <row r="2392">
          <cell r="A2392" t="str">
            <v>39.21.120</v>
          </cell>
          <cell r="B2392" t="str">
            <v>Cabo de cobre flexível de 120 mm², isolamento 0,6/1kV - isolação HEPR 90°C</v>
          </cell>
          <cell r="C2392" t="str">
            <v>M</v>
          </cell>
          <cell r="D2392">
            <v>85.47</v>
          </cell>
          <cell r="E2392">
            <v>17.52</v>
          </cell>
          <cell r="F2392">
            <v>102.99</v>
          </cell>
        </row>
        <row r="2393">
          <cell r="A2393" t="str">
            <v>39.21.125</v>
          </cell>
          <cell r="B2393" t="str">
            <v>Cabo de cobre flexível de 150 mm², isolamento 0,6/1 kV - isolação HEPR 90°C</v>
          </cell>
          <cell r="C2393" t="str">
            <v>M</v>
          </cell>
          <cell r="D2393">
            <v>107.32</v>
          </cell>
          <cell r="E2393">
            <v>17.52</v>
          </cell>
          <cell r="F2393">
            <v>124.84</v>
          </cell>
        </row>
        <row r="2394">
          <cell r="A2394" t="str">
            <v>39.21.130</v>
          </cell>
          <cell r="B2394" t="str">
            <v>Cabo de cobre flexível de 185 mm², isolamento 0,6/1kV - isolação HEPR 90°C</v>
          </cell>
          <cell r="C2394" t="str">
            <v>M</v>
          </cell>
          <cell r="D2394">
            <v>129.78</v>
          </cell>
          <cell r="E2394">
            <v>20.02</v>
          </cell>
          <cell r="F2394">
            <v>149.80000000000001</v>
          </cell>
        </row>
        <row r="2395">
          <cell r="A2395" t="str">
            <v>39.21.140</v>
          </cell>
          <cell r="B2395" t="str">
            <v>Cabo de cobre flexível de 240 mm², isolamento 0,6/1kV - isolação HEPR 90°C</v>
          </cell>
          <cell r="C2395" t="str">
            <v>M</v>
          </cell>
          <cell r="D2395">
            <v>171.79</v>
          </cell>
          <cell r="E2395">
            <v>22.52</v>
          </cell>
          <cell r="F2395">
            <v>194.31</v>
          </cell>
        </row>
        <row r="2396">
          <cell r="A2396" t="str">
            <v>39.21.201</v>
          </cell>
          <cell r="B2396" t="str">
            <v>Cabo de cobre flexível de 2 x 2,5 mm², isolamento 0,6/1 kV - isolação HEPR 90°C</v>
          </cell>
          <cell r="C2396" t="str">
            <v>M</v>
          </cell>
          <cell r="D2396">
            <v>4.7</v>
          </cell>
          <cell r="E2396">
            <v>2</v>
          </cell>
          <cell r="F2396">
            <v>6.7</v>
          </cell>
        </row>
        <row r="2397">
          <cell r="A2397" t="str">
            <v>39.21.230</v>
          </cell>
          <cell r="B2397" t="str">
            <v>Cabo de cobre flexível de 3 x 1,5 mm², isolamento 0,6/1 kV - isolação HEPR 90°C</v>
          </cell>
          <cell r="C2397" t="str">
            <v>M</v>
          </cell>
          <cell r="D2397">
            <v>4.3099999999999996</v>
          </cell>
          <cell r="E2397">
            <v>1</v>
          </cell>
          <cell r="F2397">
            <v>5.31</v>
          </cell>
        </row>
        <row r="2398">
          <cell r="A2398" t="str">
            <v>39.21.231</v>
          </cell>
          <cell r="B2398" t="str">
            <v>Cabo de cobre flexível de 3 x 2,5 mm², isolamento 0,6/1 kV - isolação HEPR 90°C</v>
          </cell>
          <cell r="C2398" t="str">
            <v>M</v>
          </cell>
          <cell r="D2398">
            <v>6.57</v>
          </cell>
          <cell r="E2398">
            <v>2.5</v>
          </cell>
          <cell r="F2398">
            <v>9.07</v>
          </cell>
        </row>
        <row r="2399">
          <cell r="A2399" t="str">
            <v>39.21.234</v>
          </cell>
          <cell r="B2399" t="str">
            <v>Cabo de cobre flexível de 3 x 10 mm², isolamento 0,6/1 kV - isolação HEPR 90°C</v>
          </cell>
          <cell r="C2399" t="str">
            <v>M</v>
          </cell>
          <cell r="D2399">
            <v>25.25</v>
          </cell>
          <cell r="E2399">
            <v>5.01</v>
          </cell>
          <cell r="F2399">
            <v>30.26</v>
          </cell>
        </row>
        <row r="2400">
          <cell r="A2400" t="str">
            <v>39.21.236</v>
          </cell>
          <cell r="B2400" t="str">
            <v>Cabo de cobre flexível de 3 x 25 mm², isolamento 0,6/1 kV - isolação HEPR 90°C</v>
          </cell>
          <cell r="C2400" t="str">
            <v>M</v>
          </cell>
          <cell r="D2400">
            <v>59.81</v>
          </cell>
          <cell r="E2400">
            <v>15.02</v>
          </cell>
          <cell r="F2400">
            <v>74.83</v>
          </cell>
        </row>
        <row r="2401">
          <cell r="A2401" t="str">
            <v>39.21.237</v>
          </cell>
          <cell r="B2401" t="str">
            <v>Cabo de cobre flexível de 3 x 35 mm², isolamento 0,6/1 kV - isolação HEPR 90°C</v>
          </cell>
          <cell r="C2401" t="str">
            <v>M</v>
          </cell>
          <cell r="D2401">
            <v>82.66</v>
          </cell>
          <cell r="E2401">
            <v>20.02</v>
          </cell>
          <cell r="F2401">
            <v>102.68</v>
          </cell>
        </row>
        <row r="2402">
          <cell r="A2402" t="str">
            <v>39.21.254</v>
          </cell>
          <cell r="B2402" t="str">
            <v>Cabo de cobre flexível de 4 x 10 mm², isolamento 0,6/1 kV - isolação HEPR 90°C</v>
          </cell>
          <cell r="C2402" t="str">
            <v>M</v>
          </cell>
          <cell r="D2402">
            <v>30.97</v>
          </cell>
          <cell r="E2402">
            <v>6.51</v>
          </cell>
          <cell r="F2402">
            <v>37.479999999999997</v>
          </cell>
        </row>
        <row r="2403">
          <cell r="A2403" t="str">
            <v>39.24</v>
          </cell>
          <cell r="B2403" t="str">
            <v>Cabo de cobre flexivel, isolamento 500 V, isolacao PP 70°C</v>
          </cell>
          <cell r="C2403"/>
          <cell r="D2403"/>
          <cell r="E2403"/>
          <cell r="F2403"/>
        </row>
        <row r="2404">
          <cell r="A2404" t="str">
            <v>39.24.151</v>
          </cell>
          <cell r="B2404" t="str">
            <v>Cabo de cobre flexível de 3 x 1,5 mm², isolamento 500 V - isolação PP 70°C</v>
          </cell>
          <cell r="C2404" t="str">
            <v>M</v>
          </cell>
          <cell r="D2404">
            <v>4.9000000000000004</v>
          </cell>
          <cell r="E2404">
            <v>6</v>
          </cell>
          <cell r="F2404">
            <v>10.9</v>
          </cell>
        </row>
        <row r="2405">
          <cell r="A2405" t="str">
            <v>39.24.152</v>
          </cell>
          <cell r="B2405" t="str">
            <v>Cabo de cobre flexível de 3 x 2,5 mm², isolamento 500 V - isolação PP 70°C</v>
          </cell>
          <cell r="C2405" t="str">
            <v>M</v>
          </cell>
          <cell r="D2405">
            <v>7.69</v>
          </cell>
          <cell r="E2405">
            <v>7.5</v>
          </cell>
          <cell r="F2405">
            <v>15.19</v>
          </cell>
        </row>
        <row r="2406">
          <cell r="A2406" t="str">
            <v>39.24.153</v>
          </cell>
          <cell r="B2406" t="str">
            <v>Cabo de cobre flexível de 3 x 4 mm², isolamento 500 V - isolação PP 70°C</v>
          </cell>
          <cell r="C2406" t="str">
            <v>M</v>
          </cell>
          <cell r="D2406">
            <v>12.61</v>
          </cell>
          <cell r="E2406">
            <v>9</v>
          </cell>
          <cell r="F2406">
            <v>21.61</v>
          </cell>
        </row>
        <row r="2407">
          <cell r="A2407" t="str">
            <v>39.24.154</v>
          </cell>
          <cell r="B2407" t="str">
            <v>Cabo de cobre flexível de 3 x 6 mm², isolamento 500 V - isolação PP 70°C</v>
          </cell>
          <cell r="C2407" t="str">
            <v>M</v>
          </cell>
          <cell r="D2407">
            <v>17.62</v>
          </cell>
          <cell r="E2407">
            <v>10.51</v>
          </cell>
          <cell r="F2407">
            <v>28.13</v>
          </cell>
        </row>
        <row r="2408">
          <cell r="A2408" t="str">
            <v>39.24.173</v>
          </cell>
          <cell r="B2408" t="str">
            <v>Cabo de cobre flexível de 4 x 4 mm², isolamento 500 V - isolação PP 70°C</v>
          </cell>
          <cell r="C2408" t="str">
            <v>M</v>
          </cell>
          <cell r="D2408">
            <v>15.46</v>
          </cell>
          <cell r="E2408">
            <v>6</v>
          </cell>
          <cell r="F2408">
            <v>21.46</v>
          </cell>
        </row>
        <row r="2409">
          <cell r="A2409" t="str">
            <v>39.24.174</v>
          </cell>
          <cell r="B2409" t="str">
            <v>Cabo de cobre flexível de 4 x 6 mm², isolamento 500 V - isolação PP 70°C</v>
          </cell>
          <cell r="C2409" t="str">
            <v>M</v>
          </cell>
          <cell r="D2409">
            <v>23.95</v>
          </cell>
          <cell r="E2409">
            <v>14.01</v>
          </cell>
          <cell r="F2409">
            <v>37.96</v>
          </cell>
        </row>
        <row r="2410">
          <cell r="A2410" t="str">
            <v>39.25</v>
          </cell>
          <cell r="B2410" t="str">
            <v>Cabo de cobre unipolar, isolamento 15/25 kV, isolacao EPR 90 °C / 105 °C</v>
          </cell>
          <cell r="C2410"/>
          <cell r="D2410"/>
          <cell r="E2410"/>
          <cell r="F2410"/>
        </row>
        <row r="2411">
          <cell r="A2411" t="str">
            <v>39.25.020</v>
          </cell>
          <cell r="B2411" t="str">
            <v>Cabo de cobre de 35 mm², isolamento 15/25 kV - isolação EPR 105°C</v>
          </cell>
          <cell r="C2411" t="str">
            <v>M</v>
          </cell>
          <cell r="D2411">
            <v>66.849999999999994</v>
          </cell>
          <cell r="E2411">
            <v>1.5</v>
          </cell>
          <cell r="F2411">
            <v>68.349999999999994</v>
          </cell>
        </row>
        <row r="2412">
          <cell r="A2412" t="str">
            <v>39.25.030</v>
          </cell>
          <cell r="B2412" t="str">
            <v>Cabo de cobre de 50 mm², isolamento 15/25 kV - isolação EPR 105°C</v>
          </cell>
          <cell r="C2412" t="str">
            <v>M</v>
          </cell>
          <cell r="D2412">
            <v>85.41</v>
          </cell>
          <cell r="E2412">
            <v>1.5</v>
          </cell>
          <cell r="F2412">
            <v>86.91</v>
          </cell>
        </row>
        <row r="2413">
          <cell r="A2413" t="str">
            <v>39.26</v>
          </cell>
          <cell r="B2413" t="str">
            <v>Cabo de cobre flexivel, isolamento 0,6/1kV - isolacao HEPR 90° C - baixa emissao fumaca e gases</v>
          </cell>
          <cell r="C2413"/>
          <cell r="D2413"/>
          <cell r="E2413"/>
          <cell r="F2413"/>
        </row>
        <row r="2414">
          <cell r="A2414" t="str">
            <v>39.26.010</v>
          </cell>
          <cell r="B2414" t="str">
            <v>Cabo de cobre flexível de 1,5 mm², isolamento 0,6/1 kV - isolação HEPR 90°C - baixa emissão de fumaça e gases</v>
          </cell>
          <cell r="C2414" t="str">
            <v>M</v>
          </cell>
          <cell r="D2414">
            <v>2.11</v>
          </cell>
          <cell r="E2414">
            <v>2</v>
          </cell>
          <cell r="F2414">
            <v>4.1100000000000003</v>
          </cell>
        </row>
        <row r="2415">
          <cell r="A2415" t="str">
            <v>39.26.020</v>
          </cell>
          <cell r="B2415" t="str">
            <v>Cabo de cobre flexível de 2,5 mm², isolamento 0,6/1 kV - isolação HEPR 90°C - baixa emissão de fumaça e gases</v>
          </cell>
          <cell r="C2415" t="str">
            <v>M</v>
          </cell>
          <cell r="D2415">
            <v>3.51</v>
          </cell>
          <cell r="E2415">
            <v>2.5</v>
          </cell>
          <cell r="F2415">
            <v>6.01</v>
          </cell>
        </row>
        <row r="2416">
          <cell r="A2416" t="str">
            <v>39.26.030</v>
          </cell>
          <cell r="B2416" t="str">
            <v>Cabo de cobre flexível de 4 mm², isolamento 0,6/1 kV -  isolação HEPR 90°C - baixa emissão de fumaça e gases</v>
          </cell>
          <cell r="C2416" t="str">
            <v>M</v>
          </cell>
          <cell r="D2416">
            <v>4.25</v>
          </cell>
          <cell r="E2416">
            <v>3</v>
          </cell>
          <cell r="F2416">
            <v>7.25</v>
          </cell>
        </row>
        <row r="2417">
          <cell r="A2417" t="str">
            <v>39.26.040</v>
          </cell>
          <cell r="B2417" t="str">
            <v>Cabo de cobre flexível de 6 mm², isolamento 0,6/1 kV - isolação HEPR 90°C - baixa emissão de fumaça e gases</v>
          </cell>
          <cell r="C2417" t="str">
            <v>M</v>
          </cell>
          <cell r="D2417">
            <v>6.63</v>
          </cell>
          <cell r="E2417">
            <v>3.51</v>
          </cell>
          <cell r="F2417">
            <v>10.14</v>
          </cell>
        </row>
        <row r="2418">
          <cell r="A2418" t="str">
            <v>39.26.050</v>
          </cell>
          <cell r="B2418" t="str">
            <v>Cabo de cobre flexível de 10 mm², isolamento 0,6/1 kV - isolação HEPR 90°C - baixa emissão de fumaça e gases</v>
          </cell>
          <cell r="C2418" t="str">
            <v>M</v>
          </cell>
          <cell r="D2418">
            <v>9.34</v>
          </cell>
          <cell r="E2418">
            <v>4.01</v>
          </cell>
          <cell r="F2418">
            <v>13.35</v>
          </cell>
        </row>
        <row r="2419">
          <cell r="A2419" t="str">
            <v>39.26.060</v>
          </cell>
          <cell r="B2419" t="str">
            <v>Cabo de cobre flexível de 16 mm², isolamento 0,6/1 kV - isolação HEPR 90°C - baixa emissão de fumaça e gases</v>
          </cell>
          <cell r="C2419" t="str">
            <v>M</v>
          </cell>
          <cell r="D2419">
            <v>14.81</v>
          </cell>
          <cell r="E2419">
            <v>4.5</v>
          </cell>
          <cell r="F2419">
            <v>19.309999999999999</v>
          </cell>
        </row>
        <row r="2420">
          <cell r="A2420" t="str">
            <v>39.26.070</v>
          </cell>
          <cell r="B2420" t="str">
            <v>Cabo de cobre flexível de 25 mm², isolamento 0,6/1 kV - isolação HEPR 90°C - baixa emissão de fumaça e gases</v>
          </cell>
          <cell r="C2420" t="str">
            <v>M</v>
          </cell>
          <cell r="D2420">
            <v>23.11</v>
          </cell>
          <cell r="E2420">
            <v>5.01</v>
          </cell>
          <cell r="F2420">
            <v>28.12</v>
          </cell>
        </row>
        <row r="2421">
          <cell r="A2421" t="str">
            <v>39.26.080</v>
          </cell>
          <cell r="B2421" t="str">
            <v>Cabo de cobre flexível de 35 mm², isolamento 0,6/1 kV - isolação HEPR 90°C - baixa emissão de fumaça e gases</v>
          </cell>
          <cell r="C2421" t="str">
            <v>M</v>
          </cell>
          <cell r="D2421">
            <v>31.63</v>
          </cell>
          <cell r="E2421">
            <v>7.5</v>
          </cell>
          <cell r="F2421">
            <v>39.130000000000003</v>
          </cell>
        </row>
        <row r="2422">
          <cell r="A2422" t="str">
            <v>39.26.090</v>
          </cell>
          <cell r="B2422" t="str">
            <v>Cabo de cobre flexível de 50 mm², isolamento 0,6/1 kV - isolação HEPR 90°C - baixa emissão de fumaça e gases</v>
          </cell>
          <cell r="C2422" t="str">
            <v>M</v>
          </cell>
          <cell r="D2422">
            <v>43.75</v>
          </cell>
          <cell r="E2422">
            <v>10.01</v>
          </cell>
          <cell r="F2422">
            <v>53.76</v>
          </cell>
        </row>
        <row r="2423">
          <cell r="A2423" t="str">
            <v>39.26.100</v>
          </cell>
          <cell r="B2423" t="str">
            <v>Cabo de cobre flexível de 70 mm², isolamento 0,6/1 kV - isolação HEPR 90°C - baixa emissão de fumaça e gases</v>
          </cell>
          <cell r="C2423" t="str">
            <v>M</v>
          </cell>
          <cell r="D2423">
            <v>56.55</v>
          </cell>
          <cell r="E2423">
            <v>12.51</v>
          </cell>
          <cell r="F2423">
            <v>69.06</v>
          </cell>
        </row>
        <row r="2424">
          <cell r="A2424" t="str">
            <v>39.26.110</v>
          </cell>
          <cell r="B2424" t="str">
            <v>Cabo de cobre flexível de 95 mm², isolamento 0,6/1 kV - isolação HEPR 90°C - baixa emissão de fumaça e gases</v>
          </cell>
          <cell r="C2424" t="str">
            <v>M</v>
          </cell>
          <cell r="D2424">
            <v>81.09</v>
          </cell>
          <cell r="E2424">
            <v>15.02</v>
          </cell>
          <cell r="F2424">
            <v>96.11</v>
          </cell>
        </row>
        <row r="2425">
          <cell r="A2425" t="str">
            <v>39.26.120</v>
          </cell>
          <cell r="B2425" t="str">
            <v>Cabo de cobre flexível de 120 mm², isolamento 0,6/1 kV - isolação HEPR 90°C - baixa emissão de fumaça e gases</v>
          </cell>
          <cell r="C2425" t="str">
            <v>M</v>
          </cell>
          <cell r="D2425">
            <v>105.66</v>
          </cell>
          <cell r="E2425">
            <v>17.52</v>
          </cell>
          <cell r="F2425">
            <v>123.18</v>
          </cell>
        </row>
        <row r="2426">
          <cell r="A2426" t="str">
            <v>39.26.130</v>
          </cell>
          <cell r="B2426" t="str">
            <v>Cabo de cobre flexível de 150 mm², isolamento 0,6/1 kV - isolação HEPR 90°C - baixa emissão de fumaça e gases</v>
          </cell>
          <cell r="C2426" t="str">
            <v>M</v>
          </cell>
          <cell r="D2426">
            <v>127.9</v>
          </cell>
          <cell r="E2426">
            <v>20.02</v>
          </cell>
          <cell r="F2426">
            <v>147.91999999999999</v>
          </cell>
        </row>
        <row r="2427">
          <cell r="A2427" t="str">
            <v>39.26.140</v>
          </cell>
          <cell r="B2427" t="str">
            <v>Cabo de cobre flexível de 185 mm², isolamento 0,6/1 kV - isolação HEPR 90°C - baixa emissão de fumaça e gases</v>
          </cell>
          <cell r="C2427" t="str">
            <v>M</v>
          </cell>
          <cell r="D2427">
            <v>149.69</v>
          </cell>
          <cell r="E2427">
            <v>22.52</v>
          </cell>
          <cell r="F2427">
            <v>172.21</v>
          </cell>
        </row>
        <row r="2428">
          <cell r="A2428" t="str">
            <v>39.26.150</v>
          </cell>
          <cell r="B2428" t="str">
            <v>Cabo de cobre flexível de 240 mm², isolamento 0,6/1 kV - isolação HEPR 90°C - baixa emissão de fumaça e gases</v>
          </cell>
          <cell r="C2428" t="str">
            <v>M</v>
          </cell>
          <cell r="D2428">
            <v>185.4</v>
          </cell>
          <cell r="E2428">
            <v>25.03</v>
          </cell>
          <cell r="F2428">
            <v>210.43</v>
          </cell>
        </row>
        <row r="2429">
          <cell r="A2429" t="str">
            <v>39.27</v>
          </cell>
          <cell r="B2429" t="str">
            <v>Cabo optico</v>
          </cell>
          <cell r="C2429"/>
          <cell r="D2429"/>
          <cell r="E2429"/>
          <cell r="F2429"/>
        </row>
        <row r="2430">
          <cell r="A2430" t="str">
            <v>39.27.010</v>
          </cell>
          <cell r="B2430" t="str">
            <v>Cabo óptico de terminação, 2 fibras, 50/125 µm - uso interno/externo</v>
          </cell>
          <cell r="C2430" t="str">
            <v>M</v>
          </cell>
          <cell r="D2430">
            <v>4.6399999999999997</v>
          </cell>
          <cell r="E2430">
            <v>2.5</v>
          </cell>
          <cell r="F2430">
            <v>7.14</v>
          </cell>
        </row>
        <row r="2431">
          <cell r="A2431" t="str">
            <v>39.27.020</v>
          </cell>
          <cell r="B2431" t="str">
            <v>Cabo óptico multimodo, 4 fibras, 50/125 µm - uso interno/externo</v>
          </cell>
          <cell r="C2431" t="str">
            <v>M</v>
          </cell>
          <cell r="D2431">
            <v>7.32</v>
          </cell>
          <cell r="E2431">
            <v>5.01</v>
          </cell>
          <cell r="F2431">
            <v>12.33</v>
          </cell>
        </row>
        <row r="2432">
          <cell r="A2432" t="str">
            <v>39.27.030</v>
          </cell>
          <cell r="B2432" t="str">
            <v>Cabo óptico multimodo, 6 fibras, 50/125 µm - uso interno/externo</v>
          </cell>
          <cell r="C2432" t="str">
            <v>M</v>
          </cell>
          <cell r="D2432">
            <v>9.9499999999999993</v>
          </cell>
          <cell r="E2432">
            <v>5.01</v>
          </cell>
          <cell r="F2432">
            <v>14.96</v>
          </cell>
        </row>
        <row r="2433">
          <cell r="A2433" t="str">
            <v>39.27.110</v>
          </cell>
          <cell r="B2433" t="str">
            <v>Cabo óptico multimodo, núcleo geleado, 4 fibras, 50/125 µm - uso externo</v>
          </cell>
          <cell r="C2433" t="str">
            <v>M</v>
          </cell>
          <cell r="D2433">
            <v>16.46</v>
          </cell>
          <cell r="E2433">
            <v>5.01</v>
          </cell>
          <cell r="F2433">
            <v>21.47</v>
          </cell>
        </row>
        <row r="2434">
          <cell r="A2434" t="str">
            <v>39.27.120</v>
          </cell>
          <cell r="B2434" t="str">
            <v>Cabo óptico multimodo, núcleo geleado, 6 fibras, 50/125 µm - uso externo</v>
          </cell>
          <cell r="C2434" t="str">
            <v>M</v>
          </cell>
          <cell r="D2434">
            <v>21.12</v>
          </cell>
          <cell r="E2434">
            <v>5.01</v>
          </cell>
          <cell r="F2434">
            <v>26.13</v>
          </cell>
        </row>
        <row r="2435">
          <cell r="A2435" t="str">
            <v>39.29</v>
          </cell>
          <cell r="B2435" t="str">
            <v>Cabo de cobre flexivel, isolamento 750 V - isolacao 70°C, baixa emissao de fumaca e gases</v>
          </cell>
          <cell r="C2435"/>
          <cell r="D2435"/>
          <cell r="E2435"/>
          <cell r="F2435"/>
        </row>
        <row r="2436">
          <cell r="A2436" t="str">
            <v>39.29.110</v>
          </cell>
          <cell r="B2436" t="str">
            <v>Cabo de cobre flexível de 1,5 mm², isolamento 750 V - isolação LSHF/A 70°C - baixa emissão de fumaça e gases</v>
          </cell>
          <cell r="C2436" t="str">
            <v>M</v>
          </cell>
          <cell r="D2436">
            <v>1.2</v>
          </cell>
          <cell r="E2436">
            <v>2</v>
          </cell>
          <cell r="F2436">
            <v>3.2</v>
          </cell>
        </row>
        <row r="2437">
          <cell r="A2437" t="str">
            <v>39.29.111</v>
          </cell>
          <cell r="B2437" t="str">
            <v>Cabo de cobre flexível de 2,5 mm², isolamento 750 V - isolação LSHF/A 70°C - baixa emissão de fumaça e gases</v>
          </cell>
          <cell r="C2437" t="str">
            <v>M</v>
          </cell>
          <cell r="D2437">
            <v>1.99</v>
          </cell>
          <cell r="E2437">
            <v>2.5</v>
          </cell>
          <cell r="F2437">
            <v>4.49</v>
          </cell>
        </row>
        <row r="2438">
          <cell r="A2438" t="str">
            <v>39.29.112</v>
          </cell>
          <cell r="B2438" t="str">
            <v>Cabo de cobre flexível de 4 mm², isolamento 750 V - isolação LSHF/A 70°C - baixa emissão de fumaça e gases</v>
          </cell>
          <cell r="C2438" t="str">
            <v>M</v>
          </cell>
          <cell r="D2438">
            <v>3.25</v>
          </cell>
          <cell r="E2438">
            <v>3</v>
          </cell>
          <cell r="F2438">
            <v>6.25</v>
          </cell>
        </row>
        <row r="2439">
          <cell r="A2439" t="str">
            <v>39.29.113</v>
          </cell>
          <cell r="B2439" t="str">
            <v>Cabo de cobre flexível de 6 mm², isolamento 750 V - isolação LSHF/A 70°C - baixa emissão de fumaça e gases</v>
          </cell>
          <cell r="C2439" t="str">
            <v>M</v>
          </cell>
          <cell r="D2439">
            <v>4.3499999999999996</v>
          </cell>
          <cell r="E2439">
            <v>3.51</v>
          </cell>
          <cell r="F2439">
            <v>7.86</v>
          </cell>
        </row>
        <row r="2440">
          <cell r="A2440" t="str">
            <v>39.29.114</v>
          </cell>
          <cell r="B2440" t="str">
            <v>Cabo de cobre flexível de 10 mm², isolamento 750 V - isolação LSHF/A 70°C - baixa emissão de fumaça e gases</v>
          </cell>
          <cell r="C2440" t="str">
            <v>M</v>
          </cell>
          <cell r="D2440">
            <v>7.7</v>
          </cell>
          <cell r="E2440">
            <v>4.01</v>
          </cell>
          <cell r="F2440">
            <v>11.71</v>
          </cell>
        </row>
        <row r="2441">
          <cell r="A2441" t="str">
            <v>39.30</v>
          </cell>
          <cell r="B2441" t="str">
            <v>Fios e cabos - audio e video</v>
          </cell>
          <cell r="C2441"/>
          <cell r="D2441"/>
          <cell r="E2441"/>
          <cell r="F2441"/>
        </row>
        <row r="2442">
          <cell r="A2442" t="str">
            <v>39.30.010</v>
          </cell>
          <cell r="B2442" t="str">
            <v>Cabo torcido flexível de 2 x 2,5 mm², isolação em PVC antichama</v>
          </cell>
          <cell r="C2442" t="str">
            <v>M</v>
          </cell>
          <cell r="D2442">
            <v>4.25</v>
          </cell>
          <cell r="E2442">
            <v>12.51</v>
          </cell>
          <cell r="F2442">
            <v>16.760000000000002</v>
          </cell>
        </row>
        <row r="2443">
          <cell r="A2443" t="str">
            <v>40</v>
          </cell>
          <cell r="B2443" t="str">
            <v>DISTRIBUICAO DE FORCA E COMANDO DE ENERGIA ELETRICA E TELEFONIA</v>
          </cell>
          <cell r="C2443"/>
          <cell r="D2443"/>
          <cell r="E2443"/>
          <cell r="F2443"/>
        </row>
        <row r="2444">
          <cell r="A2444" t="str">
            <v>40.01</v>
          </cell>
          <cell r="B2444" t="str">
            <v>Caixa de passagem estampada</v>
          </cell>
          <cell r="C2444"/>
          <cell r="D2444"/>
          <cell r="E2444"/>
          <cell r="F2444"/>
        </row>
        <row r="2445">
          <cell r="A2445" t="str">
            <v>40.01.020</v>
          </cell>
          <cell r="B2445" t="str">
            <v>Caixa de ferro estampada 4´ x 2´</v>
          </cell>
          <cell r="C2445" t="str">
            <v>UN</v>
          </cell>
          <cell r="D2445">
            <v>2.02</v>
          </cell>
          <cell r="E2445">
            <v>12.51</v>
          </cell>
          <cell r="F2445">
            <v>14.53</v>
          </cell>
        </row>
        <row r="2446">
          <cell r="A2446" t="str">
            <v>40.01.040</v>
          </cell>
          <cell r="B2446" t="str">
            <v>Caixa de ferro estampada 4´ x 4´</v>
          </cell>
          <cell r="C2446" t="str">
            <v>UN</v>
          </cell>
          <cell r="D2446">
            <v>3.54</v>
          </cell>
          <cell r="E2446">
            <v>12.51</v>
          </cell>
          <cell r="F2446">
            <v>16.05</v>
          </cell>
        </row>
        <row r="2447">
          <cell r="A2447" t="str">
            <v>40.01.080</v>
          </cell>
          <cell r="B2447" t="str">
            <v>Caixa de ferro octogonal fundo móvel 4´ x 4´</v>
          </cell>
          <cell r="C2447" t="str">
            <v>UN</v>
          </cell>
          <cell r="D2447">
            <v>3.54</v>
          </cell>
          <cell r="E2447">
            <v>15.02</v>
          </cell>
          <cell r="F2447">
            <v>18.559999999999999</v>
          </cell>
        </row>
        <row r="2448">
          <cell r="A2448" t="str">
            <v>40.01.090</v>
          </cell>
          <cell r="B2448" t="str">
            <v>Caixa de ferro estampada octogonal de 3´ x 3´</v>
          </cell>
          <cell r="C2448" t="str">
            <v>UN</v>
          </cell>
          <cell r="D2448">
            <v>2.04</v>
          </cell>
          <cell r="E2448">
            <v>12.51</v>
          </cell>
          <cell r="F2448">
            <v>14.55</v>
          </cell>
        </row>
        <row r="2449">
          <cell r="A2449" t="str">
            <v>40.02</v>
          </cell>
          <cell r="B2449" t="str">
            <v>Caixa de passagem com tampa</v>
          </cell>
          <cell r="C2449"/>
          <cell r="D2449"/>
          <cell r="E2449"/>
          <cell r="F2449"/>
        </row>
        <row r="2450">
          <cell r="A2450" t="str">
            <v>40.02.010</v>
          </cell>
          <cell r="B2450" t="str">
            <v>Caixa de tomada em alumínio para piso 4´ x 4´</v>
          </cell>
          <cell r="C2450" t="str">
            <v>UN</v>
          </cell>
          <cell r="D2450">
            <v>37.22</v>
          </cell>
          <cell r="E2450">
            <v>40.04</v>
          </cell>
          <cell r="F2450">
            <v>77.260000000000005</v>
          </cell>
        </row>
        <row r="2451">
          <cell r="A2451" t="str">
            <v>40.02.020</v>
          </cell>
          <cell r="B2451" t="str">
            <v>Caixa de passagem em chapa, com tampa parafusada, 100 x 100 x 80 mm</v>
          </cell>
          <cell r="C2451" t="str">
            <v>UN</v>
          </cell>
          <cell r="D2451">
            <v>12.08</v>
          </cell>
          <cell r="E2451">
            <v>15.02</v>
          </cell>
          <cell r="F2451">
            <v>27.1</v>
          </cell>
        </row>
        <row r="2452">
          <cell r="A2452" t="str">
            <v>40.02.040</v>
          </cell>
          <cell r="B2452" t="str">
            <v>Caixa de passagem em chapa, com tampa parafusada, 150 x 150 x 80 mm</v>
          </cell>
          <cell r="C2452" t="str">
            <v>UN</v>
          </cell>
          <cell r="D2452">
            <v>16.12</v>
          </cell>
          <cell r="E2452">
            <v>15.02</v>
          </cell>
          <cell r="F2452">
            <v>31.14</v>
          </cell>
        </row>
        <row r="2453">
          <cell r="A2453" t="str">
            <v>40.02.060</v>
          </cell>
          <cell r="B2453" t="str">
            <v>Caixa de passagem em chapa, com tampa parafusada, 200 x 200 x 100 mm</v>
          </cell>
          <cell r="C2453" t="str">
            <v>UN</v>
          </cell>
          <cell r="D2453">
            <v>25.57</v>
          </cell>
          <cell r="E2453">
            <v>15.02</v>
          </cell>
          <cell r="F2453">
            <v>40.590000000000003</v>
          </cell>
        </row>
        <row r="2454">
          <cell r="A2454" t="str">
            <v>40.02.080</v>
          </cell>
          <cell r="B2454" t="str">
            <v>Caixa de passagem em chapa, com tampa parafusada, 300 x 300 x 120 mm</v>
          </cell>
          <cell r="C2454" t="str">
            <v>UN</v>
          </cell>
          <cell r="D2454">
            <v>50.42</v>
          </cell>
          <cell r="E2454">
            <v>20.02</v>
          </cell>
          <cell r="F2454">
            <v>70.44</v>
          </cell>
        </row>
        <row r="2455">
          <cell r="A2455" t="str">
            <v>40.02.100</v>
          </cell>
          <cell r="B2455" t="str">
            <v>Caixa de passagem em chapa, com tampa parafusada, 400 x 400 x 150 mm</v>
          </cell>
          <cell r="C2455" t="str">
            <v>UN</v>
          </cell>
          <cell r="D2455">
            <v>111.32</v>
          </cell>
          <cell r="E2455">
            <v>20.02</v>
          </cell>
          <cell r="F2455">
            <v>131.34</v>
          </cell>
        </row>
        <row r="2456">
          <cell r="A2456" t="str">
            <v>40.02.120</v>
          </cell>
          <cell r="B2456" t="str">
            <v>Caixa de passagem em chapa, com tampa parafusada, 500 x 500 x 150 mm</v>
          </cell>
          <cell r="C2456" t="str">
            <v>UN</v>
          </cell>
          <cell r="D2456">
            <v>210.72</v>
          </cell>
          <cell r="E2456">
            <v>25.03</v>
          </cell>
          <cell r="F2456">
            <v>235.75</v>
          </cell>
        </row>
        <row r="2457">
          <cell r="A2457" t="str">
            <v>40.02.440</v>
          </cell>
          <cell r="B2457" t="str">
            <v>Caixa em alumínio fundido à prova de tempo, umidade, gases, vapores e pó, 150 x 150 x 150 mm</v>
          </cell>
          <cell r="C2457" t="str">
            <v>UN</v>
          </cell>
          <cell r="D2457">
            <v>185.56</v>
          </cell>
          <cell r="E2457">
            <v>15.02</v>
          </cell>
          <cell r="F2457">
            <v>200.58</v>
          </cell>
        </row>
        <row r="2458">
          <cell r="A2458" t="str">
            <v>40.02.450</v>
          </cell>
          <cell r="B2458" t="str">
            <v>Caixa em alumínio fundido à prova de tempo, umidade, gases, vapores e pó, 200 x 200 x 200 mm</v>
          </cell>
          <cell r="C2458" t="str">
            <v>UN</v>
          </cell>
          <cell r="D2458">
            <v>484.05</v>
          </cell>
          <cell r="E2458">
            <v>15.02</v>
          </cell>
          <cell r="F2458">
            <v>499.07</v>
          </cell>
        </row>
        <row r="2459">
          <cell r="A2459" t="str">
            <v>40.02.460</v>
          </cell>
          <cell r="B2459" t="str">
            <v>Caixa em alumínio fundido à prova de tempo, umidade, gases, vapores e pó, 240 x 240 x 150 mm</v>
          </cell>
          <cell r="C2459" t="str">
            <v>UN</v>
          </cell>
          <cell r="D2459">
            <v>555.1</v>
          </cell>
          <cell r="E2459">
            <v>15.02</v>
          </cell>
          <cell r="F2459">
            <v>570.12</v>
          </cell>
        </row>
        <row r="2460">
          <cell r="A2460" t="str">
            <v>40.02.470</v>
          </cell>
          <cell r="B2460" t="str">
            <v>Caixa em alumínio fundido à prova de tempo, umidade, gases, vapores e pó, 445 x 350 x 220 mm</v>
          </cell>
          <cell r="C2460" t="str">
            <v>UN</v>
          </cell>
          <cell r="D2460">
            <v>1501.15</v>
          </cell>
          <cell r="E2460">
            <v>20.02</v>
          </cell>
          <cell r="F2460">
            <v>1521.17</v>
          </cell>
        </row>
        <row r="2461">
          <cell r="A2461" t="str">
            <v>40.02.600</v>
          </cell>
          <cell r="B2461" t="str">
            <v>Caixa de passagem em alumínio fundido à prova de tempo, 100 x 100 mm</v>
          </cell>
          <cell r="C2461" t="str">
            <v>UN</v>
          </cell>
          <cell r="D2461">
            <v>21.49</v>
          </cell>
          <cell r="E2461">
            <v>15.02</v>
          </cell>
          <cell r="F2461">
            <v>36.51</v>
          </cell>
        </row>
        <row r="2462">
          <cell r="A2462" t="str">
            <v>40.02.610</v>
          </cell>
          <cell r="B2462" t="str">
            <v>Caixa de passagem em alumínio fundido à prova de tempo, 200 x 200 mm</v>
          </cell>
          <cell r="C2462" t="str">
            <v>UN</v>
          </cell>
          <cell r="D2462">
            <v>70.94</v>
          </cell>
          <cell r="E2462">
            <v>15.02</v>
          </cell>
          <cell r="F2462">
            <v>85.96</v>
          </cell>
        </row>
        <row r="2463">
          <cell r="A2463" t="str">
            <v>40.02.620</v>
          </cell>
          <cell r="B2463" t="str">
            <v>Caixa de passagem em alumínio fundido à prova de tempo, 300 x 300 mm</v>
          </cell>
          <cell r="C2463" t="str">
            <v>UN</v>
          </cell>
          <cell r="D2463">
            <v>191.05</v>
          </cell>
          <cell r="E2463">
            <v>20.02</v>
          </cell>
          <cell r="F2463">
            <v>211.07</v>
          </cell>
        </row>
        <row r="2464">
          <cell r="A2464" t="str">
            <v>40.04</v>
          </cell>
          <cell r="B2464" t="str">
            <v>Tomadas</v>
          </cell>
          <cell r="C2464"/>
          <cell r="D2464"/>
          <cell r="E2464"/>
          <cell r="F2464"/>
        </row>
        <row r="2465">
          <cell r="A2465" t="str">
            <v>40.04.080</v>
          </cell>
          <cell r="B2465" t="str">
            <v>Tomada para telefone 4P, padrão TELEBRÁS, com placa</v>
          </cell>
          <cell r="C2465" t="str">
            <v>CJ</v>
          </cell>
          <cell r="D2465">
            <v>26.17</v>
          </cell>
          <cell r="E2465">
            <v>15.02</v>
          </cell>
          <cell r="F2465">
            <v>41.19</v>
          </cell>
        </row>
        <row r="2466">
          <cell r="A2466" t="str">
            <v>40.04.090</v>
          </cell>
          <cell r="B2466" t="str">
            <v>Tomada RJ 11 para telefone, sem placa</v>
          </cell>
          <cell r="C2466" t="str">
            <v>UN</v>
          </cell>
          <cell r="D2466">
            <v>28.45</v>
          </cell>
          <cell r="E2466">
            <v>15.02</v>
          </cell>
          <cell r="F2466">
            <v>43.47</v>
          </cell>
        </row>
        <row r="2467">
          <cell r="A2467" t="str">
            <v>40.04.096</v>
          </cell>
          <cell r="B2467" t="str">
            <v>Tomada RJ 45 para rede de dados, com placa</v>
          </cell>
          <cell r="C2467" t="str">
            <v>UN</v>
          </cell>
          <cell r="D2467">
            <v>60.52</v>
          </cell>
          <cell r="E2467">
            <v>15.02</v>
          </cell>
          <cell r="F2467">
            <v>75.540000000000006</v>
          </cell>
        </row>
        <row r="2468">
          <cell r="A2468" t="str">
            <v>40.04.140</v>
          </cell>
          <cell r="B2468" t="str">
            <v>Tomada 3P+T de 32 A, blindada industrial de sobrepor negativa</v>
          </cell>
          <cell r="C2468" t="str">
            <v>CJ</v>
          </cell>
          <cell r="D2468">
            <v>255.28</v>
          </cell>
          <cell r="E2468">
            <v>15.02</v>
          </cell>
          <cell r="F2468">
            <v>270.3</v>
          </cell>
        </row>
        <row r="2469">
          <cell r="A2469" t="str">
            <v>40.04.146</v>
          </cell>
          <cell r="B2469" t="str">
            <v>Tomada 3P+T de 63 A, blindada industrial de embutir</v>
          </cell>
          <cell r="C2469" t="str">
            <v>CJ</v>
          </cell>
          <cell r="D2469">
            <v>246</v>
          </cell>
          <cell r="E2469">
            <v>15.02</v>
          </cell>
          <cell r="F2469">
            <v>261.02</v>
          </cell>
        </row>
        <row r="2470">
          <cell r="A2470" t="str">
            <v>40.04.230</v>
          </cell>
          <cell r="B2470" t="str">
            <v>Tomada de canaleta/perfilado universal 2P+T, com caixa e tampa</v>
          </cell>
          <cell r="C2470" t="str">
            <v>CJ</v>
          </cell>
          <cell r="D2470">
            <v>17.34</v>
          </cell>
          <cell r="E2470">
            <v>15.02</v>
          </cell>
          <cell r="F2470">
            <v>32.36</v>
          </cell>
        </row>
        <row r="2471">
          <cell r="A2471" t="str">
            <v>40.04.340</v>
          </cell>
          <cell r="B2471" t="str">
            <v>Plugue e tomada 2P+T de 16 A de sobrepor - 380 / 440 V</v>
          </cell>
          <cell r="C2471" t="str">
            <v>CJ</v>
          </cell>
          <cell r="D2471">
            <v>302.68</v>
          </cell>
          <cell r="E2471">
            <v>15.02</v>
          </cell>
          <cell r="F2471">
            <v>317.7</v>
          </cell>
        </row>
        <row r="2472">
          <cell r="A2472" t="str">
            <v>40.04.390</v>
          </cell>
          <cell r="B2472" t="str">
            <v>Tomada de energia quadrada com rabicho de 10 A - 250 V , para instalação em painel / rodapé / caixa de tomadas</v>
          </cell>
          <cell r="C2472" t="str">
            <v>UN</v>
          </cell>
          <cell r="D2472">
            <v>17.34</v>
          </cell>
          <cell r="E2472">
            <v>15.02</v>
          </cell>
          <cell r="F2472">
            <v>32.36</v>
          </cell>
        </row>
        <row r="2473">
          <cell r="A2473" t="str">
            <v>40.04.450</v>
          </cell>
          <cell r="B2473" t="str">
            <v>Tomada 2P+T de 10 A - 250 V, completa</v>
          </cell>
          <cell r="C2473" t="str">
            <v>CJ</v>
          </cell>
          <cell r="D2473">
            <v>11.22</v>
          </cell>
          <cell r="E2473">
            <v>15.02</v>
          </cell>
          <cell r="F2473">
            <v>26.24</v>
          </cell>
        </row>
        <row r="2474">
          <cell r="A2474" t="str">
            <v>40.04.460</v>
          </cell>
          <cell r="B2474" t="str">
            <v>Tomada 2P+T de 20 A - 250 V, completa</v>
          </cell>
          <cell r="C2474" t="str">
            <v>CJ</v>
          </cell>
          <cell r="D2474">
            <v>17.07</v>
          </cell>
          <cell r="E2474">
            <v>15.02</v>
          </cell>
          <cell r="F2474">
            <v>32.090000000000003</v>
          </cell>
        </row>
        <row r="2475">
          <cell r="A2475" t="str">
            <v>40.04.470</v>
          </cell>
          <cell r="B2475" t="str">
            <v>Conjunto 2 tomadas 2P+T de 10 A, completo</v>
          </cell>
          <cell r="C2475" t="str">
            <v>CJ</v>
          </cell>
          <cell r="D2475">
            <v>22.2</v>
          </cell>
          <cell r="E2475">
            <v>15.02</v>
          </cell>
          <cell r="F2475">
            <v>37.22</v>
          </cell>
        </row>
        <row r="2476">
          <cell r="A2476" t="str">
            <v>40.04.480</v>
          </cell>
          <cell r="B2476" t="str">
            <v>Conjunto 1 interruptor simples e 1 tomada 2P+T de 10 A, completo</v>
          </cell>
          <cell r="C2476" t="str">
            <v>CJ</v>
          </cell>
          <cell r="D2476">
            <v>20.100000000000001</v>
          </cell>
          <cell r="E2476">
            <v>15.02</v>
          </cell>
          <cell r="F2476">
            <v>35.119999999999997</v>
          </cell>
        </row>
        <row r="2477">
          <cell r="A2477" t="str">
            <v>40.04.490</v>
          </cell>
          <cell r="B2477" t="str">
            <v>Conjunto 2 interruptores simples e 1 tomada 2P+T de 10 A, completo</v>
          </cell>
          <cell r="C2477" t="str">
            <v>CJ</v>
          </cell>
          <cell r="D2477">
            <v>22.01</v>
          </cell>
          <cell r="E2477">
            <v>15.02</v>
          </cell>
          <cell r="F2477">
            <v>37.03</v>
          </cell>
        </row>
        <row r="2478">
          <cell r="A2478" t="str">
            <v>40.04.492</v>
          </cell>
          <cell r="B2478" t="str">
            <v>Conjunto 4´ x 4´ de 1 interruptor simples, 1 tomada universal e 1 tomada de 3 polos</v>
          </cell>
          <cell r="C2478" t="str">
            <v>CJ</v>
          </cell>
          <cell r="D2478">
            <v>31.27</v>
          </cell>
          <cell r="E2478">
            <v>18.52</v>
          </cell>
          <cell r="F2478">
            <v>49.79</v>
          </cell>
        </row>
        <row r="2479">
          <cell r="A2479" t="str">
            <v>40.05</v>
          </cell>
          <cell r="B2479" t="str">
            <v>Interruptores e minuterias</v>
          </cell>
          <cell r="C2479"/>
          <cell r="D2479"/>
          <cell r="E2479"/>
          <cell r="F2479"/>
        </row>
        <row r="2480">
          <cell r="A2480" t="str">
            <v>40.05.020</v>
          </cell>
          <cell r="B2480" t="str">
            <v>Interruptor com 1 tecla simples e placa</v>
          </cell>
          <cell r="C2480" t="str">
            <v>CJ</v>
          </cell>
          <cell r="D2480">
            <v>8.5</v>
          </cell>
          <cell r="E2480">
            <v>17.010000000000002</v>
          </cell>
          <cell r="F2480">
            <v>25.51</v>
          </cell>
        </row>
        <row r="2481">
          <cell r="A2481" t="str">
            <v>40.05.040</v>
          </cell>
          <cell r="B2481" t="str">
            <v>Interruptor com 2 teclas simples e placa</v>
          </cell>
          <cell r="C2481" t="str">
            <v>CJ</v>
          </cell>
          <cell r="D2481">
            <v>17.399999999999999</v>
          </cell>
          <cell r="E2481">
            <v>17.52</v>
          </cell>
          <cell r="F2481">
            <v>34.92</v>
          </cell>
        </row>
        <row r="2482">
          <cell r="A2482" t="str">
            <v>40.05.060</v>
          </cell>
          <cell r="B2482" t="str">
            <v>Interruptor com 3 teclas simples e placa</v>
          </cell>
          <cell r="C2482" t="str">
            <v>CJ</v>
          </cell>
          <cell r="D2482">
            <v>28.88</v>
          </cell>
          <cell r="E2482">
            <v>25.03</v>
          </cell>
          <cell r="F2482">
            <v>53.91</v>
          </cell>
        </row>
        <row r="2483">
          <cell r="A2483" t="str">
            <v>40.05.080</v>
          </cell>
          <cell r="B2483" t="str">
            <v>Interruptor com 1 tecla paralelo e placa</v>
          </cell>
          <cell r="C2483" t="str">
            <v>CJ</v>
          </cell>
          <cell r="D2483">
            <v>12.06</v>
          </cell>
          <cell r="E2483">
            <v>13.52</v>
          </cell>
          <cell r="F2483">
            <v>25.58</v>
          </cell>
        </row>
        <row r="2484">
          <cell r="A2484" t="str">
            <v>40.05.100</v>
          </cell>
          <cell r="B2484" t="str">
            <v>Interruptor com 2 teclas paralelo e placa</v>
          </cell>
          <cell r="C2484" t="str">
            <v>CJ</v>
          </cell>
          <cell r="D2484">
            <v>12.91</v>
          </cell>
          <cell r="E2484">
            <v>22.52</v>
          </cell>
          <cell r="F2484">
            <v>35.43</v>
          </cell>
        </row>
        <row r="2485">
          <cell r="A2485" t="str">
            <v>40.05.120</v>
          </cell>
          <cell r="B2485" t="str">
            <v>Interruptor com 2 teclas, 1 simples, 1 paralelo e placa</v>
          </cell>
          <cell r="C2485" t="str">
            <v>CJ</v>
          </cell>
          <cell r="D2485">
            <v>13.59</v>
          </cell>
          <cell r="E2485">
            <v>19.02</v>
          </cell>
          <cell r="F2485">
            <v>32.61</v>
          </cell>
        </row>
        <row r="2486">
          <cell r="A2486" t="str">
            <v>40.05.140</v>
          </cell>
          <cell r="B2486" t="str">
            <v>Interruptor com 3 teclas, 2 simples, 1 paralelo e placa</v>
          </cell>
          <cell r="C2486" t="str">
            <v>CJ</v>
          </cell>
          <cell r="D2486">
            <v>13.13</v>
          </cell>
          <cell r="E2486">
            <v>22.52</v>
          </cell>
          <cell r="F2486">
            <v>35.65</v>
          </cell>
        </row>
        <row r="2487">
          <cell r="A2487" t="str">
            <v>40.05.160</v>
          </cell>
          <cell r="B2487" t="str">
            <v>Interruptor com 3 teclas, 1 simples, 2 paralelo e placa</v>
          </cell>
          <cell r="C2487" t="str">
            <v>CJ</v>
          </cell>
          <cell r="D2487">
            <v>21.26</v>
          </cell>
          <cell r="E2487">
            <v>25.03</v>
          </cell>
          <cell r="F2487">
            <v>46.29</v>
          </cell>
        </row>
        <row r="2488">
          <cell r="A2488" t="str">
            <v>40.05.170</v>
          </cell>
          <cell r="B2488" t="str">
            <v>Interruptor bipolar paralelo, 1 tecla dupla e placa</v>
          </cell>
          <cell r="C2488" t="str">
            <v>CJ</v>
          </cell>
          <cell r="D2488">
            <v>48.12</v>
          </cell>
          <cell r="E2488">
            <v>17.52</v>
          </cell>
          <cell r="F2488">
            <v>65.64</v>
          </cell>
        </row>
        <row r="2489">
          <cell r="A2489" t="str">
            <v>40.05.180</v>
          </cell>
          <cell r="B2489" t="str">
            <v>Interruptor bipolar simples, 1 tecla dupla e placa</v>
          </cell>
          <cell r="C2489" t="str">
            <v>CJ</v>
          </cell>
          <cell r="D2489">
            <v>35.31</v>
          </cell>
          <cell r="E2489">
            <v>17.52</v>
          </cell>
          <cell r="F2489">
            <v>52.83</v>
          </cell>
        </row>
        <row r="2490">
          <cell r="A2490" t="str">
            <v>40.05.320</v>
          </cell>
          <cell r="B2490" t="str">
            <v>Pulsador 2 A - 250 V, para minuteria com placa</v>
          </cell>
          <cell r="C2490" t="str">
            <v>CJ</v>
          </cell>
          <cell r="D2490">
            <v>14.64</v>
          </cell>
          <cell r="E2490">
            <v>12.51</v>
          </cell>
          <cell r="F2490">
            <v>27.15</v>
          </cell>
        </row>
        <row r="2491">
          <cell r="A2491" t="str">
            <v>40.05.330</v>
          </cell>
          <cell r="B2491" t="str">
            <v>Variador de luminosidade rotativo até 1000 W, 127/220 V, com placa</v>
          </cell>
          <cell r="C2491" t="str">
            <v>CJ</v>
          </cell>
          <cell r="D2491">
            <v>80.23</v>
          </cell>
          <cell r="E2491">
            <v>19.02</v>
          </cell>
          <cell r="F2491">
            <v>99.25</v>
          </cell>
        </row>
        <row r="2492">
          <cell r="A2492" t="str">
            <v>40.05.340</v>
          </cell>
          <cell r="B2492" t="str">
            <v>Sensor de presença para teto, com fotocélula, para lâmpada qualquer</v>
          </cell>
          <cell r="C2492" t="str">
            <v>UN</v>
          </cell>
          <cell r="D2492">
            <v>37.93</v>
          </cell>
          <cell r="E2492">
            <v>15.02</v>
          </cell>
          <cell r="F2492">
            <v>52.95</v>
          </cell>
        </row>
        <row r="2493">
          <cell r="A2493" t="str">
            <v>40.05.350</v>
          </cell>
          <cell r="B2493" t="str">
            <v>Sensor de presença infravermelho passivo e microondas, alcance de 12 m - sem fio</v>
          </cell>
          <cell r="C2493" t="str">
            <v>UN</v>
          </cell>
          <cell r="D2493">
            <v>87.04</v>
          </cell>
          <cell r="E2493">
            <v>25.03</v>
          </cell>
          <cell r="F2493">
            <v>112.07</v>
          </cell>
        </row>
        <row r="2494">
          <cell r="A2494" t="str">
            <v>40.06</v>
          </cell>
          <cell r="B2494" t="str">
            <v>Conduletes</v>
          </cell>
          <cell r="C2494"/>
          <cell r="D2494"/>
          <cell r="E2494"/>
          <cell r="F2494"/>
        </row>
        <row r="2495">
          <cell r="A2495" t="str">
            <v>40.06.040</v>
          </cell>
          <cell r="B2495" t="str">
            <v>Condulete metálico de 3/4´</v>
          </cell>
          <cell r="C2495" t="str">
            <v>CJ</v>
          </cell>
          <cell r="D2495">
            <v>13.73</v>
          </cell>
          <cell r="E2495">
            <v>25.03</v>
          </cell>
          <cell r="F2495">
            <v>38.76</v>
          </cell>
        </row>
        <row r="2496">
          <cell r="A2496" t="str">
            <v>40.06.060</v>
          </cell>
          <cell r="B2496" t="str">
            <v>Condulete metálico de 1´</v>
          </cell>
          <cell r="C2496" t="str">
            <v>CJ</v>
          </cell>
          <cell r="D2496">
            <v>20.03</v>
          </cell>
          <cell r="E2496">
            <v>25.03</v>
          </cell>
          <cell r="F2496">
            <v>45.06</v>
          </cell>
        </row>
        <row r="2497">
          <cell r="A2497" t="str">
            <v>40.06.080</v>
          </cell>
          <cell r="B2497" t="str">
            <v>Condulete metálico de 1 1/4´</v>
          </cell>
          <cell r="C2497" t="str">
            <v>CJ</v>
          </cell>
          <cell r="D2497">
            <v>40.049999999999997</v>
          </cell>
          <cell r="E2497">
            <v>25.03</v>
          </cell>
          <cell r="F2497">
            <v>65.08</v>
          </cell>
        </row>
        <row r="2498">
          <cell r="A2498" t="str">
            <v>40.06.100</v>
          </cell>
          <cell r="B2498" t="str">
            <v>Condulete metálico de 1 1/2´</v>
          </cell>
          <cell r="C2498" t="str">
            <v>CJ</v>
          </cell>
          <cell r="D2498">
            <v>51.57</v>
          </cell>
          <cell r="E2498">
            <v>25.03</v>
          </cell>
          <cell r="F2498">
            <v>76.599999999999994</v>
          </cell>
        </row>
        <row r="2499">
          <cell r="A2499" t="str">
            <v>40.06.120</v>
          </cell>
          <cell r="B2499" t="str">
            <v>Condulete metálico de 2´</v>
          </cell>
          <cell r="C2499" t="str">
            <v>CJ</v>
          </cell>
          <cell r="D2499">
            <v>78.34</v>
          </cell>
          <cell r="E2499">
            <v>25.03</v>
          </cell>
          <cell r="F2499">
            <v>103.37</v>
          </cell>
        </row>
        <row r="2500">
          <cell r="A2500" t="str">
            <v>40.06.140</v>
          </cell>
          <cell r="B2500" t="str">
            <v>Condulete metálico de 2 1/2´</v>
          </cell>
          <cell r="C2500" t="str">
            <v>CJ</v>
          </cell>
          <cell r="D2500">
            <v>188.47</v>
          </cell>
          <cell r="E2500">
            <v>25.03</v>
          </cell>
          <cell r="F2500">
            <v>213.5</v>
          </cell>
        </row>
        <row r="2501">
          <cell r="A2501" t="str">
            <v>40.06.160</v>
          </cell>
          <cell r="B2501" t="str">
            <v>Condulete metálico de 3´</v>
          </cell>
          <cell r="C2501" t="str">
            <v>CJ</v>
          </cell>
          <cell r="D2501">
            <v>205.97</v>
          </cell>
          <cell r="E2501">
            <v>25.03</v>
          </cell>
          <cell r="F2501">
            <v>231</v>
          </cell>
        </row>
        <row r="2502">
          <cell r="A2502" t="str">
            <v>40.06.170</v>
          </cell>
          <cell r="B2502" t="str">
            <v>Condulete metálico de 4´</v>
          </cell>
          <cell r="C2502" t="str">
            <v>CJ</v>
          </cell>
          <cell r="D2502">
            <v>328.67</v>
          </cell>
          <cell r="E2502">
            <v>25.03</v>
          </cell>
          <cell r="F2502">
            <v>353.7</v>
          </cell>
        </row>
        <row r="2503">
          <cell r="A2503" t="str">
            <v>40.06.510</v>
          </cell>
          <cell r="B2503" t="str">
            <v>Condulete em PVC de 1´ - com tampa</v>
          </cell>
          <cell r="C2503" t="str">
            <v>CJ</v>
          </cell>
          <cell r="D2503">
            <v>15.71</v>
          </cell>
          <cell r="E2503">
            <v>25.03</v>
          </cell>
          <cell r="F2503">
            <v>40.74</v>
          </cell>
        </row>
        <row r="2504">
          <cell r="A2504" t="str">
            <v>40.07</v>
          </cell>
          <cell r="B2504" t="str">
            <v>Caixa de passagem em PVC</v>
          </cell>
          <cell r="C2504"/>
          <cell r="D2504"/>
          <cell r="E2504"/>
          <cell r="F2504"/>
        </row>
        <row r="2505">
          <cell r="A2505" t="str">
            <v>40.07.010</v>
          </cell>
          <cell r="B2505" t="str">
            <v>Caixa em PVC de 4´ x 2´</v>
          </cell>
          <cell r="C2505" t="str">
            <v>UN</v>
          </cell>
          <cell r="D2505">
            <v>3.22</v>
          </cell>
          <cell r="E2505">
            <v>12.51</v>
          </cell>
          <cell r="F2505">
            <v>15.73</v>
          </cell>
        </row>
        <row r="2506">
          <cell r="A2506" t="str">
            <v>40.07.020</v>
          </cell>
          <cell r="B2506" t="str">
            <v>Caixa em PVC de 4´ x 4´</v>
          </cell>
          <cell r="C2506" t="str">
            <v>UN</v>
          </cell>
          <cell r="D2506">
            <v>5.92</v>
          </cell>
          <cell r="E2506">
            <v>12.51</v>
          </cell>
          <cell r="F2506">
            <v>18.43</v>
          </cell>
        </row>
        <row r="2507">
          <cell r="A2507" t="str">
            <v>40.07.040</v>
          </cell>
          <cell r="B2507" t="str">
            <v>Caixa em PVC octogonal de 4´ x 4´</v>
          </cell>
          <cell r="C2507" t="str">
            <v>UN</v>
          </cell>
          <cell r="D2507">
            <v>6.17</v>
          </cell>
          <cell r="E2507">
            <v>12.51</v>
          </cell>
          <cell r="F2507">
            <v>18.68</v>
          </cell>
        </row>
        <row r="2508">
          <cell r="A2508" t="str">
            <v>40.10</v>
          </cell>
          <cell r="B2508" t="str">
            <v>Contator</v>
          </cell>
          <cell r="C2508"/>
          <cell r="D2508"/>
          <cell r="E2508"/>
          <cell r="F2508"/>
        </row>
        <row r="2509">
          <cell r="A2509" t="str">
            <v>40.10.016</v>
          </cell>
          <cell r="B2509" t="str">
            <v>Contator de potência 12 A - 1na+1nf</v>
          </cell>
          <cell r="C2509" t="str">
            <v>UN</v>
          </cell>
          <cell r="D2509">
            <v>258.45</v>
          </cell>
          <cell r="E2509">
            <v>25.03</v>
          </cell>
          <cell r="F2509">
            <v>283.48</v>
          </cell>
        </row>
        <row r="2510">
          <cell r="A2510" t="str">
            <v>40.10.020</v>
          </cell>
          <cell r="B2510" t="str">
            <v>Contator de potência 9 A - 2na+2nf</v>
          </cell>
          <cell r="C2510" t="str">
            <v>UN</v>
          </cell>
          <cell r="D2510">
            <v>281.2</v>
          </cell>
          <cell r="E2510">
            <v>25.03</v>
          </cell>
          <cell r="F2510">
            <v>306.23</v>
          </cell>
        </row>
        <row r="2511">
          <cell r="A2511" t="str">
            <v>40.10.040</v>
          </cell>
          <cell r="B2511" t="str">
            <v>Contator de potência 12 A - 2na+2nf</v>
          </cell>
          <cell r="C2511" t="str">
            <v>UN</v>
          </cell>
          <cell r="D2511">
            <v>304.32</v>
          </cell>
          <cell r="E2511">
            <v>25.03</v>
          </cell>
          <cell r="F2511">
            <v>329.35</v>
          </cell>
        </row>
        <row r="2512">
          <cell r="A2512" t="str">
            <v>40.10.060</v>
          </cell>
          <cell r="B2512" t="str">
            <v>Contator de potência 16 A - 2na+2nf</v>
          </cell>
          <cell r="C2512" t="str">
            <v>UN</v>
          </cell>
          <cell r="D2512">
            <v>304.56</v>
          </cell>
          <cell r="E2512">
            <v>25.03</v>
          </cell>
          <cell r="F2512">
            <v>329.59</v>
          </cell>
        </row>
        <row r="2513">
          <cell r="A2513" t="str">
            <v>40.10.080</v>
          </cell>
          <cell r="B2513" t="str">
            <v>Contator de potência 22 A/25 A - 2na+2nf</v>
          </cell>
          <cell r="C2513" t="str">
            <v>UN</v>
          </cell>
          <cell r="D2513">
            <v>373.05</v>
          </cell>
          <cell r="E2513">
            <v>25.03</v>
          </cell>
          <cell r="F2513">
            <v>398.08</v>
          </cell>
        </row>
        <row r="2514">
          <cell r="A2514" t="str">
            <v>40.10.100</v>
          </cell>
          <cell r="B2514" t="str">
            <v>Contator de potência 32 A - 2na+2nf</v>
          </cell>
          <cell r="C2514" t="str">
            <v>UN</v>
          </cell>
          <cell r="D2514">
            <v>587.79</v>
          </cell>
          <cell r="E2514">
            <v>25.03</v>
          </cell>
          <cell r="F2514">
            <v>612.82000000000005</v>
          </cell>
        </row>
        <row r="2515">
          <cell r="A2515" t="str">
            <v>40.10.106</v>
          </cell>
          <cell r="B2515" t="str">
            <v>Contator de potência 38 A/40 A - 2na+2nf</v>
          </cell>
          <cell r="C2515" t="str">
            <v>UN</v>
          </cell>
          <cell r="D2515">
            <v>792.01</v>
          </cell>
          <cell r="E2515">
            <v>25.03</v>
          </cell>
          <cell r="F2515">
            <v>817.04</v>
          </cell>
        </row>
        <row r="2516">
          <cell r="A2516" t="str">
            <v>40.10.110</v>
          </cell>
          <cell r="B2516" t="str">
            <v>Contator de potência 50 A - 2na+2nf</v>
          </cell>
          <cell r="C2516" t="str">
            <v>UN</v>
          </cell>
          <cell r="D2516">
            <v>1058.6500000000001</v>
          </cell>
          <cell r="E2516">
            <v>25.03</v>
          </cell>
          <cell r="F2516">
            <v>1083.68</v>
          </cell>
        </row>
        <row r="2517">
          <cell r="A2517" t="str">
            <v>40.10.132</v>
          </cell>
          <cell r="B2517" t="str">
            <v>Contator de potência 65 A - 2na+2nf</v>
          </cell>
          <cell r="C2517" t="str">
            <v>UN</v>
          </cell>
          <cell r="D2517">
            <v>1214.4000000000001</v>
          </cell>
          <cell r="E2517">
            <v>25.03</v>
          </cell>
          <cell r="F2517">
            <v>1239.43</v>
          </cell>
        </row>
        <row r="2518">
          <cell r="A2518" t="str">
            <v>40.10.136</v>
          </cell>
          <cell r="B2518" t="str">
            <v>Contator de potência 110 A - 2na+2nf</v>
          </cell>
          <cell r="C2518" t="str">
            <v>UN</v>
          </cell>
          <cell r="D2518">
            <v>3331.05</v>
          </cell>
          <cell r="E2518">
            <v>25.03</v>
          </cell>
          <cell r="F2518">
            <v>3356.08</v>
          </cell>
        </row>
        <row r="2519">
          <cell r="A2519" t="str">
            <v>40.10.140</v>
          </cell>
          <cell r="B2519" t="str">
            <v>Contator de potência 150 A - 2na+2nf</v>
          </cell>
          <cell r="C2519" t="str">
            <v>UN</v>
          </cell>
          <cell r="D2519">
            <v>3313.07</v>
          </cell>
          <cell r="E2519">
            <v>25.03</v>
          </cell>
          <cell r="F2519">
            <v>3338.1</v>
          </cell>
        </row>
        <row r="2520">
          <cell r="A2520" t="str">
            <v>40.10.150</v>
          </cell>
          <cell r="B2520" t="str">
            <v>Contator de potência 220 A - 2na+2nf</v>
          </cell>
          <cell r="C2520" t="str">
            <v>UN</v>
          </cell>
          <cell r="D2520">
            <v>6576.85</v>
          </cell>
          <cell r="E2520">
            <v>25.03</v>
          </cell>
          <cell r="F2520">
            <v>6601.88</v>
          </cell>
        </row>
        <row r="2521">
          <cell r="A2521" t="str">
            <v>40.10.500</v>
          </cell>
          <cell r="B2521" t="str">
            <v>Minicontator auxiliar - 4na</v>
          </cell>
          <cell r="C2521" t="str">
            <v>UN</v>
          </cell>
          <cell r="D2521">
            <v>90.9</v>
          </cell>
          <cell r="E2521">
            <v>25.03</v>
          </cell>
          <cell r="F2521">
            <v>115.93</v>
          </cell>
        </row>
        <row r="2522">
          <cell r="A2522" t="str">
            <v>40.10.510</v>
          </cell>
          <cell r="B2522" t="str">
            <v>Contator auxiliar - 2na+2nf</v>
          </cell>
          <cell r="C2522" t="str">
            <v>UN</v>
          </cell>
          <cell r="D2522">
            <v>125.85</v>
          </cell>
          <cell r="E2522">
            <v>25.03</v>
          </cell>
          <cell r="F2522">
            <v>150.88</v>
          </cell>
        </row>
        <row r="2523">
          <cell r="A2523" t="str">
            <v>40.10.520</v>
          </cell>
          <cell r="B2523" t="str">
            <v>Contator auxiliar - 4na+4nf</v>
          </cell>
          <cell r="C2523" t="str">
            <v>UN</v>
          </cell>
          <cell r="D2523">
            <v>152.94999999999999</v>
          </cell>
          <cell r="E2523">
            <v>25.03</v>
          </cell>
          <cell r="F2523">
            <v>177.98</v>
          </cell>
        </row>
        <row r="2524">
          <cell r="A2524" t="str">
            <v>40.11</v>
          </cell>
          <cell r="B2524" t="str">
            <v>Rele</v>
          </cell>
          <cell r="C2524"/>
          <cell r="D2524"/>
          <cell r="E2524"/>
          <cell r="F2524"/>
        </row>
        <row r="2525">
          <cell r="A2525" t="str">
            <v>40.11.010</v>
          </cell>
          <cell r="B2525" t="str">
            <v>Relé fotoelétrico 50/60 Hz, 110/220 V, 1200 VA, completo</v>
          </cell>
          <cell r="C2525" t="str">
            <v>UN</v>
          </cell>
          <cell r="D2525">
            <v>62.11</v>
          </cell>
          <cell r="E2525">
            <v>22.52</v>
          </cell>
          <cell r="F2525">
            <v>84.63</v>
          </cell>
        </row>
        <row r="2526">
          <cell r="A2526" t="str">
            <v>40.11.020</v>
          </cell>
          <cell r="B2526" t="str">
            <v>Relé bimetálico de sobrecarga para acoplamento direto, faixas de ajuste de 9/12 A</v>
          </cell>
          <cell r="C2526" t="str">
            <v>UN</v>
          </cell>
          <cell r="D2526">
            <v>280.3</v>
          </cell>
          <cell r="E2526">
            <v>25.03</v>
          </cell>
          <cell r="F2526">
            <v>305.33</v>
          </cell>
        </row>
        <row r="2527">
          <cell r="A2527" t="str">
            <v>40.11.030</v>
          </cell>
          <cell r="B2527" t="str">
            <v>Relé bimetálico de sobrecarga para acoplamento direto, faixas de ajuste de 20/32 A até 50/63 A</v>
          </cell>
          <cell r="C2527" t="str">
            <v>UN</v>
          </cell>
          <cell r="D2527">
            <v>418.79</v>
          </cell>
          <cell r="E2527">
            <v>25.03</v>
          </cell>
          <cell r="F2527">
            <v>443.82</v>
          </cell>
        </row>
        <row r="2528">
          <cell r="A2528" t="str">
            <v>40.11.050</v>
          </cell>
          <cell r="B2528" t="str">
            <v>Relé bimetálico de sobrecarga para acoplamento direto, faixas de ajuste 0,4/0,63 A até 16/25 A</v>
          </cell>
          <cell r="C2528" t="str">
            <v>UN</v>
          </cell>
          <cell r="D2528">
            <v>325.89</v>
          </cell>
          <cell r="E2528">
            <v>25.03</v>
          </cell>
          <cell r="F2528">
            <v>350.92</v>
          </cell>
        </row>
        <row r="2529">
          <cell r="A2529" t="str">
            <v>40.11.060</v>
          </cell>
          <cell r="B2529" t="str">
            <v>Relé de tempo eletrônico de 0,6 até 6 s - 220V - 50/60 Hz</v>
          </cell>
          <cell r="C2529" t="str">
            <v>UN</v>
          </cell>
          <cell r="D2529">
            <v>105.87</v>
          </cell>
          <cell r="E2529">
            <v>50.05</v>
          </cell>
          <cell r="F2529">
            <v>155.91999999999999</v>
          </cell>
        </row>
        <row r="2530">
          <cell r="A2530" t="str">
            <v>40.11.070</v>
          </cell>
          <cell r="B2530" t="str">
            <v>Relé supervisor trifásico contra falta de fase, inversão de fase e mínima tensão</v>
          </cell>
          <cell r="C2530" t="str">
            <v>UN</v>
          </cell>
          <cell r="D2530">
            <v>3354.74</v>
          </cell>
          <cell r="E2530">
            <v>50.05</v>
          </cell>
          <cell r="F2530">
            <v>3404.79</v>
          </cell>
        </row>
        <row r="2531">
          <cell r="A2531" t="str">
            <v>40.11.120</v>
          </cell>
          <cell r="B2531" t="str">
            <v>Relé de tempo eletrônico de 1,5 até 15 minutos - 110V/220V - 50/60Hz</v>
          </cell>
          <cell r="C2531" t="str">
            <v>UN</v>
          </cell>
          <cell r="D2531">
            <v>85.35</v>
          </cell>
          <cell r="E2531">
            <v>50.05</v>
          </cell>
          <cell r="F2531">
            <v>135.4</v>
          </cell>
        </row>
        <row r="2532">
          <cell r="A2532" t="str">
            <v>40.11.230</v>
          </cell>
          <cell r="B2532" t="str">
            <v>Relé de sobrecarga eletrônico para acoplamento direto, faixa de ajuste de 55 A até 250 A</v>
          </cell>
          <cell r="C2532" t="str">
            <v>UN</v>
          </cell>
          <cell r="D2532">
            <v>2909.05</v>
          </cell>
          <cell r="E2532">
            <v>25.03</v>
          </cell>
          <cell r="F2532">
            <v>2934.08</v>
          </cell>
        </row>
        <row r="2533">
          <cell r="A2533" t="str">
            <v>40.11.240</v>
          </cell>
          <cell r="B2533" t="str">
            <v>Relé de tempo eletrônico de 3 até 30s - 220V - 50/60Hz</v>
          </cell>
          <cell r="C2533" t="str">
            <v>UN</v>
          </cell>
          <cell r="D2533">
            <v>102.97</v>
          </cell>
          <cell r="E2533">
            <v>50.05</v>
          </cell>
          <cell r="F2533">
            <v>153.02000000000001</v>
          </cell>
        </row>
        <row r="2534">
          <cell r="A2534" t="str">
            <v>40.11.250</v>
          </cell>
          <cell r="B2534" t="str">
            <v>Relé de impulso bipolar, 16 A, 250 V CA</v>
          </cell>
          <cell r="C2534" t="str">
            <v>UN</v>
          </cell>
          <cell r="D2534">
            <v>256.74</v>
          </cell>
          <cell r="E2534">
            <v>30.03</v>
          </cell>
          <cell r="F2534">
            <v>286.77</v>
          </cell>
        </row>
        <row r="2535">
          <cell r="A2535" t="str">
            <v>40.12</v>
          </cell>
          <cell r="B2535" t="str">
            <v>Chave comutadora e seletora</v>
          </cell>
          <cell r="C2535"/>
          <cell r="D2535"/>
          <cell r="E2535"/>
          <cell r="F2535"/>
        </row>
        <row r="2536">
          <cell r="A2536" t="str">
            <v>40.12.020</v>
          </cell>
          <cell r="B2536" t="str">
            <v>Chave comutadora/seletora com 1 polo e 3 posições para 63 A</v>
          </cell>
          <cell r="C2536" t="str">
            <v>UN</v>
          </cell>
          <cell r="D2536">
            <v>601</v>
          </cell>
          <cell r="E2536">
            <v>20.02</v>
          </cell>
          <cell r="F2536">
            <v>621.02</v>
          </cell>
        </row>
        <row r="2537">
          <cell r="A2537" t="str">
            <v>40.12.030</v>
          </cell>
          <cell r="B2537" t="str">
            <v>Chave comutadora/seletora com 1 polo e 3 posições para 25 A</v>
          </cell>
          <cell r="C2537" t="str">
            <v>UN</v>
          </cell>
          <cell r="D2537">
            <v>299.27</v>
          </cell>
          <cell r="E2537">
            <v>20.02</v>
          </cell>
          <cell r="F2537">
            <v>319.29000000000002</v>
          </cell>
        </row>
        <row r="2538">
          <cell r="A2538" t="str">
            <v>40.12.200</v>
          </cell>
          <cell r="B2538" t="str">
            <v>Chave comutadora/seletora com 1 polo e 2 posições para 25 A</v>
          </cell>
          <cell r="C2538" t="str">
            <v>UN</v>
          </cell>
          <cell r="D2538">
            <v>160.91</v>
          </cell>
          <cell r="E2538">
            <v>20.02</v>
          </cell>
          <cell r="F2538">
            <v>180.93</v>
          </cell>
        </row>
        <row r="2539">
          <cell r="A2539" t="str">
            <v>40.12.210</v>
          </cell>
          <cell r="B2539" t="str">
            <v>Chave comutadora/seletora com 3 polos e 3 posições para 25 A</v>
          </cell>
          <cell r="C2539" t="str">
            <v>UN</v>
          </cell>
          <cell r="D2539">
            <v>437.09</v>
          </cell>
          <cell r="E2539">
            <v>20.02</v>
          </cell>
          <cell r="F2539">
            <v>457.11</v>
          </cell>
        </row>
        <row r="2540">
          <cell r="A2540" t="str">
            <v>40.13</v>
          </cell>
          <cell r="B2540" t="str">
            <v>Amperimetro</v>
          </cell>
          <cell r="C2540"/>
          <cell r="D2540"/>
          <cell r="E2540"/>
          <cell r="F2540"/>
        </row>
        <row r="2541">
          <cell r="A2541" t="str">
            <v>40.13.010</v>
          </cell>
          <cell r="B2541" t="str">
            <v>Chave comutadora para amperímetro</v>
          </cell>
          <cell r="C2541" t="str">
            <v>UN</v>
          </cell>
          <cell r="D2541">
            <v>143.72</v>
          </cell>
          <cell r="E2541">
            <v>20.02</v>
          </cell>
          <cell r="F2541">
            <v>163.74</v>
          </cell>
        </row>
        <row r="2542">
          <cell r="A2542" t="str">
            <v>40.13.040</v>
          </cell>
          <cell r="B2542" t="str">
            <v>Amperímetro de ferro móvel de 96 x 96 mm, para ligação em transformador de corrente, escala fixa de 0A/50 A até 0A/2 kA</v>
          </cell>
          <cell r="C2542" t="str">
            <v>UN</v>
          </cell>
          <cell r="D2542">
            <v>412.27</v>
          </cell>
          <cell r="E2542">
            <v>12.51</v>
          </cell>
          <cell r="F2542">
            <v>424.78</v>
          </cell>
        </row>
        <row r="2543">
          <cell r="A2543" t="str">
            <v>40.14</v>
          </cell>
          <cell r="B2543" t="str">
            <v>Voltimetro</v>
          </cell>
          <cell r="C2543"/>
          <cell r="D2543"/>
          <cell r="E2543"/>
          <cell r="F2543"/>
        </row>
        <row r="2544">
          <cell r="A2544" t="str">
            <v>40.14.010</v>
          </cell>
          <cell r="B2544" t="str">
            <v>Chave comutadora para voltímetro</v>
          </cell>
          <cell r="C2544" t="str">
            <v>UN</v>
          </cell>
          <cell r="D2544">
            <v>118.66</v>
          </cell>
          <cell r="E2544">
            <v>20.02</v>
          </cell>
          <cell r="F2544">
            <v>138.68</v>
          </cell>
        </row>
        <row r="2545">
          <cell r="A2545" t="str">
            <v>40.14.030</v>
          </cell>
          <cell r="B2545" t="str">
            <v>Voltímetro de ferro móvel de 96 x 96 mm, escalas variáveis de 0/150 V, 0/250 V, 0/300 V, 0/500 V e 0/600 V</v>
          </cell>
          <cell r="C2545" t="str">
            <v>UN</v>
          </cell>
          <cell r="D2545">
            <v>128.79</v>
          </cell>
          <cell r="E2545">
            <v>25.03</v>
          </cell>
          <cell r="F2545">
            <v>153.82</v>
          </cell>
        </row>
        <row r="2546">
          <cell r="A2546" t="str">
            <v>40.20</v>
          </cell>
          <cell r="B2546" t="str">
            <v>Reparos, conservacoes e complementos - GRUPO 40</v>
          </cell>
          <cell r="C2546"/>
          <cell r="D2546"/>
          <cell r="E2546"/>
          <cell r="F2546"/>
        </row>
        <row r="2547">
          <cell r="A2547" t="str">
            <v>40.20.050</v>
          </cell>
          <cell r="B2547" t="str">
            <v>Sinalizador com lâmpada</v>
          </cell>
          <cell r="C2547" t="str">
            <v>UN</v>
          </cell>
          <cell r="D2547">
            <v>82.85</v>
          </cell>
          <cell r="E2547">
            <v>40.04</v>
          </cell>
          <cell r="F2547">
            <v>122.89</v>
          </cell>
        </row>
        <row r="2548">
          <cell r="A2548" t="str">
            <v>40.20.060</v>
          </cell>
          <cell r="B2548" t="str">
            <v>Botão de comando duplo sem sinalizador</v>
          </cell>
          <cell r="C2548" t="str">
            <v>UN</v>
          </cell>
          <cell r="D2548">
            <v>47.71</v>
          </cell>
          <cell r="E2548">
            <v>40.04</v>
          </cell>
          <cell r="F2548">
            <v>87.75</v>
          </cell>
        </row>
        <row r="2549">
          <cell r="A2549" t="str">
            <v>40.20.090</v>
          </cell>
          <cell r="B2549" t="str">
            <v>Botoeira com retenção para quadro/painel</v>
          </cell>
          <cell r="C2549" t="str">
            <v>UN</v>
          </cell>
          <cell r="D2549">
            <v>31.87</v>
          </cell>
          <cell r="E2549">
            <v>15.02</v>
          </cell>
          <cell r="F2549">
            <v>46.89</v>
          </cell>
        </row>
        <row r="2550">
          <cell r="A2550" t="str">
            <v>40.20.100</v>
          </cell>
          <cell r="B2550" t="str">
            <v>Botoeira de comando liga-desliga, sem sinalização</v>
          </cell>
          <cell r="C2550" t="str">
            <v>UN</v>
          </cell>
          <cell r="D2550">
            <v>135.16</v>
          </cell>
          <cell r="E2550">
            <v>15.02</v>
          </cell>
          <cell r="F2550">
            <v>150.18</v>
          </cell>
        </row>
        <row r="2551">
          <cell r="A2551" t="str">
            <v>40.20.110</v>
          </cell>
          <cell r="B2551" t="str">
            <v>Alarme sonoro bitonal 220 V para painel de comando</v>
          </cell>
          <cell r="C2551" t="str">
            <v>UN</v>
          </cell>
          <cell r="D2551">
            <v>402.39</v>
          </cell>
          <cell r="E2551">
            <v>15.02</v>
          </cell>
          <cell r="F2551">
            <v>417.41</v>
          </cell>
        </row>
        <row r="2552">
          <cell r="A2552" t="str">
            <v>40.20.120</v>
          </cell>
          <cell r="B2552" t="str">
            <v>Placa de 4´ x 2´</v>
          </cell>
          <cell r="C2552" t="str">
            <v>UN</v>
          </cell>
          <cell r="D2552">
            <v>4.3099999999999996</v>
          </cell>
          <cell r="E2552">
            <v>1.63</v>
          </cell>
          <cell r="F2552">
            <v>5.94</v>
          </cell>
        </row>
        <row r="2553">
          <cell r="A2553" t="str">
            <v>40.20.140</v>
          </cell>
          <cell r="B2553" t="str">
            <v>Placa de 4´ x 4´</v>
          </cell>
          <cell r="C2553" t="str">
            <v>UN</v>
          </cell>
          <cell r="D2553">
            <v>10.51</v>
          </cell>
          <cell r="E2553">
            <v>1.63</v>
          </cell>
          <cell r="F2553">
            <v>12.14</v>
          </cell>
        </row>
        <row r="2554">
          <cell r="A2554" t="str">
            <v>40.20.200</v>
          </cell>
          <cell r="B2554" t="str">
            <v>Chave de boia normalmente fechada ou aberta</v>
          </cell>
          <cell r="C2554" t="str">
            <v>UN</v>
          </cell>
          <cell r="D2554">
            <v>45.12</v>
          </cell>
          <cell r="E2554">
            <v>20.02</v>
          </cell>
          <cell r="F2554">
            <v>65.14</v>
          </cell>
        </row>
        <row r="2555">
          <cell r="A2555" t="str">
            <v>40.20.240</v>
          </cell>
          <cell r="B2555" t="str">
            <v>Plugue com 2P+T de 10A, 250V</v>
          </cell>
          <cell r="C2555" t="str">
            <v>UN</v>
          </cell>
          <cell r="D2555">
            <v>7.19</v>
          </cell>
          <cell r="E2555">
            <v>10.01</v>
          </cell>
          <cell r="F2555">
            <v>17.2</v>
          </cell>
        </row>
        <row r="2556">
          <cell r="A2556" t="str">
            <v>40.20.250</v>
          </cell>
          <cell r="B2556" t="str">
            <v>Plugue prolongador com 2P+T de 10A, 250V</v>
          </cell>
          <cell r="C2556" t="str">
            <v>UN</v>
          </cell>
          <cell r="D2556">
            <v>10.19</v>
          </cell>
          <cell r="E2556">
            <v>10.01</v>
          </cell>
          <cell r="F2556">
            <v>20.2</v>
          </cell>
        </row>
        <row r="2557">
          <cell r="A2557" t="str">
            <v>40.20.300</v>
          </cell>
          <cell r="B2557" t="str">
            <v>Chave de nível tipo boia pendular (pera), com contato micro switch</v>
          </cell>
          <cell r="C2557" t="str">
            <v>UN</v>
          </cell>
          <cell r="D2557">
            <v>420.96</v>
          </cell>
          <cell r="E2557">
            <v>50.05</v>
          </cell>
          <cell r="F2557">
            <v>471.01</v>
          </cell>
        </row>
        <row r="2558">
          <cell r="A2558" t="str">
            <v>40.20.302</v>
          </cell>
          <cell r="B2558" t="str">
            <v>Placa suporte (tampa) 4´ x 4´ para áreas úmidas, grau de proteção IP55</v>
          </cell>
          <cell r="C2558" t="str">
            <v>UN</v>
          </cell>
          <cell r="D2558">
            <v>63.03</v>
          </cell>
          <cell r="E2558">
            <v>15.02</v>
          </cell>
          <cell r="F2558">
            <v>78.05</v>
          </cell>
        </row>
        <row r="2559">
          <cell r="A2559" t="str">
            <v>40.20.310</v>
          </cell>
          <cell r="B2559" t="str">
            <v>Placa/espelho em latão escovado 4´ x 4´, para 02 tomadas elétrica</v>
          </cell>
          <cell r="C2559" t="str">
            <v>UN</v>
          </cell>
          <cell r="D2559">
            <v>42.27</v>
          </cell>
          <cell r="E2559">
            <v>22.74</v>
          </cell>
          <cell r="F2559">
            <v>65.010000000000005</v>
          </cell>
        </row>
        <row r="2560">
          <cell r="A2560" t="str">
            <v>40.20.320</v>
          </cell>
          <cell r="B2560" t="str">
            <v>Placa/espelho em latão escovado 4´ x 4´, para 01 tomada elétrica</v>
          </cell>
          <cell r="C2560" t="str">
            <v>UN</v>
          </cell>
          <cell r="D2560">
            <v>38.409999999999997</v>
          </cell>
          <cell r="E2560">
            <v>22.74</v>
          </cell>
          <cell r="F2560">
            <v>61.15</v>
          </cell>
        </row>
        <row r="2561">
          <cell r="A2561" t="str">
            <v>41</v>
          </cell>
          <cell r="B2561" t="str">
            <v>ILUMINACAO</v>
          </cell>
          <cell r="C2561"/>
          <cell r="D2561"/>
          <cell r="E2561"/>
          <cell r="F2561"/>
        </row>
        <row r="2562">
          <cell r="A2562" t="str">
            <v>41.02</v>
          </cell>
          <cell r="B2562" t="str">
            <v>Lampadas</v>
          </cell>
          <cell r="C2562"/>
          <cell r="D2562"/>
          <cell r="E2562"/>
          <cell r="F2562"/>
        </row>
        <row r="2563">
          <cell r="A2563" t="str">
            <v>41.02.541</v>
          </cell>
          <cell r="B2563" t="str">
            <v>Lâmpada LED tubular T8 com base G13, de 900 até 1050 Im - 9 a 10 W</v>
          </cell>
          <cell r="C2563" t="str">
            <v>UN</v>
          </cell>
          <cell r="D2563">
            <v>20.100000000000001</v>
          </cell>
          <cell r="E2563">
            <v>4.07</v>
          </cell>
          <cell r="F2563">
            <v>24.17</v>
          </cell>
        </row>
        <row r="2564">
          <cell r="A2564" t="str">
            <v>41.02.551</v>
          </cell>
          <cell r="B2564" t="str">
            <v>Lâmpada LED tubular T8 com base G13, de 1850 até 2000 Im - 18 a 20 W</v>
          </cell>
          <cell r="C2564" t="str">
            <v>UN</v>
          </cell>
          <cell r="D2564">
            <v>26.3</v>
          </cell>
          <cell r="E2564">
            <v>4.07</v>
          </cell>
          <cell r="F2564">
            <v>30.37</v>
          </cell>
        </row>
        <row r="2565">
          <cell r="A2565" t="str">
            <v>41.02.562</v>
          </cell>
          <cell r="B2565" t="str">
            <v>Lâmpada LED tubular T8 com base G13, de 3400 até 4000 Im - 36 a 40 W</v>
          </cell>
          <cell r="C2565" t="str">
            <v>UN</v>
          </cell>
          <cell r="D2565">
            <v>78.06</v>
          </cell>
          <cell r="E2565">
            <v>4.07</v>
          </cell>
          <cell r="F2565">
            <v>82.13</v>
          </cell>
        </row>
        <row r="2566">
          <cell r="A2566" t="str">
            <v>41.02.580</v>
          </cell>
          <cell r="B2566" t="str">
            <v>Lâmpada LED 13,5W, com base E-27, 1400 até 1510 lm</v>
          </cell>
          <cell r="C2566" t="str">
            <v>UN</v>
          </cell>
          <cell r="D2566">
            <v>31.23</v>
          </cell>
          <cell r="E2566">
            <v>4.07</v>
          </cell>
          <cell r="F2566">
            <v>35.299999999999997</v>
          </cell>
        </row>
        <row r="2567">
          <cell r="A2567" t="str">
            <v>41.04</v>
          </cell>
          <cell r="B2567" t="str">
            <v>Acessorios para iluminacao</v>
          </cell>
          <cell r="C2567"/>
          <cell r="D2567"/>
          <cell r="E2567"/>
          <cell r="F2567"/>
        </row>
        <row r="2568">
          <cell r="A2568" t="str">
            <v>41.04.020</v>
          </cell>
          <cell r="B2568" t="str">
            <v>Receptáculo de porcelana com parafuso de fixação com rosca E-27</v>
          </cell>
          <cell r="C2568" t="str">
            <v>UN</v>
          </cell>
          <cell r="D2568">
            <v>6.88</v>
          </cell>
          <cell r="E2568">
            <v>3.99</v>
          </cell>
          <cell r="F2568">
            <v>10.87</v>
          </cell>
        </row>
        <row r="2569">
          <cell r="A2569" t="str">
            <v>41.04.050</v>
          </cell>
          <cell r="B2569" t="str">
            <v>Trilho eletrificado de alimentação com 1 circuito, em alumínio com pintura na cor branco, inclusive acessórios</v>
          </cell>
          <cell r="C2569" t="str">
            <v>M</v>
          </cell>
          <cell r="D2569">
            <v>143.16999999999999</v>
          </cell>
          <cell r="E2569">
            <v>20.02</v>
          </cell>
          <cell r="F2569">
            <v>163.19</v>
          </cell>
        </row>
        <row r="2570">
          <cell r="A2570" t="str">
            <v>41.05</v>
          </cell>
          <cell r="B2570" t="str">
            <v>Lampada de descarga de alta potencia</v>
          </cell>
          <cell r="C2570"/>
          <cell r="D2570"/>
          <cell r="E2570"/>
          <cell r="F2570"/>
        </row>
        <row r="2571">
          <cell r="A2571" t="str">
            <v>41.05.710</v>
          </cell>
          <cell r="B2571" t="str">
            <v>Lâmpada de vapor metálico tubular, base G12 de 70 W</v>
          </cell>
          <cell r="C2571" t="str">
            <v>UN</v>
          </cell>
          <cell r="D2571">
            <v>138.46</v>
          </cell>
          <cell r="E2571">
            <v>4.07</v>
          </cell>
          <cell r="F2571">
            <v>142.53</v>
          </cell>
        </row>
        <row r="2572">
          <cell r="A2572" t="str">
            <v>41.05.720</v>
          </cell>
          <cell r="B2572" t="str">
            <v>Lâmpada de vapor metálico tubular, base G12 de 150 W</v>
          </cell>
          <cell r="C2572" t="str">
            <v>UN</v>
          </cell>
          <cell r="D2572">
            <v>120.81</v>
          </cell>
          <cell r="E2572">
            <v>4.07</v>
          </cell>
          <cell r="F2572">
            <v>124.88</v>
          </cell>
        </row>
        <row r="2573">
          <cell r="A2573" t="str">
            <v>41.06</v>
          </cell>
          <cell r="B2573" t="str">
            <v>Lampada halogena</v>
          </cell>
          <cell r="C2573"/>
          <cell r="D2573"/>
          <cell r="E2573"/>
          <cell r="F2573"/>
        </row>
        <row r="2574">
          <cell r="A2574" t="str">
            <v>41.06.100</v>
          </cell>
          <cell r="B2574" t="str">
            <v>Lâmpada halógena refletora PAR20, base E27 de 50 W - 220 V</v>
          </cell>
          <cell r="C2574" t="str">
            <v>UN</v>
          </cell>
          <cell r="D2574">
            <v>24.72</v>
          </cell>
          <cell r="E2574">
            <v>4.07</v>
          </cell>
          <cell r="F2574">
            <v>28.79</v>
          </cell>
        </row>
        <row r="2575">
          <cell r="A2575" t="str">
            <v>41.06.130</v>
          </cell>
          <cell r="B2575" t="str">
            <v>Lâmpada halógena com refletor dicroico de 50 W - 12 V</v>
          </cell>
          <cell r="C2575" t="str">
            <v>UN</v>
          </cell>
          <cell r="D2575">
            <v>14.61</v>
          </cell>
          <cell r="E2575">
            <v>4.07</v>
          </cell>
          <cell r="F2575">
            <v>18.68</v>
          </cell>
        </row>
        <row r="2576">
          <cell r="A2576" t="str">
            <v>41.06.410</v>
          </cell>
          <cell r="B2576" t="str">
            <v>Lâmpada halógena tubular, base R7s bilateral de 300 W - 110 ou 220 V</v>
          </cell>
          <cell r="C2576" t="str">
            <v>UN</v>
          </cell>
          <cell r="D2576">
            <v>16.28</v>
          </cell>
          <cell r="E2576">
            <v>4.07</v>
          </cell>
          <cell r="F2576">
            <v>20.350000000000001</v>
          </cell>
        </row>
        <row r="2577">
          <cell r="A2577" t="str">
            <v>41.07</v>
          </cell>
          <cell r="B2577" t="str">
            <v>Lampada fluorescente</v>
          </cell>
          <cell r="C2577"/>
          <cell r="D2577"/>
          <cell r="E2577"/>
          <cell r="F2577"/>
        </row>
        <row r="2578">
          <cell r="A2578" t="str">
            <v>41.07.020</v>
          </cell>
          <cell r="B2578" t="str">
            <v>Lâmpada fluorescente tubular, base bipino bilateral de 15 W</v>
          </cell>
          <cell r="C2578" t="str">
            <v>UN</v>
          </cell>
          <cell r="D2578">
            <v>20.55</v>
          </cell>
          <cell r="E2578">
            <v>4.07</v>
          </cell>
          <cell r="F2578">
            <v>24.62</v>
          </cell>
        </row>
        <row r="2579">
          <cell r="A2579" t="str">
            <v>41.07.030</v>
          </cell>
          <cell r="B2579" t="str">
            <v>Lâmpada fluorescente tubular, base bipino bilateral de 16 W</v>
          </cell>
          <cell r="C2579" t="str">
            <v>UN</v>
          </cell>
          <cell r="D2579">
            <v>13.17</v>
          </cell>
          <cell r="E2579">
            <v>4.07</v>
          </cell>
          <cell r="F2579">
            <v>17.239999999999998</v>
          </cell>
        </row>
        <row r="2580">
          <cell r="A2580" t="str">
            <v>41.07.050</v>
          </cell>
          <cell r="B2580" t="str">
            <v>Lâmpada fluorescente tubular, base bipino bilateral de 20 W</v>
          </cell>
          <cell r="C2580" t="str">
            <v>UN</v>
          </cell>
          <cell r="D2580">
            <v>11.36</v>
          </cell>
          <cell r="E2580">
            <v>4.07</v>
          </cell>
          <cell r="F2580">
            <v>15.43</v>
          </cell>
        </row>
        <row r="2581">
          <cell r="A2581" t="str">
            <v>41.07.060</v>
          </cell>
          <cell r="B2581" t="str">
            <v>Lâmpada fluorescente tubular, base bipino bilateral de 28 W</v>
          </cell>
          <cell r="C2581" t="str">
            <v>UN</v>
          </cell>
          <cell r="D2581">
            <v>17.559999999999999</v>
          </cell>
          <cell r="E2581">
            <v>4.07</v>
          </cell>
          <cell r="F2581">
            <v>21.63</v>
          </cell>
        </row>
        <row r="2582">
          <cell r="A2582" t="str">
            <v>41.07.070</v>
          </cell>
          <cell r="B2582" t="str">
            <v>Lâmpada fluorescente tubular, base bipino bilateral de 32 W</v>
          </cell>
          <cell r="C2582" t="str">
            <v>UN</v>
          </cell>
          <cell r="D2582">
            <v>13.78</v>
          </cell>
          <cell r="E2582">
            <v>4.07</v>
          </cell>
          <cell r="F2582">
            <v>17.850000000000001</v>
          </cell>
        </row>
        <row r="2583">
          <cell r="A2583" t="str">
            <v>41.07.200</v>
          </cell>
          <cell r="B2583" t="str">
            <v>Lâmpada fluorescente tubular, base bipino bilateral de 32 W, com camada trifósforo</v>
          </cell>
          <cell r="C2583" t="str">
            <v>UN</v>
          </cell>
          <cell r="D2583">
            <v>23.05</v>
          </cell>
          <cell r="E2583">
            <v>4.07</v>
          </cell>
          <cell r="F2583">
            <v>27.12</v>
          </cell>
        </row>
        <row r="2584">
          <cell r="A2584" t="str">
            <v>41.07.420</v>
          </cell>
          <cell r="B2584" t="str">
            <v>Lâmpada fluorescente compacta eletrônica "3U", base E27 de 15 W - 110 ou 220 V</v>
          </cell>
          <cell r="C2584" t="str">
            <v>UN</v>
          </cell>
          <cell r="D2584">
            <v>12.78</v>
          </cell>
          <cell r="E2584">
            <v>4.07</v>
          </cell>
          <cell r="F2584">
            <v>16.850000000000001</v>
          </cell>
        </row>
        <row r="2585">
          <cell r="A2585" t="str">
            <v>41.07.430</v>
          </cell>
          <cell r="B2585" t="str">
            <v>Lâmpada fluorescente compacta eletrônica "3U", base E27 de 20 W - 110 ou 220 V</v>
          </cell>
          <cell r="C2585" t="str">
            <v>UN</v>
          </cell>
          <cell r="D2585">
            <v>12.01</v>
          </cell>
          <cell r="E2585">
            <v>4.07</v>
          </cell>
          <cell r="F2585">
            <v>16.079999999999998</v>
          </cell>
        </row>
        <row r="2586">
          <cell r="A2586" t="str">
            <v>41.07.440</v>
          </cell>
          <cell r="B2586" t="str">
            <v>Lâmpada fluorescente compacta eletrônica "3U", base E27 de 23 W - 110 ou 220 V</v>
          </cell>
          <cell r="C2586" t="str">
            <v>UN</v>
          </cell>
          <cell r="D2586">
            <v>19.399999999999999</v>
          </cell>
          <cell r="E2586">
            <v>4.07</v>
          </cell>
          <cell r="F2586">
            <v>23.47</v>
          </cell>
        </row>
        <row r="2587">
          <cell r="A2587" t="str">
            <v>41.07.450</v>
          </cell>
          <cell r="B2587" t="str">
            <v>Lâmpada fluorescente compacta eletrônica "3U", base E27 de 25 W - 110 ou 220 V</v>
          </cell>
          <cell r="C2587" t="str">
            <v>UN</v>
          </cell>
          <cell r="D2587">
            <v>15.12</v>
          </cell>
          <cell r="E2587">
            <v>4.07</v>
          </cell>
          <cell r="F2587">
            <v>19.190000000000001</v>
          </cell>
        </row>
        <row r="2588">
          <cell r="A2588" t="str">
            <v>41.07.800</v>
          </cell>
          <cell r="B2588" t="str">
            <v>Lâmpada fluorescente compacta "1U", base G-23 de 9 W</v>
          </cell>
          <cell r="C2588" t="str">
            <v>UN</v>
          </cell>
          <cell r="D2588">
            <v>23.22</v>
          </cell>
          <cell r="E2588">
            <v>4.07</v>
          </cell>
          <cell r="F2588">
            <v>27.29</v>
          </cell>
        </row>
        <row r="2589">
          <cell r="A2589" t="str">
            <v>41.07.810</v>
          </cell>
          <cell r="B2589" t="str">
            <v>Lâmpada fluorescente compacta "2U", base G-24D-2 de 18 W</v>
          </cell>
          <cell r="C2589" t="str">
            <v>UN</v>
          </cell>
          <cell r="D2589">
            <v>19.29</v>
          </cell>
          <cell r="E2589">
            <v>4.07</v>
          </cell>
          <cell r="F2589">
            <v>23.36</v>
          </cell>
        </row>
        <row r="2590">
          <cell r="A2590" t="str">
            <v>41.07.820</v>
          </cell>
          <cell r="B2590" t="str">
            <v>Lâmpada fluorescente compacta "2U", base G-24D-3 de 26 W</v>
          </cell>
          <cell r="C2590" t="str">
            <v>UN</v>
          </cell>
          <cell r="D2590">
            <v>17.93</v>
          </cell>
          <cell r="E2590">
            <v>4.07</v>
          </cell>
          <cell r="F2590">
            <v>22</v>
          </cell>
        </row>
        <row r="2591">
          <cell r="A2591" t="str">
            <v>41.07.860</v>
          </cell>
          <cell r="B2591" t="str">
            <v>Lâmpada fluorescente compacta "2U", base G-24Q-3 de 26 W</v>
          </cell>
          <cell r="C2591" t="str">
            <v>UN</v>
          </cell>
          <cell r="D2591">
            <v>16.61</v>
          </cell>
          <cell r="E2591">
            <v>4.07</v>
          </cell>
          <cell r="F2591">
            <v>20.68</v>
          </cell>
        </row>
        <row r="2592">
          <cell r="A2592" t="str">
            <v>41.08</v>
          </cell>
          <cell r="B2592" t="str">
            <v>Reator e equipamentos para lampada de descarga de alta potencia</v>
          </cell>
          <cell r="C2592"/>
          <cell r="D2592"/>
          <cell r="E2592"/>
          <cell r="F2592"/>
        </row>
        <row r="2593">
          <cell r="A2593" t="str">
            <v>41.08.010</v>
          </cell>
          <cell r="B2593" t="str">
            <v>Transformador eletrônico para lâmpada halógena dicroica de 50 W - 220 V</v>
          </cell>
          <cell r="C2593" t="str">
            <v>UN</v>
          </cell>
          <cell r="D2593">
            <v>30.24</v>
          </cell>
          <cell r="E2593">
            <v>10.01</v>
          </cell>
          <cell r="F2593">
            <v>40.25</v>
          </cell>
        </row>
        <row r="2594">
          <cell r="A2594" t="str">
            <v>41.08.230</v>
          </cell>
          <cell r="B2594" t="str">
            <v>Reator eletromagnético de alto fator de potência, para lâmpada vapor de sódio 150 W / 220 V</v>
          </cell>
          <cell r="C2594" t="str">
            <v>UN</v>
          </cell>
          <cell r="D2594">
            <v>100.59</v>
          </cell>
          <cell r="E2594">
            <v>10.01</v>
          </cell>
          <cell r="F2594">
            <v>110.6</v>
          </cell>
        </row>
        <row r="2595">
          <cell r="A2595" t="str">
            <v>41.08.250</v>
          </cell>
          <cell r="B2595" t="str">
            <v>Reator eletromagnético de alto fator de potência, para lâmpada vapor de sódio 250 W / 220 V</v>
          </cell>
          <cell r="C2595" t="str">
            <v>UN</v>
          </cell>
          <cell r="D2595">
            <v>142.71</v>
          </cell>
          <cell r="E2595">
            <v>10.01</v>
          </cell>
          <cell r="F2595">
            <v>152.72</v>
          </cell>
        </row>
        <row r="2596">
          <cell r="A2596" t="str">
            <v>41.08.270</v>
          </cell>
          <cell r="B2596" t="str">
            <v>Reator eletromagnético de alto fator de potência, para lâmpada vapor de sódio 400 W / 220 V</v>
          </cell>
          <cell r="C2596" t="str">
            <v>UN</v>
          </cell>
          <cell r="D2596">
            <v>188.96</v>
          </cell>
          <cell r="E2596">
            <v>10.01</v>
          </cell>
          <cell r="F2596">
            <v>198.97</v>
          </cell>
        </row>
        <row r="2597">
          <cell r="A2597" t="str">
            <v>41.08.280</v>
          </cell>
          <cell r="B2597" t="str">
            <v>Reator eletromagnético de alto fator de potência, para lâmpada vapor de sódio 1000 W / 220 V</v>
          </cell>
          <cell r="C2597" t="str">
            <v>UN</v>
          </cell>
          <cell r="D2597">
            <v>583.45000000000005</v>
          </cell>
          <cell r="E2597">
            <v>10.01</v>
          </cell>
          <cell r="F2597">
            <v>593.46</v>
          </cell>
        </row>
        <row r="2598">
          <cell r="A2598" t="str">
            <v>41.08.420</v>
          </cell>
          <cell r="B2598" t="str">
            <v>Reator eletromagnético de alto fator de potência, para lâmpada vapor metálico 70 W / 220 V</v>
          </cell>
          <cell r="C2598" t="str">
            <v>UN</v>
          </cell>
          <cell r="D2598">
            <v>89.54</v>
          </cell>
          <cell r="E2598">
            <v>10.01</v>
          </cell>
          <cell r="F2598">
            <v>99.55</v>
          </cell>
        </row>
        <row r="2599">
          <cell r="A2599" t="str">
            <v>41.08.440</v>
          </cell>
          <cell r="B2599" t="str">
            <v>Reator eletromagnético de alto fator de potência, para lâmpada vapor metálico 150 W / 220 V</v>
          </cell>
          <cell r="C2599" t="str">
            <v>UN</v>
          </cell>
          <cell r="D2599">
            <v>85.51</v>
          </cell>
          <cell r="E2599">
            <v>10.01</v>
          </cell>
          <cell r="F2599">
            <v>95.52</v>
          </cell>
        </row>
        <row r="2600">
          <cell r="A2600" t="str">
            <v>41.08.450</v>
          </cell>
          <cell r="B2600" t="str">
            <v>Reator eletromagnético de alto fator de potência, para lâmpada vapor metálico 250 W / 220 V</v>
          </cell>
          <cell r="C2600" t="str">
            <v>UN</v>
          </cell>
          <cell r="D2600">
            <v>121.98</v>
          </cell>
          <cell r="E2600">
            <v>10.01</v>
          </cell>
          <cell r="F2600">
            <v>131.99</v>
          </cell>
        </row>
        <row r="2601">
          <cell r="A2601" t="str">
            <v>41.08.460</v>
          </cell>
          <cell r="B2601" t="str">
            <v>Reator eletromagnético de alto fator de potência, para lâmpada vapor metálico 400 W / 220 V</v>
          </cell>
          <cell r="C2601" t="str">
            <v>UN</v>
          </cell>
          <cell r="D2601">
            <v>150.22</v>
          </cell>
          <cell r="E2601">
            <v>10.01</v>
          </cell>
          <cell r="F2601">
            <v>160.22999999999999</v>
          </cell>
        </row>
        <row r="2602">
          <cell r="A2602" t="str">
            <v>41.09</v>
          </cell>
          <cell r="B2602" t="str">
            <v>Reator e equipamentos para lampada fluorescente</v>
          </cell>
          <cell r="C2602"/>
          <cell r="D2602"/>
          <cell r="E2602"/>
          <cell r="F2602"/>
        </row>
        <row r="2603">
          <cell r="A2603" t="str">
            <v>41.09.720</v>
          </cell>
          <cell r="B2603" t="str">
            <v>Reator eletrônico de alto fator de potência com partida instantânea, para 2 lâmpadas fluorescentes tubulares, base bipino bilateral, 16 W - 127 V / 220 V</v>
          </cell>
          <cell r="C2603" t="str">
            <v>UN</v>
          </cell>
          <cell r="D2603">
            <v>43.87</v>
          </cell>
          <cell r="E2603">
            <v>20.02</v>
          </cell>
          <cell r="F2603">
            <v>63.89</v>
          </cell>
        </row>
        <row r="2604">
          <cell r="A2604" t="str">
            <v>41.09.740</v>
          </cell>
          <cell r="B2604" t="str">
            <v>Reator eletrônico de alto fator de potência com partida instantânea, para 2 lâmpadas fluorescentes tubulares, base bipino bilateral, 28 W - 127 V / 220 V</v>
          </cell>
          <cell r="C2604" t="str">
            <v>UN</v>
          </cell>
          <cell r="D2604">
            <v>88.21</v>
          </cell>
          <cell r="E2604">
            <v>10.01</v>
          </cell>
          <cell r="F2604">
            <v>98.22</v>
          </cell>
        </row>
        <row r="2605">
          <cell r="A2605" t="str">
            <v>41.09.750</v>
          </cell>
          <cell r="B2605" t="str">
            <v>Reator eletrônico de alto fator de potência com partida instantânea, para 2 lâmpadas fluorescentes tubulares, base bipino bilateral, 32 W - 127 V / 220 V</v>
          </cell>
          <cell r="C2605" t="str">
            <v>UN</v>
          </cell>
          <cell r="D2605">
            <v>47.77</v>
          </cell>
          <cell r="E2605">
            <v>20.02</v>
          </cell>
          <cell r="F2605">
            <v>67.790000000000006</v>
          </cell>
        </row>
        <row r="2606">
          <cell r="A2606" t="str">
            <v>41.09.830</v>
          </cell>
          <cell r="B2606" t="str">
            <v>Reator eletrônico de alto fator de potência com partida instantânea, para 2 lâmpadas fluorescentes tubulares "HO", base bipino bilateral, 110 W - 220 V</v>
          </cell>
          <cell r="C2606" t="str">
            <v>UN</v>
          </cell>
          <cell r="D2606">
            <v>86.45</v>
          </cell>
          <cell r="E2606">
            <v>20.02</v>
          </cell>
          <cell r="F2606">
            <v>106.47</v>
          </cell>
        </row>
        <row r="2607">
          <cell r="A2607" t="str">
            <v>41.09.870</v>
          </cell>
          <cell r="B2607" t="str">
            <v>Reator eletrônico de alto fator de potência com partida instantânea, para uma lâmpada fluorescente compacta "2U", base G24q-3, 26 W - 220 V</v>
          </cell>
          <cell r="C2607" t="str">
            <v>UN</v>
          </cell>
          <cell r="D2607">
            <v>42.84</v>
          </cell>
          <cell r="E2607">
            <v>10.01</v>
          </cell>
          <cell r="F2607">
            <v>52.85</v>
          </cell>
        </row>
        <row r="2608">
          <cell r="A2608" t="str">
            <v>41.09.890</v>
          </cell>
          <cell r="B2608" t="str">
            <v>Reator eletrônico de alto fator de potência com partida instantânea, para 2 lâmpadas fluorescentes compactas "2U", base G24q-3, 26 W - 220 V</v>
          </cell>
          <cell r="C2608" t="str">
            <v>UN</v>
          </cell>
          <cell r="D2608">
            <v>52.77</v>
          </cell>
          <cell r="E2608">
            <v>20.02</v>
          </cell>
          <cell r="F2608">
            <v>72.790000000000006</v>
          </cell>
        </row>
        <row r="2609">
          <cell r="A2609" t="str">
            <v>41.10</v>
          </cell>
          <cell r="B2609" t="str">
            <v>Postes e acessorios</v>
          </cell>
          <cell r="C2609"/>
          <cell r="D2609"/>
          <cell r="E2609"/>
          <cell r="F2609"/>
        </row>
        <row r="2610">
          <cell r="A2610" t="str">
            <v>41.10.060</v>
          </cell>
          <cell r="B2610" t="str">
            <v>Braço em tubo de ferro galvanizado de 1" x 1,00 m para fixação de uma luminária</v>
          </cell>
          <cell r="C2610" t="str">
            <v>UN</v>
          </cell>
          <cell r="D2610">
            <v>59.65</v>
          </cell>
          <cell r="E2610">
            <v>70.41</v>
          </cell>
          <cell r="F2610">
            <v>130.06</v>
          </cell>
        </row>
        <row r="2611">
          <cell r="A2611" t="str">
            <v>41.10.070</v>
          </cell>
          <cell r="B2611" t="str">
            <v>Cruzeta reforçada em ferro galvanizado para fixação de quatro luminárias</v>
          </cell>
          <cell r="C2611" t="str">
            <v>UN</v>
          </cell>
          <cell r="D2611">
            <v>869.99</v>
          </cell>
          <cell r="E2611">
            <v>70.41</v>
          </cell>
          <cell r="F2611">
            <v>940.4</v>
          </cell>
        </row>
        <row r="2612">
          <cell r="A2612" t="str">
            <v>41.10.080</v>
          </cell>
          <cell r="B2612" t="str">
            <v>Cruzeta reforçada em ferro galvanizado para fixação de duas luminárias</v>
          </cell>
          <cell r="C2612" t="str">
            <v>UN</v>
          </cell>
          <cell r="D2612">
            <v>537.28</v>
          </cell>
          <cell r="E2612">
            <v>70.41</v>
          </cell>
          <cell r="F2612">
            <v>607.69000000000005</v>
          </cell>
        </row>
        <row r="2613">
          <cell r="A2613" t="str">
            <v>41.10.260</v>
          </cell>
          <cell r="B2613" t="str">
            <v>Poste telecônico curvo em aço SAE 1010/1020 galvanizado a fogo, altura de 8,00 m</v>
          </cell>
          <cell r="C2613" t="str">
            <v>UN</v>
          </cell>
          <cell r="D2613">
            <v>2102.04</v>
          </cell>
          <cell r="E2613">
            <v>305.75</v>
          </cell>
          <cell r="F2613">
            <v>2407.79</v>
          </cell>
        </row>
        <row r="2614">
          <cell r="A2614" t="str">
            <v>41.10.330</v>
          </cell>
          <cell r="B2614" t="str">
            <v>Poste telecônico reto em aço SAE 1010/1020 galvanizado a fogo, altura de 10,00 m</v>
          </cell>
          <cell r="C2614" t="str">
            <v>UN</v>
          </cell>
          <cell r="D2614">
            <v>2398.6</v>
          </cell>
          <cell r="E2614">
            <v>113.12</v>
          </cell>
          <cell r="F2614">
            <v>2511.7199999999998</v>
          </cell>
        </row>
        <row r="2615">
          <cell r="A2615" t="str">
            <v>41.10.340</v>
          </cell>
          <cell r="B2615" t="str">
            <v>Poste telecônico reto em aço SAE 1010/1020 galvanizado a fogo, altura de 8,00 m</v>
          </cell>
          <cell r="C2615" t="str">
            <v>UN</v>
          </cell>
          <cell r="D2615">
            <v>2081.65</v>
          </cell>
          <cell r="E2615">
            <v>113.12</v>
          </cell>
          <cell r="F2615">
            <v>2194.77</v>
          </cell>
        </row>
        <row r="2616">
          <cell r="A2616" t="str">
            <v>41.10.400</v>
          </cell>
          <cell r="B2616" t="str">
            <v>Poste telecônico em aço SAE 1010/1020 galvanizado a fogo, com espera para uma luminária, altura de 3,00 m</v>
          </cell>
          <cell r="C2616" t="str">
            <v>UN</v>
          </cell>
          <cell r="D2616">
            <v>623.17999999999995</v>
          </cell>
          <cell r="E2616">
            <v>72.930000000000007</v>
          </cell>
          <cell r="F2616">
            <v>696.11</v>
          </cell>
        </row>
        <row r="2617">
          <cell r="A2617" t="str">
            <v>41.10.410</v>
          </cell>
          <cell r="B2617" t="str">
            <v>Poste telecônico em aço SAE 1010/1020 galvanizado a fogo, com espera para duas luminárias, altura de 3,00 m</v>
          </cell>
          <cell r="C2617" t="str">
            <v>UN</v>
          </cell>
          <cell r="D2617">
            <v>718.65</v>
          </cell>
          <cell r="E2617">
            <v>72.930000000000007</v>
          </cell>
          <cell r="F2617">
            <v>791.58</v>
          </cell>
        </row>
        <row r="2618">
          <cell r="A2618" t="str">
            <v>41.10.430</v>
          </cell>
          <cell r="B2618" t="str">
            <v>Poste telecônico reto em aço SAE 1010/1020 galvanizado a fogo, altura de 6,00 m</v>
          </cell>
          <cell r="C2618" t="str">
            <v>UN</v>
          </cell>
          <cell r="D2618">
            <v>1605.58</v>
          </cell>
          <cell r="E2618">
            <v>113.12</v>
          </cell>
          <cell r="F2618">
            <v>1718.7</v>
          </cell>
        </row>
        <row r="2619">
          <cell r="A2619" t="str">
            <v>41.10.490</v>
          </cell>
          <cell r="B2619" t="str">
            <v>Poste telecônico reto em aço SAE 1010/1020 galvanizado a fogo, com base, altura de 7,00 m</v>
          </cell>
          <cell r="C2619" t="str">
            <v>UN</v>
          </cell>
          <cell r="D2619">
            <v>1669.23</v>
          </cell>
          <cell r="E2619">
            <v>507.04</v>
          </cell>
          <cell r="F2619">
            <v>2176.27</v>
          </cell>
        </row>
        <row r="2620">
          <cell r="A2620" t="str">
            <v>41.10.500</v>
          </cell>
          <cell r="B2620" t="str">
            <v>Poste telecônico reto em aço SAE 1010/1020 galvanizado a fogo, altura de 4,00 m</v>
          </cell>
          <cell r="C2620" t="str">
            <v>UN</v>
          </cell>
          <cell r="D2620">
            <v>1038.79</v>
          </cell>
          <cell r="E2620">
            <v>113.12</v>
          </cell>
          <cell r="F2620">
            <v>1151.9100000000001</v>
          </cell>
        </row>
        <row r="2621">
          <cell r="A2621" t="str">
            <v>41.11</v>
          </cell>
          <cell r="B2621" t="str">
            <v>Aparelho de iluminacao publica e decorativa</v>
          </cell>
          <cell r="C2621"/>
          <cell r="D2621"/>
          <cell r="E2621"/>
          <cell r="F2621"/>
        </row>
        <row r="2622">
          <cell r="A2622" t="str">
            <v>41.11.060</v>
          </cell>
          <cell r="B2622" t="str">
            <v>Luminária fechada para iluminação pública tipo pétala pequena</v>
          </cell>
          <cell r="C2622" t="str">
            <v>UN</v>
          </cell>
          <cell r="D2622">
            <v>615.64</v>
          </cell>
          <cell r="E2622">
            <v>35.21</v>
          </cell>
          <cell r="F2622">
            <v>650.85</v>
          </cell>
        </row>
        <row r="2623">
          <cell r="A2623" t="str">
            <v>41.11.090</v>
          </cell>
          <cell r="B2623" t="str">
            <v>Luminária com corpo em tubo de alumínio tipo balizador para uso externo</v>
          </cell>
          <cell r="C2623" t="str">
            <v>UN</v>
          </cell>
          <cell r="D2623">
            <v>116.85</v>
          </cell>
          <cell r="E2623">
            <v>15.02</v>
          </cell>
          <cell r="F2623">
            <v>131.87</v>
          </cell>
        </row>
        <row r="2624">
          <cell r="A2624" t="str">
            <v>41.11.094</v>
          </cell>
          <cell r="B2624" t="str">
            <v>Luminária LED de embutir para caixa de luz 4 x 2cm, para uso externo, tipo balizador de 3 W</v>
          </cell>
          <cell r="C2624" t="str">
            <v>UN</v>
          </cell>
          <cell r="D2624">
            <v>52.91</v>
          </cell>
          <cell r="E2624">
            <v>15.02</v>
          </cell>
          <cell r="F2624">
            <v>67.930000000000007</v>
          </cell>
        </row>
        <row r="2625">
          <cell r="A2625" t="str">
            <v>41.11.100</v>
          </cell>
          <cell r="B2625" t="str">
            <v>Luminária retangular fechada para iluminação externa em poste, tipo pétala grande</v>
          </cell>
          <cell r="C2625" t="str">
            <v>UN</v>
          </cell>
          <cell r="D2625">
            <v>493.58</v>
          </cell>
          <cell r="E2625">
            <v>35.21</v>
          </cell>
          <cell r="F2625">
            <v>528.79</v>
          </cell>
        </row>
        <row r="2626">
          <cell r="A2626" t="str">
            <v>41.11.110</v>
          </cell>
          <cell r="B2626" t="str">
            <v>Luminária retangular fechada para iluminação externa em poste, tipo pétala pequena</v>
          </cell>
          <cell r="C2626" t="str">
            <v>UN</v>
          </cell>
          <cell r="D2626">
            <v>467.35</v>
          </cell>
          <cell r="E2626">
            <v>35.21</v>
          </cell>
          <cell r="F2626">
            <v>502.56</v>
          </cell>
        </row>
        <row r="2627">
          <cell r="A2627" t="str">
            <v>41.11.115</v>
          </cell>
          <cell r="B2627" t="str">
            <v>Luminária retangular tipo arandela externa para 2 lâmpadas, com difusor em polietileno ou vidro leitoso</v>
          </cell>
          <cell r="C2627" t="str">
            <v>UN</v>
          </cell>
          <cell r="D2627">
            <v>141.71</v>
          </cell>
          <cell r="E2627">
            <v>25.03</v>
          </cell>
          <cell r="F2627">
            <v>166.74</v>
          </cell>
        </row>
        <row r="2628">
          <cell r="A2628" t="str">
            <v>41.11.116</v>
          </cell>
          <cell r="B2628" t="str">
            <v>Luminária LED retangular para poste, fluxo luminoso de 5000 a 5500 lm - potência de 50W</v>
          </cell>
          <cell r="C2628" t="str">
            <v>UN</v>
          </cell>
          <cell r="D2628">
            <v>273.12</v>
          </cell>
          <cell r="E2628">
            <v>35.21</v>
          </cell>
          <cell r="F2628">
            <v>308.33</v>
          </cell>
        </row>
        <row r="2629">
          <cell r="A2629" t="str">
            <v>41.11.440</v>
          </cell>
          <cell r="B2629" t="str">
            <v>Suporte tubular de fixação em poste para 1 luminária tipo pétala</v>
          </cell>
          <cell r="C2629" t="str">
            <v>UN</v>
          </cell>
          <cell r="D2629">
            <v>89.05</v>
          </cell>
          <cell r="E2629">
            <v>15.02</v>
          </cell>
          <cell r="F2629">
            <v>104.07</v>
          </cell>
        </row>
        <row r="2630">
          <cell r="A2630" t="str">
            <v>41.11.450</v>
          </cell>
          <cell r="B2630" t="str">
            <v>Suporte tubular de fixação em poste para 2 luminárias tipo pétala</v>
          </cell>
          <cell r="C2630" t="str">
            <v>UN</v>
          </cell>
          <cell r="D2630">
            <v>124.75</v>
          </cell>
          <cell r="E2630">
            <v>15.02</v>
          </cell>
          <cell r="F2630">
            <v>139.77000000000001</v>
          </cell>
        </row>
        <row r="2631">
          <cell r="A2631" t="str">
            <v>41.11.702</v>
          </cell>
          <cell r="B2631" t="str">
            <v>Luminária LED solar integrada para poste, fluxo luminoso de 8000 lm, eficiência mínima de 130,5 lm/W - potência de 80 W</v>
          </cell>
          <cell r="C2631" t="str">
            <v>UN</v>
          </cell>
          <cell r="D2631">
            <v>8822.3799999999992</v>
          </cell>
          <cell r="E2631">
            <v>35.21</v>
          </cell>
          <cell r="F2631">
            <v>8857.59</v>
          </cell>
        </row>
        <row r="2632">
          <cell r="A2632" t="str">
            <v>41.11.703</v>
          </cell>
          <cell r="B2632" t="str">
            <v>Luminária LED retangular para poste, fluxo luminoso de 14160 a 17475 lm, eficiência mínima de 118 lm/W - potência de 80 W/120 W</v>
          </cell>
          <cell r="C2632" t="str">
            <v>UN</v>
          </cell>
          <cell r="D2632">
            <v>1358.06</v>
          </cell>
          <cell r="E2632">
            <v>35.21</v>
          </cell>
          <cell r="F2632">
            <v>1393.27</v>
          </cell>
        </row>
        <row r="2633">
          <cell r="A2633" t="str">
            <v>41.11.704</v>
          </cell>
          <cell r="B2633" t="str">
            <v>Luminária LED retangular para poste, fluxo luminoso de 14083 lm, eficiência mínima 135 lm/W - potência de 104 W</v>
          </cell>
          <cell r="C2633" t="str">
            <v>UN</v>
          </cell>
          <cell r="D2633">
            <v>945.83</v>
          </cell>
          <cell r="E2633">
            <v>35.21</v>
          </cell>
          <cell r="F2633">
            <v>981.04</v>
          </cell>
        </row>
        <row r="2634">
          <cell r="A2634" t="str">
            <v>41.11.707</v>
          </cell>
          <cell r="B2634" t="str">
            <v>Luminária LED retangular para poste, fluxo luminoso de 27624 lm, eficiência mínima 135 lm/W - potência de 204 W</v>
          </cell>
          <cell r="C2634" t="str">
            <v>UN</v>
          </cell>
          <cell r="D2634">
            <v>1441.8</v>
          </cell>
          <cell r="E2634">
            <v>35.21</v>
          </cell>
          <cell r="F2634">
            <v>1477.01</v>
          </cell>
        </row>
        <row r="2635">
          <cell r="A2635" t="str">
            <v>41.11.711</v>
          </cell>
          <cell r="B2635" t="str">
            <v>Luminária LED retangular para parede ou piso, fluxo luminoso de 11838 a 12150 lm, eficiência mínima 107 lm/W - potência de 86 W/120 W</v>
          </cell>
          <cell r="C2635" t="str">
            <v>UN</v>
          </cell>
          <cell r="D2635">
            <v>947.34</v>
          </cell>
          <cell r="E2635">
            <v>35.21</v>
          </cell>
          <cell r="F2635">
            <v>982.55</v>
          </cell>
        </row>
        <row r="2636">
          <cell r="A2636" t="str">
            <v>41.11.712</v>
          </cell>
          <cell r="B2636" t="str">
            <v>Luminária LED redonda de embutir para parede ou piso, área interna ou externa, bivolt - potência 6 W</v>
          </cell>
          <cell r="C2636" t="str">
            <v>UN</v>
          </cell>
          <cell r="D2636">
            <v>118.82</v>
          </cell>
          <cell r="E2636">
            <v>35.21</v>
          </cell>
          <cell r="F2636">
            <v>154.03</v>
          </cell>
        </row>
        <row r="2637">
          <cell r="A2637" t="str">
            <v>41.11.721</v>
          </cell>
          <cell r="B2637" t="str">
            <v>Luminária LED retangular para poste, fluxo luminoso de 6250 a 6674 lm, eficiência mínima 113 lm/W - potência 40 W/59 W</v>
          </cell>
          <cell r="C2637" t="str">
            <v>UN</v>
          </cell>
          <cell r="D2637">
            <v>1140.97</v>
          </cell>
          <cell r="E2637">
            <v>35.21</v>
          </cell>
          <cell r="F2637">
            <v>1176.18</v>
          </cell>
        </row>
        <row r="2638">
          <cell r="A2638" t="str">
            <v>41.12</v>
          </cell>
          <cell r="B2638" t="str">
            <v>Aparelho de iluminacao de longo alcance e especifica</v>
          </cell>
          <cell r="C2638"/>
          <cell r="D2638"/>
          <cell r="E2638"/>
          <cell r="F2638"/>
        </row>
        <row r="2639">
          <cell r="A2639" t="str">
            <v>41.12.050</v>
          </cell>
          <cell r="B2639" t="str">
            <v>Projetor retangular fechado, com alojamento para reator, para lâmpada vapor metálico ou vapor de sódio de 150 W a 400 W</v>
          </cell>
          <cell r="C2639" t="str">
            <v>UN</v>
          </cell>
          <cell r="D2639">
            <v>1367.5</v>
          </cell>
          <cell r="E2639">
            <v>25.03</v>
          </cell>
          <cell r="F2639">
            <v>1392.53</v>
          </cell>
        </row>
        <row r="2640">
          <cell r="A2640" t="str">
            <v>41.12.060</v>
          </cell>
          <cell r="B2640" t="str">
            <v>Projetor retangular fechado, para lâmpada vapor de sódio de 1.000 W ou vapor metálico de 2.000 W</v>
          </cell>
          <cell r="C2640" t="str">
            <v>UN</v>
          </cell>
          <cell r="D2640">
            <v>632</v>
          </cell>
          <cell r="E2640">
            <v>25.03</v>
          </cell>
          <cell r="F2640">
            <v>657.03</v>
          </cell>
        </row>
        <row r="2641">
          <cell r="A2641" t="str">
            <v>41.12.080</v>
          </cell>
          <cell r="B2641" t="str">
            <v>Projetor retangular fechado, para lâmpada vapor metálico ou vapor de sódio de 250 W/400 W</v>
          </cell>
          <cell r="C2641" t="str">
            <v>UN</v>
          </cell>
          <cell r="D2641">
            <v>558.08000000000004</v>
          </cell>
          <cell r="E2641">
            <v>25.03</v>
          </cell>
          <cell r="F2641">
            <v>583.11</v>
          </cell>
        </row>
        <row r="2642">
          <cell r="A2642" t="str">
            <v>41.12.090</v>
          </cell>
          <cell r="B2642" t="str">
            <v>Projetor cônico fechado, para lâmpadas vapor metálico, vapor de sódio de 250 W/400 W ou mista de 250 W/500 W</v>
          </cell>
          <cell r="C2642" t="str">
            <v>UN</v>
          </cell>
          <cell r="D2642">
            <v>380.98</v>
          </cell>
          <cell r="E2642">
            <v>25.03</v>
          </cell>
          <cell r="F2642">
            <v>406.01</v>
          </cell>
        </row>
        <row r="2643">
          <cell r="A2643" t="str">
            <v>41.12.210</v>
          </cell>
          <cell r="B2643" t="str">
            <v>Projetor LED modular, fluxo luminoso de 26294 lm, eficiência mínima de 125 l/W - 150 W/200 W</v>
          </cell>
          <cell r="C2643" t="str">
            <v>UN</v>
          </cell>
          <cell r="D2643">
            <v>1315.47</v>
          </cell>
          <cell r="E2643">
            <v>25.03</v>
          </cell>
          <cell r="F2643">
            <v>1340.5</v>
          </cell>
        </row>
        <row r="2644">
          <cell r="A2644" t="str">
            <v>41.13</v>
          </cell>
          <cell r="B2644" t="str">
            <v>Aparelho de iluminacao a prova de tempo, gases e vapores</v>
          </cell>
          <cell r="C2644"/>
          <cell r="D2644"/>
          <cell r="E2644"/>
          <cell r="F2644"/>
        </row>
        <row r="2645">
          <cell r="A2645" t="str">
            <v>41.13.040</v>
          </cell>
          <cell r="B2645" t="str">
            <v>Luminária blindada de sobrepor ou pendente em calha fechada, para 1 lâmpada fluorescente de 32 W/36 W/40 W</v>
          </cell>
          <cell r="C2645" t="str">
            <v>UN</v>
          </cell>
          <cell r="D2645">
            <v>278.08999999999997</v>
          </cell>
          <cell r="E2645">
            <v>20.02</v>
          </cell>
          <cell r="F2645">
            <v>298.11</v>
          </cell>
        </row>
        <row r="2646">
          <cell r="A2646" t="str">
            <v>41.13.050</v>
          </cell>
          <cell r="B2646" t="str">
            <v>Luminária blindada de sobrepor ou pendente em calha fechada, para 2 lâmpadas fluorescentes de 32 W/36 W/40 W</v>
          </cell>
          <cell r="C2646" t="str">
            <v>UN</v>
          </cell>
          <cell r="D2646">
            <v>225.58</v>
          </cell>
          <cell r="E2646">
            <v>20.02</v>
          </cell>
          <cell r="F2646">
            <v>245.6</v>
          </cell>
        </row>
        <row r="2647">
          <cell r="A2647" t="str">
            <v>41.13.102</v>
          </cell>
          <cell r="B2647" t="str">
            <v>Luminária blindada tipo arandela de 45º e 90º, para lâmpada LED</v>
          </cell>
          <cell r="C2647" t="str">
            <v>UN</v>
          </cell>
          <cell r="D2647">
            <v>235.76</v>
          </cell>
          <cell r="E2647">
            <v>20.02</v>
          </cell>
          <cell r="F2647">
            <v>255.78</v>
          </cell>
        </row>
        <row r="2648">
          <cell r="A2648" t="str">
            <v>41.13.200</v>
          </cell>
          <cell r="B2648" t="str">
            <v>Luminária blindada oval de sobrepor ou arandela, para lâmpada fluorescentes compacta</v>
          </cell>
          <cell r="C2648" t="str">
            <v>UN</v>
          </cell>
          <cell r="D2648">
            <v>119.18</v>
          </cell>
          <cell r="E2648">
            <v>20.02</v>
          </cell>
          <cell r="F2648">
            <v>139.19999999999999</v>
          </cell>
        </row>
        <row r="2649">
          <cell r="A2649" t="str">
            <v>41.14</v>
          </cell>
          <cell r="B2649" t="str">
            <v>Aparelho de iluminacao comercial e industrial</v>
          </cell>
          <cell r="C2649"/>
          <cell r="D2649"/>
          <cell r="E2649"/>
          <cell r="F2649"/>
        </row>
        <row r="2650">
          <cell r="A2650" t="str">
            <v>41.14.020</v>
          </cell>
          <cell r="B2650" t="str">
            <v>Luminária retangular de embutir tipo calha fechada, com difusor plano, para 2 lâmpadas fluorescentes tubulares de 28 W/32 W/36 W/54 W</v>
          </cell>
          <cell r="C2650" t="str">
            <v>UN</v>
          </cell>
          <cell r="D2650">
            <v>175.27</v>
          </cell>
          <cell r="E2650">
            <v>20.02</v>
          </cell>
          <cell r="F2650">
            <v>195.29</v>
          </cell>
        </row>
        <row r="2651">
          <cell r="A2651" t="str">
            <v>41.14.070</v>
          </cell>
          <cell r="B2651" t="str">
            <v>Luminária retangular de sobrepor tipo calha aberta, para 2 lâmpadas fluorescentes tubulares de 32 W</v>
          </cell>
          <cell r="C2651" t="str">
            <v>UN</v>
          </cell>
          <cell r="D2651">
            <v>48.97</v>
          </cell>
          <cell r="E2651">
            <v>20.02</v>
          </cell>
          <cell r="F2651">
            <v>68.989999999999995</v>
          </cell>
        </row>
        <row r="2652">
          <cell r="A2652" t="str">
            <v>41.14.090</v>
          </cell>
          <cell r="B2652" t="str">
            <v>Luminária retangular de sobrepor tipo calha fechada, com difusor translúcido, para 2 lâmpadas fluorescentes de 28 W/32 W/36 W/54 W</v>
          </cell>
          <cell r="C2652" t="str">
            <v>UN</v>
          </cell>
          <cell r="D2652">
            <v>169.51</v>
          </cell>
          <cell r="E2652">
            <v>20.02</v>
          </cell>
          <cell r="F2652">
            <v>189.53</v>
          </cell>
        </row>
        <row r="2653">
          <cell r="A2653" t="str">
            <v>41.14.210</v>
          </cell>
          <cell r="B2653" t="str">
            <v>Luminária quadrada de embutir tipo calha aberta com aletas planas, para 2 lâmpadas fluorescentes compactas de 18 W/26 W</v>
          </cell>
          <cell r="C2653" t="str">
            <v>UN</v>
          </cell>
          <cell r="D2653">
            <v>64.23</v>
          </cell>
          <cell r="E2653">
            <v>25.03</v>
          </cell>
          <cell r="F2653">
            <v>89.26</v>
          </cell>
        </row>
        <row r="2654">
          <cell r="A2654" t="str">
            <v>41.14.310</v>
          </cell>
          <cell r="B2654" t="str">
            <v>Luminária redonda de embutir com difusor recuado, para 1 ou 2 lâmpadas fluorescentes compactas de 15 W/18 W/20 W/23 W/26 W</v>
          </cell>
          <cell r="C2654" t="str">
            <v>UN</v>
          </cell>
          <cell r="D2654">
            <v>81.16</v>
          </cell>
          <cell r="E2654">
            <v>20.02</v>
          </cell>
          <cell r="F2654">
            <v>101.18</v>
          </cell>
        </row>
        <row r="2655">
          <cell r="A2655" t="str">
            <v>41.14.390</v>
          </cell>
          <cell r="B2655" t="str">
            <v>Luminária retangular de sobrepor tipo calha aberta, com refletor em alumínio de alto brilho, para 2 lâmpadas fluorescentes tubulares 32 W/36 W</v>
          </cell>
          <cell r="C2655" t="str">
            <v>UN</v>
          </cell>
          <cell r="D2655">
            <v>154.16999999999999</v>
          </cell>
          <cell r="E2655">
            <v>20.02</v>
          </cell>
          <cell r="F2655">
            <v>174.19</v>
          </cell>
        </row>
        <row r="2656">
          <cell r="A2656" t="str">
            <v>41.14.430</v>
          </cell>
          <cell r="B2656" t="str">
            <v>Luminária quadrada de embutir tipo calha aberta, com refletor e aleta parabólicas em alumínio de alto brilho, para 4 lâmpadas fluorescentes de 14 W/16 W/18 W</v>
          </cell>
          <cell r="C2656" t="str">
            <v>UN</v>
          </cell>
          <cell r="D2656">
            <v>202.08</v>
          </cell>
          <cell r="E2656">
            <v>20.02</v>
          </cell>
          <cell r="F2656">
            <v>222.1</v>
          </cell>
        </row>
        <row r="2657">
          <cell r="A2657" t="str">
            <v>41.14.510</v>
          </cell>
          <cell r="B2657" t="str">
            <v>Luminária industrial pendente com refletor prismático sem alojamento para reator, para lâmpadas vapor de sódio/metálico ou mista de 150 W/250 W/400 W</v>
          </cell>
          <cell r="C2657" t="str">
            <v>UN</v>
          </cell>
          <cell r="D2657">
            <v>161.09</v>
          </cell>
          <cell r="E2657">
            <v>15.02</v>
          </cell>
          <cell r="F2657">
            <v>176.11</v>
          </cell>
        </row>
        <row r="2658">
          <cell r="A2658" t="str">
            <v>41.14.530</v>
          </cell>
          <cell r="B2658" t="str">
            <v>Luminária redonda de sobrepor com difusor em vidro temperado jateado para 1 ou 2 lâmpadas fluorescentes compactas de 18 W/26 W</v>
          </cell>
          <cell r="C2658" t="str">
            <v>UN</v>
          </cell>
          <cell r="D2658">
            <v>78.489999999999995</v>
          </cell>
          <cell r="E2658">
            <v>15.02</v>
          </cell>
          <cell r="F2658">
            <v>93.51</v>
          </cell>
        </row>
        <row r="2659">
          <cell r="A2659" t="str">
            <v>41.14.560</v>
          </cell>
          <cell r="B2659" t="str">
            <v>Luminária retangular de embutir tipo calha aberta com aletas parabólicas para 2 lâmpadas fluorescentes tubulares de 28 W/54 W</v>
          </cell>
          <cell r="C2659" t="str">
            <v>UN</v>
          </cell>
          <cell r="D2659">
            <v>138.91999999999999</v>
          </cell>
          <cell r="E2659">
            <v>20.02</v>
          </cell>
          <cell r="F2659">
            <v>158.94</v>
          </cell>
        </row>
        <row r="2660">
          <cell r="A2660" t="str">
            <v>41.14.590</v>
          </cell>
          <cell r="B2660" t="str">
            <v>Luminária industrial pendente tipo calha aberta instalação em perfilado para 1 ou 2 lâmpadas fluorescentes tubulares 14 W</v>
          </cell>
          <cell r="C2660" t="str">
            <v>UN</v>
          </cell>
          <cell r="D2660">
            <v>76.599999999999994</v>
          </cell>
          <cell r="E2660">
            <v>25.03</v>
          </cell>
          <cell r="F2660">
            <v>101.63</v>
          </cell>
        </row>
        <row r="2661">
          <cell r="A2661" t="str">
            <v>41.14.600</v>
          </cell>
          <cell r="B2661" t="str">
            <v>Luminária industrial pendente tipo calha aberta instalação em perfilado para 1 ou 2 lâmpadas fluorescentes tubulares 28 W/54 W</v>
          </cell>
          <cell r="C2661" t="str">
            <v>UN</v>
          </cell>
          <cell r="D2661">
            <v>133.69999999999999</v>
          </cell>
          <cell r="E2661">
            <v>25.03</v>
          </cell>
          <cell r="F2661">
            <v>158.72999999999999</v>
          </cell>
        </row>
        <row r="2662">
          <cell r="A2662" t="str">
            <v>41.14.620</v>
          </cell>
          <cell r="B2662" t="str">
            <v>Luminária retangular de sobrepor tipo calha aberta com refletor e aletas parabólicas para 2 lâmpadas fluorescentes tubulares 28 W/54 W</v>
          </cell>
          <cell r="C2662" t="str">
            <v>UN</v>
          </cell>
          <cell r="D2662">
            <v>192.66</v>
          </cell>
          <cell r="E2662">
            <v>25.03</v>
          </cell>
          <cell r="F2662">
            <v>217.69</v>
          </cell>
        </row>
        <row r="2663">
          <cell r="A2663" t="str">
            <v>41.14.640</v>
          </cell>
          <cell r="B2663" t="str">
            <v>Luminária retangular de embutir tipo calha aberta com refletor em alumínio de alto brilho para 2 lâmpadas fluorescentes tubulares de 28 W/54 W</v>
          </cell>
          <cell r="C2663" t="str">
            <v>UN</v>
          </cell>
          <cell r="D2663">
            <v>140.18</v>
          </cell>
          <cell r="E2663">
            <v>25.03</v>
          </cell>
          <cell r="F2663">
            <v>165.21</v>
          </cell>
        </row>
        <row r="2664">
          <cell r="A2664" t="str">
            <v>41.14.670</v>
          </cell>
          <cell r="B2664" t="str">
            <v>Luminária triangular de sobrepor tipo arandela para fluorescente compacta de 15 W/20 W/23 W</v>
          </cell>
          <cell r="C2664" t="str">
            <v>UN</v>
          </cell>
          <cell r="D2664">
            <v>73.150000000000006</v>
          </cell>
          <cell r="E2664">
            <v>25.03</v>
          </cell>
          <cell r="F2664">
            <v>98.18</v>
          </cell>
        </row>
        <row r="2665">
          <cell r="A2665" t="str">
            <v>41.14.730</v>
          </cell>
          <cell r="B2665" t="str">
            <v>Luminária redonda de embutir com refletor em alumínio jateado e difusor em vidro para 2 lâmpadas fluorescentes compactas duplas de 18 W/26 W</v>
          </cell>
          <cell r="C2665" t="str">
            <v>UN</v>
          </cell>
          <cell r="D2665">
            <v>55.56</v>
          </cell>
          <cell r="E2665">
            <v>20.02</v>
          </cell>
          <cell r="F2665">
            <v>75.58</v>
          </cell>
        </row>
        <row r="2666">
          <cell r="A2666" t="str">
            <v>41.14.740</v>
          </cell>
          <cell r="B2666" t="str">
            <v>Luminária retangular de embutir assimétrica para 1 lâmpada fluorescente tubular de 14 W</v>
          </cell>
          <cell r="C2666" t="str">
            <v>UN</v>
          </cell>
          <cell r="D2666">
            <v>117.6</v>
          </cell>
          <cell r="E2666">
            <v>20.02</v>
          </cell>
          <cell r="F2666">
            <v>137.62</v>
          </cell>
        </row>
        <row r="2667">
          <cell r="A2667" t="str">
            <v>41.14.750</v>
          </cell>
          <cell r="B2667" t="str">
            <v>Luminária redonda de sobrepor ou pendente com refletor em alumínio anodizado facho concentrado para 1 lâmpada vapor metálico elipsoidal de 250 W ou 400 W</v>
          </cell>
          <cell r="C2667" t="str">
            <v>UN</v>
          </cell>
          <cell r="D2667">
            <v>403.36</v>
          </cell>
          <cell r="E2667">
            <v>20.02</v>
          </cell>
          <cell r="F2667">
            <v>423.38</v>
          </cell>
        </row>
        <row r="2668">
          <cell r="A2668" t="str">
            <v>41.14.780</v>
          </cell>
          <cell r="B2668" t="str">
            <v>Luminária retangular de sobrepor tipo calha fechada, com difusor plano, para 4 lâmpadas fluorescentes tubulares de 14 W/16 W/18 W</v>
          </cell>
          <cell r="C2668" t="str">
            <v>UN</v>
          </cell>
          <cell r="D2668">
            <v>293.49</v>
          </cell>
          <cell r="E2668">
            <v>20.02</v>
          </cell>
          <cell r="F2668">
            <v>313.51</v>
          </cell>
        </row>
        <row r="2669">
          <cell r="A2669" t="str">
            <v>41.14.790</v>
          </cell>
          <cell r="B2669" t="str">
            <v>Luminária retangular de embutir tipo calha aberta com refletor assimétrico em alumínio de alto brilho para 2 lâmpadas fluorescentes tubulares de 28 W/54 W</v>
          </cell>
          <cell r="C2669" t="str">
            <v>UN</v>
          </cell>
          <cell r="D2669">
            <v>152.18</v>
          </cell>
          <cell r="E2669">
            <v>20.02</v>
          </cell>
          <cell r="F2669">
            <v>172.2</v>
          </cell>
        </row>
        <row r="2670">
          <cell r="A2670" t="str">
            <v>41.14.792</v>
          </cell>
          <cell r="B2670" t="str">
            <v>Luminária hermética de sobrepor, com difusor em policarbonato, para lâmpadas de 2 x 28 W/32 W/54 W</v>
          </cell>
          <cell r="C2670" t="str">
            <v>UN</v>
          </cell>
          <cell r="D2670">
            <v>126.13</v>
          </cell>
          <cell r="E2670">
            <v>20.02</v>
          </cell>
          <cell r="F2670">
            <v>146.15</v>
          </cell>
        </row>
        <row r="2671">
          <cell r="A2671" t="str">
            <v>41.15</v>
          </cell>
          <cell r="B2671" t="str">
            <v>Aparelho de iluminacao interna decorativa</v>
          </cell>
          <cell r="C2671"/>
          <cell r="D2671"/>
          <cell r="E2671"/>
          <cell r="F2671"/>
        </row>
        <row r="2672">
          <cell r="A2672" t="str">
            <v>41.15.170</v>
          </cell>
          <cell r="B2672" t="str">
            <v>Luminária redonda de embutir, com foco orientável e acessório antiofuscante, para 1 lâmpada dicroica de 50 W</v>
          </cell>
          <cell r="C2672" t="str">
            <v>UN</v>
          </cell>
          <cell r="D2672">
            <v>36.31</v>
          </cell>
          <cell r="E2672">
            <v>15.02</v>
          </cell>
          <cell r="F2672">
            <v>51.33</v>
          </cell>
        </row>
        <row r="2673">
          <cell r="A2673" t="str">
            <v>41.20</v>
          </cell>
          <cell r="B2673" t="str">
            <v>Reparos, conservacoes e complementos - GRUPO 41</v>
          </cell>
          <cell r="C2673"/>
          <cell r="D2673"/>
          <cell r="E2673"/>
          <cell r="F2673"/>
        </row>
        <row r="2674">
          <cell r="A2674" t="str">
            <v>41.20.020</v>
          </cell>
          <cell r="B2674" t="str">
            <v>Recolocação de aparelhos de iluminação ou projetores fixos em teto, piso ou parede</v>
          </cell>
          <cell r="C2674" t="str">
            <v>UN</v>
          </cell>
          <cell r="D2674">
            <v>0.42</v>
          </cell>
          <cell r="E2674">
            <v>20.02</v>
          </cell>
          <cell r="F2674">
            <v>20.440000000000001</v>
          </cell>
        </row>
        <row r="2675">
          <cell r="A2675" t="str">
            <v>41.20.080</v>
          </cell>
          <cell r="B2675" t="str">
            <v>Plafon plástico e/ou PVC para acabamento de ponto de luz, com soquete E-27 para lâmpada fluorescente compacta</v>
          </cell>
          <cell r="C2675" t="str">
            <v>UN</v>
          </cell>
          <cell r="D2675">
            <v>6.51</v>
          </cell>
          <cell r="E2675">
            <v>4.07</v>
          </cell>
          <cell r="F2675">
            <v>10.58</v>
          </cell>
        </row>
        <row r="2676">
          <cell r="A2676" t="str">
            <v>41.20.120</v>
          </cell>
          <cell r="B2676" t="str">
            <v>Recolocação de reator</v>
          </cell>
          <cell r="C2676" t="str">
            <v>UN</v>
          </cell>
          <cell r="D2676"/>
          <cell r="E2676">
            <v>20.02</v>
          </cell>
          <cell r="F2676">
            <v>20.02</v>
          </cell>
        </row>
        <row r="2677">
          <cell r="A2677" t="str">
            <v>41.20.130</v>
          </cell>
          <cell r="B2677" t="str">
            <v>Recolocação de lâmpada</v>
          </cell>
          <cell r="C2677" t="str">
            <v>UN</v>
          </cell>
          <cell r="D2677"/>
          <cell r="E2677">
            <v>4.07</v>
          </cell>
          <cell r="F2677">
            <v>4.07</v>
          </cell>
        </row>
        <row r="2678">
          <cell r="A2678" t="str">
            <v>41.31</v>
          </cell>
          <cell r="B2678" t="str">
            <v>Iluminacao LED</v>
          </cell>
          <cell r="C2678"/>
          <cell r="D2678"/>
          <cell r="E2678"/>
          <cell r="F2678"/>
        </row>
        <row r="2679">
          <cell r="A2679" t="str">
            <v>41.31.040</v>
          </cell>
          <cell r="B2679" t="str">
            <v>Luminária LED retangular de sobrepor com difusor translúcido, 4000 K, fluxo luminoso de 3690 a 4800 lm, potência de 35 W a 41 W</v>
          </cell>
          <cell r="C2679" t="str">
            <v>UN</v>
          </cell>
          <cell r="D2679">
            <v>306.82</v>
          </cell>
          <cell r="E2679">
            <v>20.02</v>
          </cell>
          <cell r="F2679">
            <v>326.83999999999997</v>
          </cell>
        </row>
        <row r="2680">
          <cell r="A2680" t="str">
            <v>41.31.070</v>
          </cell>
          <cell r="B2680" t="str">
            <v>Luminária LED quadrada de sobrepor com difusor prismático translúcido, 4000 K, fluxo luminoso de 1363 a 1800 lm, potência de 15 W a 24 W</v>
          </cell>
          <cell r="C2680" t="str">
            <v>UN</v>
          </cell>
          <cell r="D2680">
            <v>298.99</v>
          </cell>
          <cell r="E2680">
            <v>15.02</v>
          </cell>
          <cell r="F2680">
            <v>314.01</v>
          </cell>
        </row>
        <row r="2681">
          <cell r="A2681" t="str">
            <v>41.31.080</v>
          </cell>
          <cell r="B2681" t="str">
            <v>Luminária LED redonda de embutir com difusor translúcido, 4000 K, fluxo luminoso de 800 a 1060 lm, potência de 9 W a 12 W</v>
          </cell>
          <cell r="C2681" t="str">
            <v>UN</v>
          </cell>
          <cell r="D2681">
            <v>132.71</v>
          </cell>
          <cell r="E2681">
            <v>20.02</v>
          </cell>
          <cell r="F2681">
            <v>152.72999999999999</v>
          </cell>
        </row>
        <row r="2682">
          <cell r="A2682" t="str">
            <v>41.31.087</v>
          </cell>
          <cell r="B2682" t="str">
            <v>Luminária LED redonda de sobrepor com difusor recuado translucido, 4000 K, fluxo luminoso de 1900 a 2000 lm, potência de 17 W a 19 W</v>
          </cell>
          <cell r="C2682" t="str">
            <v>UN</v>
          </cell>
          <cell r="D2682">
            <v>307.31</v>
          </cell>
          <cell r="E2682">
            <v>15.02</v>
          </cell>
          <cell r="F2682">
            <v>322.33</v>
          </cell>
        </row>
        <row r="2683">
          <cell r="A2683" t="str">
            <v>41.31.100</v>
          </cell>
          <cell r="B2683" t="str">
            <v>Projetor LED verde retangular, foco orientável, para fixação em parede ou piso, potência 10 W</v>
          </cell>
          <cell r="C2683" t="str">
            <v>UN</v>
          </cell>
          <cell r="D2683">
            <v>30.32</v>
          </cell>
          <cell r="E2683">
            <v>15.02</v>
          </cell>
          <cell r="F2683">
            <v>45.34</v>
          </cell>
        </row>
        <row r="2684">
          <cell r="A2684" t="str">
            <v>41.31.101</v>
          </cell>
          <cell r="B2684" t="str">
            <v>Projetor LED retangular, potência de 30 W, fluxo luminoso de 2250 a 2400 lm, temperatura cor 6.500 K, bivolt</v>
          </cell>
          <cell r="C2684" t="str">
            <v>UN</v>
          </cell>
          <cell r="D2684">
            <v>72.540000000000006</v>
          </cell>
          <cell r="E2684">
            <v>25.03</v>
          </cell>
          <cell r="F2684">
            <v>97.57</v>
          </cell>
        </row>
        <row r="2685">
          <cell r="A2685" t="str">
            <v>42</v>
          </cell>
          <cell r="B2685" t="str">
            <v>PARA-RAIOS PARA EDIFICACAO</v>
          </cell>
          <cell r="C2685"/>
          <cell r="D2685"/>
          <cell r="E2685"/>
          <cell r="F2685"/>
        </row>
        <row r="2686">
          <cell r="A2686" t="str">
            <v>42.01</v>
          </cell>
          <cell r="B2686" t="str">
            <v>Complementos para para-raios</v>
          </cell>
          <cell r="C2686"/>
          <cell r="D2686"/>
          <cell r="E2686"/>
          <cell r="F2686"/>
        </row>
        <row r="2687">
          <cell r="A2687" t="str">
            <v>42.01.020</v>
          </cell>
          <cell r="B2687" t="str">
            <v>Captor tipo Franklin, h= 300 mm, 4 pontos, 1 descida, acabamento cromado</v>
          </cell>
          <cell r="C2687" t="str">
            <v>UN</v>
          </cell>
          <cell r="D2687">
            <v>75.62</v>
          </cell>
          <cell r="E2687">
            <v>12.51</v>
          </cell>
          <cell r="F2687">
            <v>88.13</v>
          </cell>
        </row>
        <row r="2688">
          <cell r="A2688" t="str">
            <v>42.01.040</v>
          </cell>
          <cell r="B2688" t="str">
            <v>Captor tipo Franklin, h= 300 mm, 4 pontos, 2 descidas, acabamento cromado</v>
          </cell>
          <cell r="C2688" t="str">
            <v>UN</v>
          </cell>
          <cell r="D2688">
            <v>132.88</v>
          </cell>
          <cell r="E2688">
            <v>12.51</v>
          </cell>
          <cell r="F2688">
            <v>145.38999999999999</v>
          </cell>
        </row>
        <row r="2689">
          <cell r="A2689" t="str">
            <v>42.01.060</v>
          </cell>
          <cell r="B2689" t="str">
            <v>Luva de redução galvanizada de 2´ x 3/4´</v>
          </cell>
          <cell r="C2689" t="str">
            <v>UN</v>
          </cell>
          <cell r="D2689">
            <v>66.23</v>
          </cell>
          <cell r="E2689">
            <v>12.51</v>
          </cell>
          <cell r="F2689">
            <v>78.739999999999995</v>
          </cell>
        </row>
        <row r="2690">
          <cell r="A2690" t="str">
            <v>42.01.080</v>
          </cell>
          <cell r="B2690" t="str">
            <v>Niple duplo galvanizado de 2´</v>
          </cell>
          <cell r="C2690" t="str">
            <v>UN</v>
          </cell>
          <cell r="D2690">
            <v>49.77</v>
          </cell>
          <cell r="E2690">
            <v>12.51</v>
          </cell>
          <cell r="F2690">
            <v>62.28</v>
          </cell>
        </row>
        <row r="2691">
          <cell r="A2691" t="str">
            <v>42.01.086</v>
          </cell>
          <cell r="B2691" t="str">
            <v>Captor tipo terminal aéreo, h= 300 mm em alumínio</v>
          </cell>
          <cell r="C2691" t="str">
            <v>UN</v>
          </cell>
          <cell r="D2691">
            <v>4.5599999999999996</v>
          </cell>
          <cell r="E2691">
            <v>12.51</v>
          </cell>
          <cell r="F2691">
            <v>17.07</v>
          </cell>
        </row>
        <row r="2692">
          <cell r="A2692" t="str">
            <v>42.01.090</v>
          </cell>
          <cell r="B2692" t="str">
            <v>Captor tipo terminal aéreo, h= 300 mm, diâmetro de 1/4´ em cobre</v>
          </cell>
          <cell r="C2692" t="str">
            <v>UN</v>
          </cell>
          <cell r="D2692">
            <v>17.190000000000001</v>
          </cell>
          <cell r="E2692">
            <v>12.51</v>
          </cell>
          <cell r="F2692">
            <v>29.7</v>
          </cell>
        </row>
        <row r="2693">
          <cell r="A2693" t="str">
            <v>42.01.096</v>
          </cell>
          <cell r="B2693" t="str">
            <v>Captor tipo terminal aéreo, h= 250 mm, diâmetro de 3/8´ galvanizado a fogo</v>
          </cell>
          <cell r="C2693" t="str">
            <v>UN</v>
          </cell>
          <cell r="D2693">
            <v>11.39</v>
          </cell>
          <cell r="E2693">
            <v>12.51</v>
          </cell>
          <cell r="F2693">
            <v>23.9</v>
          </cell>
        </row>
        <row r="2694">
          <cell r="A2694" t="str">
            <v>42.01.098</v>
          </cell>
          <cell r="B2694" t="str">
            <v>Captor tipo terminal aéreo, h= 600 mm, diâmetro de 3/8´ galvanizado a fogo</v>
          </cell>
          <cell r="C2694" t="str">
            <v>UN</v>
          </cell>
          <cell r="D2694">
            <v>14.29</v>
          </cell>
          <cell r="E2694">
            <v>12.51</v>
          </cell>
          <cell r="F2694">
            <v>26.8</v>
          </cell>
        </row>
        <row r="2695">
          <cell r="A2695" t="str">
            <v>42.02</v>
          </cell>
          <cell r="B2695" t="str">
            <v>Isolador galvanizado uso geral</v>
          </cell>
          <cell r="C2695"/>
          <cell r="D2695"/>
          <cell r="E2695"/>
          <cell r="F2695"/>
        </row>
        <row r="2696">
          <cell r="A2696" t="str">
            <v>42.02.010</v>
          </cell>
          <cell r="B2696" t="str">
            <v>Isolador galvanizado uso geral, simples com rosca mecânica</v>
          </cell>
          <cell r="C2696" t="str">
            <v>UN</v>
          </cell>
          <cell r="D2696">
            <v>6.32</v>
          </cell>
          <cell r="E2696">
            <v>12.51</v>
          </cell>
          <cell r="F2696">
            <v>18.829999999999998</v>
          </cell>
        </row>
        <row r="2697">
          <cell r="A2697" t="str">
            <v>42.02.020</v>
          </cell>
          <cell r="B2697" t="str">
            <v>Isolador galvanizado uso geral, reforçado para fixação a 90°</v>
          </cell>
          <cell r="C2697" t="str">
            <v>UN</v>
          </cell>
          <cell r="D2697">
            <v>16.809999999999999</v>
          </cell>
          <cell r="E2697">
            <v>12.51</v>
          </cell>
          <cell r="F2697">
            <v>29.32</v>
          </cell>
        </row>
        <row r="2698">
          <cell r="A2698" t="str">
            <v>42.02.040</v>
          </cell>
          <cell r="B2698" t="str">
            <v>Isolador galvanizado uso geral, simples com chapa de encosto</v>
          </cell>
          <cell r="C2698" t="str">
            <v>UN</v>
          </cell>
          <cell r="D2698">
            <v>5.84</v>
          </cell>
          <cell r="E2698">
            <v>12.51</v>
          </cell>
          <cell r="F2698">
            <v>18.350000000000001</v>
          </cell>
        </row>
        <row r="2699">
          <cell r="A2699" t="str">
            <v>42.02.060</v>
          </cell>
          <cell r="B2699" t="str">
            <v>Isolador galvanizado uso geral, reforçado com chapa de encosto</v>
          </cell>
          <cell r="C2699" t="str">
            <v>UN</v>
          </cell>
          <cell r="D2699">
            <v>8.2899999999999991</v>
          </cell>
          <cell r="E2699">
            <v>12.51</v>
          </cell>
          <cell r="F2699">
            <v>20.8</v>
          </cell>
        </row>
        <row r="2700">
          <cell r="A2700" t="str">
            <v>42.02.080</v>
          </cell>
          <cell r="B2700" t="str">
            <v>Isolador galvanizado uso geral, simples com calha para telha ondulada</v>
          </cell>
          <cell r="C2700" t="str">
            <v>UN</v>
          </cell>
          <cell r="D2700">
            <v>16.05</v>
          </cell>
          <cell r="E2700">
            <v>12.51</v>
          </cell>
          <cell r="F2700">
            <v>28.56</v>
          </cell>
        </row>
        <row r="2701">
          <cell r="A2701" t="str">
            <v>42.02.100</v>
          </cell>
          <cell r="B2701" t="str">
            <v>Isolador galvanizado uso geral, reforçado com calha para telha ondulada</v>
          </cell>
          <cell r="C2701" t="str">
            <v>UN</v>
          </cell>
          <cell r="D2701">
            <v>18.260000000000002</v>
          </cell>
          <cell r="E2701">
            <v>12.51</v>
          </cell>
          <cell r="F2701">
            <v>30.77</v>
          </cell>
        </row>
        <row r="2702">
          <cell r="A2702" t="str">
            <v>42.03</v>
          </cell>
          <cell r="B2702" t="str">
            <v>Isolador galvanizado para mastro</v>
          </cell>
          <cell r="C2702"/>
          <cell r="D2702"/>
          <cell r="E2702"/>
          <cell r="F2702"/>
        </row>
        <row r="2703">
          <cell r="A2703" t="str">
            <v>42.03.020</v>
          </cell>
          <cell r="B2703" t="str">
            <v>Isolador galvanizado para mastro de diâmetro 2´, simples com 1 descida</v>
          </cell>
          <cell r="C2703" t="str">
            <v>UN</v>
          </cell>
          <cell r="D2703">
            <v>10.31</v>
          </cell>
          <cell r="E2703">
            <v>12.51</v>
          </cell>
          <cell r="F2703">
            <v>22.82</v>
          </cell>
        </row>
        <row r="2704">
          <cell r="A2704" t="str">
            <v>42.03.040</v>
          </cell>
          <cell r="B2704" t="str">
            <v>Isolador galvanizado para mastro de diâmetro 2´, simples com 2 descidas</v>
          </cell>
          <cell r="C2704" t="str">
            <v>UN</v>
          </cell>
          <cell r="D2704">
            <v>15.56</v>
          </cell>
          <cell r="E2704">
            <v>12.51</v>
          </cell>
          <cell r="F2704">
            <v>28.07</v>
          </cell>
        </row>
        <row r="2705">
          <cell r="A2705" t="str">
            <v>42.03.060</v>
          </cell>
          <cell r="B2705" t="str">
            <v>Isolador galvanizado para mastro de diâmetro 2´, reforçado com 1 descida</v>
          </cell>
          <cell r="C2705" t="str">
            <v>UN</v>
          </cell>
          <cell r="D2705">
            <v>13.84</v>
          </cell>
          <cell r="E2705">
            <v>12.51</v>
          </cell>
          <cell r="F2705">
            <v>26.35</v>
          </cell>
        </row>
        <row r="2706">
          <cell r="A2706" t="str">
            <v>42.03.080</v>
          </cell>
          <cell r="B2706" t="str">
            <v>Isolador galvanizado para mastro de diâmetro 2´, reforçado com 2 descidas</v>
          </cell>
          <cell r="C2706" t="str">
            <v>UN</v>
          </cell>
          <cell r="D2706">
            <v>17.809999999999999</v>
          </cell>
          <cell r="E2706">
            <v>12.51</v>
          </cell>
          <cell r="F2706">
            <v>30.32</v>
          </cell>
        </row>
        <row r="2707">
          <cell r="A2707" t="str">
            <v>42.04</v>
          </cell>
          <cell r="B2707" t="str">
            <v>Componentes de sustentacao para mastro galvanizado</v>
          </cell>
          <cell r="C2707"/>
          <cell r="D2707"/>
          <cell r="E2707"/>
          <cell r="F2707"/>
        </row>
        <row r="2708">
          <cell r="A2708" t="str">
            <v>42.04.020</v>
          </cell>
          <cell r="B2708" t="str">
            <v>Braçadeira de contraventagem para mastro de diâmetro 2´</v>
          </cell>
          <cell r="C2708" t="str">
            <v>UN</v>
          </cell>
          <cell r="D2708">
            <v>11.56</v>
          </cell>
          <cell r="E2708">
            <v>12.51</v>
          </cell>
          <cell r="F2708">
            <v>24.07</v>
          </cell>
        </row>
        <row r="2709">
          <cell r="A2709" t="str">
            <v>42.04.040</v>
          </cell>
          <cell r="B2709" t="str">
            <v>Apoio para mastro de diâmetro 2´</v>
          </cell>
          <cell r="C2709" t="str">
            <v>UN</v>
          </cell>
          <cell r="D2709">
            <v>10.95</v>
          </cell>
          <cell r="E2709">
            <v>12.51</v>
          </cell>
          <cell r="F2709">
            <v>23.46</v>
          </cell>
        </row>
        <row r="2710">
          <cell r="A2710" t="str">
            <v>42.04.060</v>
          </cell>
          <cell r="B2710" t="str">
            <v>Base para mastro de diâmetro 2´</v>
          </cell>
          <cell r="C2710" t="str">
            <v>UN</v>
          </cell>
          <cell r="D2710">
            <v>70.95</v>
          </cell>
          <cell r="E2710">
            <v>12.51</v>
          </cell>
          <cell r="F2710">
            <v>83.46</v>
          </cell>
        </row>
        <row r="2711">
          <cell r="A2711" t="str">
            <v>42.04.080</v>
          </cell>
          <cell r="B2711" t="str">
            <v>Contraventagem com cabo para mastro de diâmetro 2´</v>
          </cell>
          <cell r="C2711" t="str">
            <v>UN</v>
          </cell>
          <cell r="D2711">
            <v>134.66999999999999</v>
          </cell>
          <cell r="E2711">
            <v>15.02</v>
          </cell>
          <cell r="F2711">
            <v>149.69</v>
          </cell>
        </row>
        <row r="2712">
          <cell r="A2712" t="str">
            <v>42.04.120</v>
          </cell>
          <cell r="B2712" t="str">
            <v>Mastro simples galvanizado de diâmetro 2´</v>
          </cell>
          <cell r="C2712" t="str">
            <v>M</v>
          </cell>
          <cell r="D2712">
            <v>81.47</v>
          </cell>
          <cell r="E2712">
            <v>15.02</v>
          </cell>
          <cell r="F2712">
            <v>96.49</v>
          </cell>
        </row>
        <row r="2713">
          <cell r="A2713" t="str">
            <v>42.04.140</v>
          </cell>
          <cell r="B2713" t="str">
            <v>Suporte porta bandeira simples para mastro de diâmetro 2´</v>
          </cell>
          <cell r="C2713" t="str">
            <v>UN</v>
          </cell>
          <cell r="D2713">
            <v>10.92</v>
          </cell>
          <cell r="E2713">
            <v>12.51</v>
          </cell>
          <cell r="F2713">
            <v>23.43</v>
          </cell>
        </row>
        <row r="2714">
          <cell r="A2714" t="str">
            <v>42.04.160</v>
          </cell>
          <cell r="B2714" t="str">
            <v>Suporte porta bandeira reforçado para mastro de diâmetro 2´</v>
          </cell>
          <cell r="C2714" t="str">
            <v>UN</v>
          </cell>
          <cell r="D2714">
            <v>42.94</v>
          </cell>
          <cell r="E2714">
            <v>12.51</v>
          </cell>
          <cell r="F2714">
            <v>55.45</v>
          </cell>
        </row>
        <row r="2715">
          <cell r="A2715" t="str">
            <v>42.05</v>
          </cell>
          <cell r="B2715" t="str">
            <v>Componentes para cabo de descida</v>
          </cell>
          <cell r="C2715"/>
          <cell r="D2715"/>
          <cell r="E2715"/>
          <cell r="F2715"/>
        </row>
        <row r="2716">
          <cell r="A2716" t="str">
            <v>42.05.010</v>
          </cell>
          <cell r="B2716" t="str">
            <v>Sinalizador de obstáculo simples, sem célula fotoelétrica</v>
          </cell>
          <cell r="C2716" t="str">
            <v>UN</v>
          </cell>
          <cell r="D2716">
            <v>32.28</v>
          </cell>
          <cell r="E2716">
            <v>12.51</v>
          </cell>
          <cell r="F2716">
            <v>44.79</v>
          </cell>
        </row>
        <row r="2717">
          <cell r="A2717" t="str">
            <v>42.05.020</v>
          </cell>
          <cell r="B2717" t="str">
            <v>Braçadeira para fixação do aparelho sinalizador para mastro de diâmetro 2´</v>
          </cell>
          <cell r="C2717" t="str">
            <v>UN</v>
          </cell>
          <cell r="D2717">
            <v>14.88</v>
          </cell>
          <cell r="E2717">
            <v>12.51</v>
          </cell>
          <cell r="F2717">
            <v>27.39</v>
          </cell>
        </row>
        <row r="2718">
          <cell r="A2718" t="str">
            <v>42.05.030</v>
          </cell>
          <cell r="B2718" t="str">
            <v>Sinalizador de obstáculo duplo, sem célula fotoelétrica</v>
          </cell>
          <cell r="C2718" t="str">
            <v>UN</v>
          </cell>
          <cell r="D2718">
            <v>79.819999999999993</v>
          </cell>
          <cell r="E2718">
            <v>12.51</v>
          </cell>
          <cell r="F2718">
            <v>92.33</v>
          </cell>
        </row>
        <row r="2719">
          <cell r="A2719" t="str">
            <v>42.05.050</v>
          </cell>
          <cell r="B2719" t="str">
            <v>Sinalizador de obstáculo simples, com célula fotoelétrica</v>
          </cell>
          <cell r="C2719" t="str">
            <v>UN</v>
          </cell>
          <cell r="D2719">
            <v>44.6</v>
          </cell>
          <cell r="E2719">
            <v>12.51</v>
          </cell>
          <cell r="F2719">
            <v>57.11</v>
          </cell>
        </row>
        <row r="2720">
          <cell r="A2720" t="str">
            <v>42.05.070</v>
          </cell>
          <cell r="B2720" t="str">
            <v>Sinalizador de obstáculo duplo, com célula fotoelétrica</v>
          </cell>
          <cell r="C2720" t="str">
            <v>UN</v>
          </cell>
          <cell r="D2720">
            <v>108.42</v>
          </cell>
          <cell r="E2720">
            <v>12.51</v>
          </cell>
          <cell r="F2720">
            <v>120.93</v>
          </cell>
        </row>
        <row r="2721">
          <cell r="A2721" t="str">
            <v>42.05.100</v>
          </cell>
          <cell r="B2721" t="str">
            <v>Caixa de inspeção suspensa</v>
          </cell>
          <cell r="C2721" t="str">
            <v>UN</v>
          </cell>
          <cell r="D2721">
            <v>14.52</v>
          </cell>
          <cell r="E2721">
            <v>50.05</v>
          </cell>
          <cell r="F2721">
            <v>64.569999999999993</v>
          </cell>
        </row>
        <row r="2722">
          <cell r="A2722" t="str">
            <v>42.05.110</v>
          </cell>
          <cell r="B2722" t="str">
            <v>Conector cabo/haste de 3/4´</v>
          </cell>
          <cell r="C2722" t="str">
            <v>UN</v>
          </cell>
          <cell r="D2722">
            <v>20.12</v>
          </cell>
          <cell r="E2722">
            <v>5.01</v>
          </cell>
          <cell r="F2722">
            <v>25.13</v>
          </cell>
        </row>
        <row r="2723">
          <cell r="A2723" t="str">
            <v>42.05.120</v>
          </cell>
          <cell r="B2723" t="str">
            <v>Conector de emenda em latão para cabo de até 50 mm² com 4 parafusos</v>
          </cell>
          <cell r="C2723" t="str">
            <v>UN</v>
          </cell>
          <cell r="D2723">
            <v>26.29</v>
          </cell>
          <cell r="E2723">
            <v>5.01</v>
          </cell>
          <cell r="F2723">
            <v>31.3</v>
          </cell>
        </row>
        <row r="2724">
          <cell r="A2724" t="str">
            <v>42.05.140</v>
          </cell>
          <cell r="B2724" t="str">
            <v>Conector olhal cabo/haste de 3/4´</v>
          </cell>
          <cell r="C2724" t="str">
            <v>UN</v>
          </cell>
          <cell r="D2724">
            <v>15.86</v>
          </cell>
          <cell r="E2724">
            <v>5.01</v>
          </cell>
          <cell r="F2724">
            <v>20.87</v>
          </cell>
        </row>
        <row r="2725">
          <cell r="A2725" t="str">
            <v>42.05.160</v>
          </cell>
          <cell r="B2725" t="str">
            <v>Conector olhal cabo/haste de 5/8´</v>
          </cell>
          <cell r="C2725" t="str">
            <v>UN</v>
          </cell>
          <cell r="D2725">
            <v>3.91</v>
          </cell>
          <cell r="E2725">
            <v>5.01</v>
          </cell>
          <cell r="F2725">
            <v>8.92</v>
          </cell>
        </row>
        <row r="2726">
          <cell r="A2726" t="str">
            <v>42.05.170</v>
          </cell>
          <cell r="B2726" t="str">
            <v>Vergalhão liso de aço galvanizado, diâmetro de 3/8´</v>
          </cell>
          <cell r="C2726" t="str">
            <v>M</v>
          </cell>
          <cell r="D2726">
            <v>14.87</v>
          </cell>
          <cell r="E2726">
            <v>20.02</v>
          </cell>
          <cell r="F2726">
            <v>34.89</v>
          </cell>
        </row>
        <row r="2727">
          <cell r="A2727" t="str">
            <v>42.05.180</v>
          </cell>
          <cell r="B2727" t="str">
            <v>Esticador em latão para cabo de cobre</v>
          </cell>
          <cell r="C2727" t="str">
            <v>UN</v>
          </cell>
          <cell r="D2727">
            <v>19.899999999999999</v>
          </cell>
          <cell r="E2727">
            <v>12.51</v>
          </cell>
          <cell r="F2727">
            <v>32.409999999999997</v>
          </cell>
        </row>
        <row r="2728">
          <cell r="A2728" t="str">
            <v>42.05.190</v>
          </cell>
          <cell r="B2728" t="str">
            <v>Haste de aterramento de 3/4´ x 3 m</v>
          </cell>
          <cell r="C2728" t="str">
            <v>UN</v>
          </cell>
          <cell r="D2728">
            <v>254.19</v>
          </cell>
          <cell r="E2728">
            <v>25.03</v>
          </cell>
          <cell r="F2728">
            <v>279.22000000000003</v>
          </cell>
        </row>
        <row r="2729">
          <cell r="A2729" t="str">
            <v>42.05.200</v>
          </cell>
          <cell r="B2729" t="str">
            <v>Haste de aterramento de 5/8" x 2,4 m</v>
          </cell>
          <cell r="C2729" t="str">
            <v>UN</v>
          </cell>
          <cell r="D2729">
            <v>184.47</v>
          </cell>
          <cell r="E2729">
            <v>25.03</v>
          </cell>
          <cell r="F2729">
            <v>209.5</v>
          </cell>
        </row>
        <row r="2730">
          <cell r="A2730" t="str">
            <v>42.05.210</v>
          </cell>
          <cell r="B2730" t="str">
            <v>Haste de aterramento de 5/8´ x 3 m</v>
          </cell>
          <cell r="C2730" t="str">
            <v>UN</v>
          </cell>
          <cell r="D2730">
            <v>172.46</v>
          </cell>
          <cell r="E2730">
            <v>25.03</v>
          </cell>
          <cell r="F2730">
            <v>197.49</v>
          </cell>
        </row>
        <row r="2731">
          <cell r="A2731" t="str">
            <v>42.05.220</v>
          </cell>
          <cell r="B2731" t="str">
            <v>Mastro para sinalizador de obstáculo, de 1,5 m x 3/4´</v>
          </cell>
          <cell r="C2731" t="str">
            <v>UN</v>
          </cell>
          <cell r="D2731">
            <v>45.56</v>
          </cell>
          <cell r="E2731">
            <v>12.51</v>
          </cell>
          <cell r="F2731">
            <v>58.07</v>
          </cell>
        </row>
        <row r="2732">
          <cell r="A2732" t="str">
            <v>42.05.230</v>
          </cell>
          <cell r="B2732" t="str">
            <v>Clips de fixação para vergalhão em aço galvanizado de 3/8´</v>
          </cell>
          <cell r="C2732" t="str">
            <v>UN</v>
          </cell>
          <cell r="D2732">
            <v>3.04</v>
          </cell>
          <cell r="E2732">
            <v>10.01</v>
          </cell>
          <cell r="F2732">
            <v>13.05</v>
          </cell>
        </row>
        <row r="2733">
          <cell r="A2733" t="str">
            <v>42.05.240</v>
          </cell>
          <cell r="B2733" t="str">
            <v>Suporte para tubo de proteção com chapa de encosto, diâmetro 2´</v>
          </cell>
          <cell r="C2733" t="str">
            <v>UN</v>
          </cell>
          <cell r="D2733">
            <v>10.220000000000001</v>
          </cell>
          <cell r="E2733">
            <v>12.51</v>
          </cell>
          <cell r="F2733">
            <v>22.73</v>
          </cell>
        </row>
        <row r="2734">
          <cell r="A2734" t="str">
            <v>42.05.250</v>
          </cell>
          <cell r="B2734" t="str">
            <v>Barra condutora chata em alumínio de 3/4´ x 1/4´, inclusive acessórios de fixação</v>
          </cell>
          <cell r="C2734" t="str">
            <v>M</v>
          </cell>
          <cell r="D2734">
            <v>15.98</v>
          </cell>
          <cell r="E2734">
            <v>25.03</v>
          </cell>
          <cell r="F2734">
            <v>41.01</v>
          </cell>
        </row>
        <row r="2735">
          <cell r="A2735" t="str">
            <v>42.05.260</v>
          </cell>
          <cell r="B2735" t="str">
            <v>Suporte para tubo de proteção com grapa para chumbar, diâmetro 2´</v>
          </cell>
          <cell r="C2735" t="str">
            <v>UN</v>
          </cell>
          <cell r="D2735">
            <v>10.73</v>
          </cell>
          <cell r="E2735">
            <v>12.51</v>
          </cell>
          <cell r="F2735">
            <v>23.24</v>
          </cell>
        </row>
        <row r="2736">
          <cell r="A2736" t="str">
            <v>42.05.270</v>
          </cell>
          <cell r="B2736" t="str">
            <v>Conector em latão estanhado para cabos de 16 a 50 mm² e vergalhões até 3/8´</v>
          </cell>
          <cell r="C2736" t="str">
            <v>UN</v>
          </cell>
          <cell r="D2736">
            <v>41.23</v>
          </cell>
          <cell r="E2736">
            <v>10.01</v>
          </cell>
          <cell r="F2736">
            <v>51.24</v>
          </cell>
        </row>
        <row r="2737">
          <cell r="A2737" t="str">
            <v>42.05.290</v>
          </cell>
          <cell r="B2737" t="str">
            <v>Suporte para fixação de terminal aéreo e/ou de cabo de cobre nu, com base plana</v>
          </cell>
          <cell r="C2737" t="str">
            <v>UN</v>
          </cell>
          <cell r="D2737">
            <v>5.09</v>
          </cell>
          <cell r="E2737">
            <v>12.51</v>
          </cell>
          <cell r="F2737">
            <v>17.600000000000001</v>
          </cell>
        </row>
        <row r="2738">
          <cell r="A2738" t="str">
            <v>42.05.300</v>
          </cell>
          <cell r="B2738" t="str">
            <v>Tampa para caixa de inspeção cilíndrica, aço galvanizado</v>
          </cell>
          <cell r="C2738" t="str">
            <v>UN</v>
          </cell>
          <cell r="D2738">
            <v>45.48</v>
          </cell>
          <cell r="E2738">
            <v>2.5</v>
          </cell>
          <cell r="F2738">
            <v>47.98</v>
          </cell>
        </row>
        <row r="2739">
          <cell r="A2739" t="str">
            <v>42.05.310</v>
          </cell>
          <cell r="B2739" t="str">
            <v>Caixa de inspeção do terra cilíndrica em PVC rígido, diâmetro de 300 mm - h= 250 mm</v>
          </cell>
          <cell r="C2739" t="str">
            <v>UN</v>
          </cell>
          <cell r="D2739">
            <v>14.85</v>
          </cell>
          <cell r="E2739">
            <v>12.51</v>
          </cell>
          <cell r="F2739">
            <v>27.36</v>
          </cell>
        </row>
        <row r="2740">
          <cell r="A2740" t="str">
            <v>42.05.320</v>
          </cell>
          <cell r="B2740" t="str">
            <v>Caixa de inspeção do terra cilíndrica em PVC rígido, diâmetro de 300 mm - h= 400 mm</v>
          </cell>
          <cell r="C2740" t="str">
            <v>UN</v>
          </cell>
          <cell r="D2740">
            <v>26.05</v>
          </cell>
          <cell r="E2740">
            <v>12.51</v>
          </cell>
          <cell r="F2740">
            <v>38.56</v>
          </cell>
        </row>
        <row r="2741">
          <cell r="A2741" t="str">
            <v>42.05.330</v>
          </cell>
          <cell r="B2741" t="str">
            <v>Caixa de inspeção do terra cilíndrica em PVC rígido, diâmetro de 300 mm - h= 600 mm</v>
          </cell>
          <cell r="C2741" t="str">
            <v>UN</v>
          </cell>
          <cell r="D2741">
            <v>42.29</v>
          </cell>
          <cell r="E2741">
            <v>12.51</v>
          </cell>
          <cell r="F2741">
            <v>54.8</v>
          </cell>
        </row>
        <row r="2742">
          <cell r="A2742" t="str">
            <v>42.05.340</v>
          </cell>
          <cell r="B2742" t="str">
            <v>Barra condutora chata em cobre de 3/4´ x 3/16´, inclusive acessórios de fixação</v>
          </cell>
          <cell r="C2742" t="str">
            <v>M</v>
          </cell>
          <cell r="D2742">
            <v>183.6</v>
          </cell>
          <cell r="E2742">
            <v>25.03</v>
          </cell>
          <cell r="F2742">
            <v>208.63</v>
          </cell>
        </row>
        <row r="2743">
          <cell r="A2743" t="str">
            <v>42.05.370</v>
          </cell>
          <cell r="B2743" t="str">
            <v>Caixa de equalização, de embutir, em aço com barramento, de 400 x 400 mm e tampa</v>
          </cell>
          <cell r="C2743" t="str">
            <v>UN</v>
          </cell>
          <cell r="D2743">
            <v>492.35</v>
          </cell>
          <cell r="E2743">
            <v>50.05</v>
          </cell>
          <cell r="F2743">
            <v>542.4</v>
          </cell>
        </row>
        <row r="2744">
          <cell r="A2744" t="str">
            <v>42.05.380</v>
          </cell>
          <cell r="B2744" t="str">
            <v>Caixa de equalização, de embutir, em aço com barramento, de 200 x 200 mm e tampa</v>
          </cell>
          <cell r="C2744" t="str">
            <v>UN</v>
          </cell>
          <cell r="D2744">
            <v>343.2</v>
          </cell>
          <cell r="E2744">
            <v>50.05</v>
          </cell>
          <cell r="F2744">
            <v>393.25</v>
          </cell>
        </row>
        <row r="2745">
          <cell r="A2745" t="str">
            <v>42.05.390</v>
          </cell>
          <cell r="B2745" t="str">
            <v>Presilha em latão para cabos de 16 até 50 mm²</v>
          </cell>
          <cell r="C2745" t="str">
            <v>UN</v>
          </cell>
          <cell r="D2745">
            <v>1.41</v>
          </cell>
          <cell r="E2745">
            <v>2.04</v>
          </cell>
          <cell r="F2745">
            <v>3.45</v>
          </cell>
        </row>
        <row r="2746">
          <cell r="A2746" t="str">
            <v>42.05.410</v>
          </cell>
          <cell r="B2746" t="str">
            <v>Suporte para fixação de terminal aéreo e/ou de cabo de cobre nu, com base ondulada</v>
          </cell>
          <cell r="C2746" t="str">
            <v>UN</v>
          </cell>
          <cell r="D2746">
            <v>6.1</v>
          </cell>
          <cell r="E2746">
            <v>12.51</v>
          </cell>
          <cell r="F2746">
            <v>18.61</v>
          </cell>
        </row>
        <row r="2747">
          <cell r="A2747" t="str">
            <v>42.05.440</v>
          </cell>
          <cell r="B2747" t="str">
            <v>Barra condutora chata em alumínio de 7/8´ x 1/8´, inclusive acessórios de fixação</v>
          </cell>
          <cell r="C2747" t="str">
            <v>M</v>
          </cell>
          <cell r="D2747">
            <v>7.74</v>
          </cell>
          <cell r="E2747">
            <v>25.03</v>
          </cell>
          <cell r="F2747">
            <v>32.770000000000003</v>
          </cell>
        </row>
        <row r="2748">
          <cell r="A2748" t="str">
            <v>42.05.450</v>
          </cell>
          <cell r="B2748" t="str">
            <v>Conector com rabicho e porca em latão para cabo de 16 a 35 mm²</v>
          </cell>
          <cell r="C2748" t="str">
            <v>UN</v>
          </cell>
          <cell r="D2748">
            <v>17.850000000000001</v>
          </cell>
          <cell r="E2748">
            <v>5.01</v>
          </cell>
          <cell r="F2748">
            <v>22.86</v>
          </cell>
        </row>
        <row r="2749">
          <cell r="A2749" t="str">
            <v>42.05.510</v>
          </cell>
          <cell r="B2749" t="str">
            <v>Suporte para fixação de fita de alumínio 7/8´ x 1/8´ e/ou cabo de cobre nu, com base ondulada</v>
          </cell>
          <cell r="C2749" t="str">
            <v>UN</v>
          </cell>
          <cell r="D2749">
            <v>6.22</v>
          </cell>
          <cell r="E2749">
            <v>12.51</v>
          </cell>
          <cell r="F2749">
            <v>18.73</v>
          </cell>
        </row>
        <row r="2750">
          <cell r="A2750" t="str">
            <v>42.05.520</v>
          </cell>
          <cell r="B2750" t="str">
            <v>Suporte para fixação de fita de alumínio 7/8´ x 1/8´, com base plana</v>
          </cell>
          <cell r="C2750" t="str">
            <v>UN</v>
          </cell>
          <cell r="D2750">
            <v>5.69</v>
          </cell>
          <cell r="E2750">
            <v>12.51</v>
          </cell>
          <cell r="F2750">
            <v>18.2</v>
          </cell>
        </row>
        <row r="2751">
          <cell r="A2751" t="str">
            <v>42.05.542</v>
          </cell>
          <cell r="B2751" t="str">
            <v>Tela equipotencial em aço inoxidável, largura de 200 mm, espessura de 1,4 mm</v>
          </cell>
          <cell r="C2751" t="str">
            <v>M</v>
          </cell>
          <cell r="D2751">
            <v>61.53</v>
          </cell>
          <cell r="E2751">
            <v>12.51</v>
          </cell>
          <cell r="F2751">
            <v>74.040000000000006</v>
          </cell>
        </row>
        <row r="2752">
          <cell r="A2752" t="str">
            <v>42.05.550</v>
          </cell>
          <cell r="B2752" t="str">
            <v>Cordoalha flexível "Jumpers" de 25 x 235 mm, com 4 furos de 11 mm</v>
          </cell>
          <cell r="C2752" t="str">
            <v>UN</v>
          </cell>
          <cell r="D2752">
            <v>44.3</v>
          </cell>
          <cell r="E2752">
            <v>12.51</v>
          </cell>
          <cell r="F2752">
            <v>56.81</v>
          </cell>
        </row>
        <row r="2753">
          <cell r="A2753" t="str">
            <v>42.05.560</v>
          </cell>
          <cell r="B2753" t="str">
            <v>Cordoalha flexível "Jumpers" de 25 x 300 mm, com 4 furos de 11 mm</v>
          </cell>
          <cell r="C2753" t="str">
            <v>UN</v>
          </cell>
          <cell r="D2753">
            <v>49.21</v>
          </cell>
          <cell r="E2753">
            <v>12.51</v>
          </cell>
          <cell r="F2753">
            <v>61.72</v>
          </cell>
        </row>
        <row r="2754">
          <cell r="A2754" t="str">
            <v>42.05.570</v>
          </cell>
          <cell r="B2754" t="str">
            <v>Terminal estanhado com 1 furo e 1 compressão - 16 mm²</v>
          </cell>
          <cell r="C2754" t="str">
            <v>UN</v>
          </cell>
          <cell r="D2754">
            <v>5.95</v>
          </cell>
          <cell r="E2754">
            <v>12.51</v>
          </cell>
          <cell r="F2754">
            <v>18.46</v>
          </cell>
        </row>
        <row r="2755">
          <cell r="A2755" t="str">
            <v>42.05.580</v>
          </cell>
          <cell r="B2755" t="str">
            <v>Terminal estanhado com 1 furo e 1 compressão - 35 mm²</v>
          </cell>
          <cell r="C2755" t="str">
            <v>UN</v>
          </cell>
          <cell r="D2755">
            <v>8.57</v>
          </cell>
          <cell r="E2755">
            <v>12.51</v>
          </cell>
          <cell r="F2755">
            <v>21.08</v>
          </cell>
        </row>
        <row r="2756">
          <cell r="A2756" t="str">
            <v>42.05.590</v>
          </cell>
          <cell r="B2756" t="str">
            <v>Terminal estanhado com 1 furo e 1 compressão - 50 mm²</v>
          </cell>
          <cell r="C2756" t="str">
            <v>UN</v>
          </cell>
          <cell r="D2756">
            <v>12.21</v>
          </cell>
          <cell r="E2756">
            <v>12.51</v>
          </cell>
          <cell r="F2756">
            <v>24.72</v>
          </cell>
        </row>
        <row r="2757">
          <cell r="A2757" t="str">
            <v>42.05.620</v>
          </cell>
          <cell r="B2757" t="str">
            <v>Terminal estanhado com 2 furos e 1 compressão - 50 mm²</v>
          </cell>
          <cell r="C2757" t="str">
            <v>UN</v>
          </cell>
          <cell r="D2757">
            <v>21.33</v>
          </cell>
          <cell r="E2757">
            <v>12.51</v>
          </cell>
          <cell r="F2757">
            <v>33.840000000000003</v>
          </cell>
        </row>
        <row r="2758">
          <cell r="A2758" t="str">
            <v>42.05.630</v>
          </cell>
          <cell r="B2758" t="str">
            <v>Conector tipo ´X´ para aterramento de telas, acabamento estanhado, para cabo de 16 - 50 mm²</v>
          </cell>
          <cell r="C2758" t="str">
            <v>UN</v>
          </cell>
          <cell r="D2758">
            <v>108.43</v>
          </cell>
          <cell r="E2758">
            <v>12.51</v>
          </cell>
          <cell r="F2758">
            <v>120.94</v>
          </cell>
        </row>
        <row r="2759">
          <cell r="A2759" t="str">
            <v>42.05.650</v>
          </cell>
          <cell r="B2759" t="str">
            <v>Malha fechada pré-fabricada em fio de cobre de 16mm e mesch 30 x 30cm para aterramento</v>
          </cell>
          <cell r="C2759" t="str">
            <v>M2</v>
          </cell>
          <cell r="D2759">
            <v>241.2</v>
          </cell>
          <cell r="E2759">
            <v>5.09</v>
          </cell>
          <cell r="F2759">
            <v>246.29</v>
          </cell>
        </row>
        <row r="2760">
          <cell r="A2760" t="str">
            <v>42.20</v>
          </cell>
          <cell r="B2760" t="str">
            <v>Reparos, conservacoes e complementos - GRUPO 42</v>
          </cell>
          <cell r="C2760"/>
          <cell r="D2760"/>
          <cell r="E2760"/>
          <cell r="F2760"/>
        </row>
        <row r="2761">
          <cell r="A2761" t="str">
            <v>42.20.080</v>
          </cell>
          <cell r="B2761" t="str">
            <v>Solda exotérmica conexão cabo-cabo horizontal em X, bitola do cabo de 16-16mm² a 35-35mm²</v>
          </cell>
          <cell r="C2761" t="str">
            <v>UN</v>
          </cell>
          <cell r="D2761">
            <v>9.93</v>
          </cell>
          <cell r="E2761">
            <v>25.03</v>
          </cell>
          <cell r="F2761">
            <v>34.96</v>
          </cell>
        </row>
        <row r="2762">
          <cell r="A2762" t="str">
            <v>42.20.090</v>
          </cell>
          <cell r="B2762" t="str">
            <v>Solda exotérmica conexão cabo-cabo horizontal em X, bitola do cabo de 50-25mm² a 95-50mm²</v>
          </cell>
          <cell r="C2762" t="str">
            <v>UN</v>
          </cell>
          <cell r="D2762">
            <v>19.57</v>
          </cell>
          <cell r="E2762">
            <v>25.03</v>
          </cell>
          <cell r="F2762">
            <v>44.6</v>
          </cell>
        </row>
        <row r="2763">
          <cell r="A2763" t="str">
            <v>42.20.120</v>
          </cell>
          <cell r="B2763" t="str">
            <v>Solda exotérmica conexão cabo-cabo horizontal em X sobreposto, bitola do cabo de 35-35mm² a 50-35mm²</v>
          </cell>
          <cell r="C2763" t="str">
            <v>UN</v>
          </cell>
          <cell r="D2763">
            <v>19.649999999999999</v>
          </cell>
          <cell r="E2763">
            <v>25.03</v>
          </cell>
          <cell r="F2763">
            <v>44.68</v>
          </cell>
        </row>
        <row r="2764">
          <cell r="A2764" t="str">
            <v>42.20.130</v>
          </cell>
          <cell r="B2764" t="str">
            <v>Solda exotérmica conexão cabo-cabo horizontal em X sobreposto, bitola do cabo de 50-50mm² a 95-50mm²</v>
          </cell>
          <cell r="C2764" t="str">
            <v>UN</v>
          </cell>
          <cell r="D2764">
            <v>36.729999999999997</v>
          </cell>
          <cell r="E2764">
            <v>25.03</v>
          </cell>
          <cell r="F2764">
            <v>61.76</v>
          </cell>
        </row>
        <row r="2765">
          <cell r="A2765" t="str">
            <v>42.20.150</v>
          </cell>
          <cell r="B2765" t="str">
            <v>Solda exotérmica conexão cabo-cabo horizontal em T, bitola do cabo de 16-16mm² a 50-35mm², 70-35mm² e 95-35mm²</v>
          </cell>
          <cell r="C2765" t="str">
            <v>UN</v>
          </cell>
          <cell r="D2765">
            <v>10.1</v>
          </cell>
          <cell r="E2765">
            <v>25.03</v>
          </cell>
          <cell r="F2765">
            <v>35.130000000000003</v>
          </cell>
        </row>
        <row r="2766">
          <cell r="A2766" t="str">
            <v>42.20.160</v>
          </cell>
          <cell r="B2766" t="str">
            <v>Solda exotérmica conexão cabo-cabo horizontal em T, bitola do cabo de 50-50mm² a 95-50mm²</v>
          </cell>
          <cell r="C2766" t="str">
            <v>UN</v>
          </cell>
          <cell r="D2766">
            <v>19.36</v>
          </cell>
          <cell r="E2766">
            <v>25.03</v>
          </cell>
          <cell r="F2766">
            <v>44.39</v>
          </cell>
        </row>
        <row r="2767">
          <cell r="A2767" t="str">
            <v>42.20.170</v>
          </cell>
          <cell r="B2767" t="str">
            <v>Solda exotérmica conexão cabo-cabo horizontal reto, bitola do cabo de 16mm² a 70mm²</v>
          </cell>
          <cell r="C2767" t="str">
            <v>UN</v>
          </cell>
          <cell r="D2767">
            <v>9.9499999999999993</v>
          </cell>
          <cell r="E2767">
            <v>25.03</v>
          </cell>
          <cell r="F2767">
            <v>34.979999999999997</v>
          </cell>
        </row>
        <row r="2768">
          <cell r="A2768" t="str">
            <v>42.20.190</v>
          </cell>
          <cell r="B2768" t="str">
            <v>Solda exotérmica conexão cabo-haste em X sobreposto, bitola do cabo de 35mm² a 50mm² para haste de 5/8" e 3/4"</v>
          </cell>
          <cell r="C2768" t="str">
            <v>UN</v>
          </cell>
          <cell r="D2768">
            <v>36.9</v>
          </cell>
          <cell r="E2768">
            <v>25.03</v>
          </cell>
          <cell r="F2768">
            <v>61.93</v>
          </cell>
        </row>
        <row r="2769">
          <cell r="A2769" t="str">
            <v>42.20.210</v>
          </cell>
          <cell r="B2769" t="str">
            <v>Solda exotérmica conexão cabo-haste em T, bitola do cabo de 35mm² para haste de 5/8" e 3/4"</v>
          </cell>
          <cell r="C2769" t="str">
            <v>UN</v>
          </cell>
          <cell r="D2769">
            <v>19.84</v>
          </cell>
          <cell r="E2769">
            <v>25.03</v>
          </cell>
          <cell r="F2769">
            <v>44.87</v>
          </cell>
        </row>
        <row r="2770">
          <cell r="A2770" t="str">
            <v>42.20.220</v>
          </cell>
          <cell r="B2770" t="str">
            <v>Solda exotérmica conexão cabo-haste em T, bitola do cabo de 50mm² a 95mm² para haste de 5/8" e 3/4"</v>
          </cell>
          <cell r="C2770" t="str">
            <v>UN</v>
          </cell>
          <cell r="D2770">
            <v>36.909999999999997</v>
          </cell>
          <cell r="E2770">
            <v>25.03</v>
          </cell>
          <cell r="F2770">
            <v>61.94</v>
          </cell>
        </row>
        <row r="2771">
          <cell r="A2771" t="str">
            <v>42.20.230</v>
          </cell>
          <cell r="B2771" t="str">
            <v>Solda exotérmica conexão cabo-haste na lateral, bitola do cabo de 25mm² a 70mm² para haste de 5/8" e 3/4"</v>
          </cell>
          <cell r="C2771" t="str">
            <v>UN</v>
          </cell>
          <cell r="D2771">
            <v>20.09</v>
          </cell>
          <cell r="E2771">
            <v>25.03</v>
          </cell>
          <cell r="F2771">
            <v>45.12</v>
          </cell>
        </row>
        <row r="2772">
          <cell r="A2772" t="str">
            <v>42.20.240</v>
          </cell>
          <cell r="B2772" t="str">
            <v>Solda exotérmica conexão cabo-haste no topo, bitola do cabo de 25mm² a 35mm² para haste de 5/8"</v>
          </cell>
          <cell r="C2772" t="str">
            <v>UN</v>
          </cell>
          <cell r="D2772">
            <v>19.260000000000002</v>
          </cell>
          <cell r="E2772">
            <v>25.03</v>
          </cell>
          <cell r="F2772">
            <v>44.29</v>
          </cell>
        </row>
        <row r="2773">
          <cell r="A2773" t="str">
            <v>42.20.250</v>
          </cell>
          <cell r="B2773" t="str">
            <v>Solda exotérmica conexão cabo-haste no topo, bitola do cabo de 50mm² a 95mm² para haste de 5/8" e 3/4"</v>
          </cell>
          <cell r="C2773" t="str">
            <v>UN</v>
          </cell>
          <cell r="D2773">
            <v>19.440000000000001</v>
          </cell>
          <cell r="E2773">
            <v>25.03</v>
          </cell>
          <cell r="F2773">
            <v>44.47</v>
          </cell>
        </row>
        <row r="2774">
          <cell r="A2774" t="str">
            <v>42.20.260</v>
          </cell>
          <cell r="B2774" t="str">
            <v>Solda exotérmica conexão cabo-ferro de construção com cabo paralelo, bitola do cabo de 35mm² para haste de 5/8" e 3/4"</v>
          </cell>
          <cell r="C2774" t="str">
            <v>UN</v>
          </cell>
          <cell r="D2774">
            <v>9.7200000000000006</v>
          </cell>
          <cell r="E2774">
            <v>25.03</v>
          </cell>
          <cell r="F2774">
            <v>34.75</v>
          </cell>
        </row>
        <row r="2775">
          <cell r="A2775" t="str">
            <v>42.20.270</v>
          </cell>
          <cell r="B2775" t="str">
            <v>Solda exotérmica conexão cabo-ferro de construção com cabo paralelo, bitola do cabo de 50mm² a 70mm² para haste de 5/8" e 3/4"</v>
          </cell>
          <cell r="C2775" t="str">
            <v>UN</v>
          </cell>
          <cell r="D2775">
            <v>21.25</v>
          </cell>
          <cell r="E2775">
            <v>25.03</v>
          </cell>
          <cell r="F2775">
            <v>46.28</v>
          </cell>
        </row>
        <row r="2776">
          <cell r="A2776" t="str">
            <v>42.20.280</v>
          </cell>
          <cell r="B2776" t="str">
            <v>Solda exotérmica conexão cabo-ferro de construção com cabo em X sobreposto, bitola do cabo de 35mm² a 70mm² para haste de 5/8"</v>
          </cell>
          <cell r="C2776" t="str">
            <v>UN</v>
          </cell>
          <cell r="D2776">
            <v>19.48</v>
          </cell>
          <cell r="E2776">
            <v>25.03</v>
          </cell>
          <cell r="F2776">
            <v>44.51</v>
          </cell>
        </row>
        <row r="2777">
          <cell r="A2777" t="str">
            <v>42.20.290</v>
          </cell>
          <cell r="B2777" t="str">
            <v>Solda exotérmica conexão cabo-ferro de construção com cabo em X sobreposto, bitola do cabo de 35mm² a 70mm² para haste de 3/8"</v>
          </cell>
          <cell r="C2777" t="str">
            <v>UN</v>
          </cell>
          <cell r="D2777">
            <v>19.489999999999998</v>
          </cell>
          <cell r="E2777">
            <v>25.03</v>
          </cell>
          <cell r="F2777">
            <v>44.52</v>
          </cell>
        </row>
        <row r="2778">
          <cell r="A2778" t="str">
            <v>42.20.300</v>
          </cell>
          <cell r="B2778" t="str">
            <v>Solda exotérmica conexão cabo-terminal com duas fixações, bitola do cabo de 25mm² a 50mm² para terminal 3x25</v>
          </cell>
          <cell r="C2778" t="str">
            <v>UN</v>
          </cell>
          <cell r="D2778">
            <v>9.91</v>
          </cell>
          <cell r="E2778">
            <v>25.03</v>
          </cell>
          <cell r="F2778">
            <v>34.94</v>
          </cell>
        </row>
        <row r="2779">
          <cell r="A2779" t="str">
            <v>42.20.310</v>
          </cell>
          <cell r="B2779" t="str">
            <v>Solda exotérmica conexão cabo-superfície de aço, bitola do cabo de 16mm² a 35mm²</v>
          </cell>
          <cell r="C2779" t="str">
            <v>UN</v>
          </cell>
          <cell r="D2779">
            <v>9.7899999999999991</v>
          </cell>
          <cell r="E2779">
            <v>25.03</v>
          </cell>
          <cell r="F2779">
            <v>34.82</v>
          </cell>
        </row>
        <row r="2780">
          <cell r="A2780" t="str">
            <v>42.20.320</v>
          </cell>
          <cell r="B2780" t="str">
            <v>Solda exotérmica conexão cabo-superfície de aço, bitola do cabo de 50mm² a 95mm²</v>
          </cell>
          <cell r="C2780" t="str">
            <v>UN</v>
          </cell>
          <cell r="D2780">
            <v>19.48</v>
          </cell>
          <cell r="E2780">
            <v>25.03</v>
          </cell>
          <cell r="F2780">
            <v>44.51</v>
          </cell>
        </row>
        <row r="2781">
          <cell r="A2781" t="str">
            <v>43</v>
          </cell>
          <cell r="B2781" t="str">
            <v>APARELHOS ELETRICOS, HIDRAULICOS E A GAS.</v>
          </cell>
          <cell r="C2781"/>
          <cell r="D2781"/>
          <cell r="E2781"/>
          <cell r="F2781"/>
        </row>
        <row r="2782">
          <cell r="A2782" t="str">
            <v>43.01</v>
          </cell>
          <cell r="B2782" t="str">
            <v>Bebedouros</v>
          </cell>
          <cell r="C2782"/>
          <cell r="D2782"/>
          <cell r="E2782"/>
          <cell r="F2782"/>
        </row>
        <row r="2783">
          <cell r="A2783" t="str">
            <v>43.01.012</v>
          </cell>
          <cell r="B2783" t="str">
            <v>Purificador de pressão elétrico em chapa eletrozincado pré-pintada e tampo em aço inoxidável, tipo coluna, capacidade de refrigeração de 2 l/h - simples</v>
          </cell>
          <cell r="C2783" t="str">
            <v>UN</v>
          </cell>
          <cell r="D2783">
            <v>1290.24</v>
          </cell>
          <cell r="E2783">
            <v>70.41</v>
          </cell>
          <cell r="F2783">
            <v>1360.65</v>
          </cell>
        </row>
        <row r="2784">
          <cell r="A2784" t="str">
            <v>43.01.032</v>
          </cell>
          <cell r="B2784" t="str">
            <v>Purificador de pressão elétrico em chapa eletrozincado pré-pintada e tampo em aço inoxidável, tipo coluna, capacidade de refrigeração de 2 l/h - conjugado</v>
          </cell>
          <cell r="C2784" t="str">
            <v>UN</v>
          </cell>
          <cell r="D2784">
            <v>1764.05</v>
          </cell>
          <cell r="E2784">
            <v>70.41</v>
          </cell>
          <cell r="F2784">
            <v>1834.46</v>
          </cell>
        </row>
        <row r="2785">
          <cell r="A2785" t="str">
            <v>43.02</v>
          </cell>
          <cell r="B2785" t="str">
            <v>Chuveiros</v>
          </cell>
          <cell r="C2785"/>
          <cell r="D2785"/>
          <cell r="E2785"/>
          <cell r="F2785"/>
        </row>
        <row r="2786">
          <cell r="A2786" t="str">
            <v>43.02.010</v>
          </cell>
          <cell r="B2786" t="str">
            <v>Chuveiro frio em PVC, diâmetro de 10 cm</v>
          </cell>
          <cell r="C2786" t="str">
            <v>UN</v>
          </cell>
          <cell r="D2786">
            <v>18.059999999999999</v>
          </cell>
          <cell r="E2786">
            <v>25.03</v>
          </cell>
          <cell r="F2786">
            <v>43.09</v>
          </cell>
        </row>
        <row r="2787">
          <cell r="A2787" t="str">
            <v>43.02.070</v>
          </cell>
          <cell r="B2787" t="str">
            <v>Chuveiro com válvula de acionamento antivandalismo, DN= 3/4´</v>
          </cell>
          <cell r="C2787" t="str">
            <v>UN</v>
          </cell>
          <cell r="D2787">
            <v>940.99</v>
          </cell>
          <cell r="E2787">
            <v>47.55</v>
          </cell>
          <cell r="F2787">
            <v>988.54</v>
          </cell>
        </row>
        <row r="2788">
          <cell r="A2788" t="str">
            <v>43.02.080</v>
          </cell>
          <cell r="B2788" t="str">
            <v>Chuveiro elétrico de 6.500W / 220V com resistência blindada</v>
          </cell>
          <cell r="C2788" t="str">
            <v>UN</v>
          </cell>
          <cell r="D2788">
            <v>429.25</v>
          </cell>
          <cell r="E2788">
            <v>39.880000000000003</v>
          </cell>
          <cell r="F2788">
            <v>469.13</v>
          </cell>
        </row>
        <row r="2789">
          <cell r="A2789" t="str">
            <v>43.02.100</v>
          </cell>
          <cell r="B2789" t="str">
            <v>Chuveiro com jato regulável em metal com acabamento cromado</v>
          </cell>
          <cell r="C2789" t="str">
            <v>UN</v>
          </cell>
          <cell r="D2789">
            <v>182.49</v>
          </cell>
          <cell r="E2789">
            <v>25.03</v>
          </cell>
          <cell r="F2789">
            <v>207.52</v>
          </cell>
        </row>
        <row r="2790">
          <cell r="A2790" t="str">
            <v>43.02.122</v>
          </cell>
          <cell r="B2790" t="str">
            <v>Chuveiro frio em PVC, com registro e tubo de ligação acoplados</v>
          </cell>
          <cell r="C2790" t="str">
            <v>UN</v>
          </cell>
          <cell r="D2790">
            <v>13.96</v>
          </cell>
          <cell r="E2790">
            <v>30.12</v>
          </cell>
          <cell r="F2790">
            <v>44.08</v>
          </cell>
        </row>
        <row r="2791">
          <cell r="A2791" t="str">
            <v>43.02.140</v>
          </cell>
          <cell r="B2791" t="str">
            <v>Chuveiro elétrico de 5.500 W / 220 V em PVC</v>
          </cell>
          <cell r="C2791" t="str">
            <v>UN</v>
          </cell>
          <cell r="D2791">
            <v>83.29</v>
          </cell>
          <cell r="E2791">
            <v>39.880000000000003</v>
          </cell>
          <cell r="F2791">
            <v>123.17</v>
          </cell>
        </row>
        <row r="2792">
          <cell r="A2792" t="str">
            <v>43.02.160</v>
          </cell>
          <cell r="B2792" t="str">
            <v>Chuveiro lava-olhos, acionamento manual, tubulação em ferro galvanizado com pintura epóxi cor verde</v>
          </cell>
          <cell r="C2792" t="str">
            <v>UN</v>
          </cell>
          <cell r="D2792">
            <v>1897.89</v>
          </cell>
          <cell r="E2792">
            <v>100.1</v>
          </cell>
          <cell r="F2792">
            <v>1997.99</v>
          </cell>
        </row>
        <row r="2793">
          <cell r="A2793" t="str">
            <v>43.02.170</v>
          </cell>
          <cell r="B2793" t="str">
            <v>Chuveiro elétrico de 7.500W / 220 V, com resistência blindada</v>
          </cell>
          <cell r="C2793" t="str">
            <v>UN</v>
          </cell>
          <cell r="D2793">
            <v>466.48</v>
          </cell>
          <cell r="E2793">
            <v>39.880000000000003</v>
          </cell>
          <cell r="F2793">
            <v>506.36</v>
          </cell>
        </row>
        <row r="2794">
          <cell r="A2794" t="str">
            <v>43.02.180</v>
          </cell>
          <cell r="B2794" t="str">
            <v>Ducha eletrônica de 6.800W até 7.900 W / 220 V</v>
          </cell>
          <cell r="C2794" t="str">
            <v>UN</v>
          </cell>
          <cell r="D2794">
            <v>140.22999999999999</v>
          </cell>
          <cell r="E2794">
            <v>39.880000000000003</v>
          </cell>
          <cell r="F2794">
            <v>180.11</v>
          </cell>
        </row>
        <row r="2795">
          <cell r="A2795" t="str">
            <v>43.03</v>
          </cell>
          <cell r="B2795" t="str">
            <v>Aquecedores</v>
          </cell>
          <cell r="C2795"/>
          <cell r="D2795"/>
          <cell r="E2795"/>
          <cell r="F2795"/>
        </row>
        <row r="2796">
          <cell r="A2796" t="str">
            <v>43.03.050</v>
          </cell>
          <cell r="B2796" t="str">
            <v>Aquecedor a gás de acumulação, capacidade 300 l</v>
          </cell>
          <cell r="C2796" t="str">
            <v>UN</v>
          </cell>
          <cell r="D2796">
            <v>25347.93</v>
          </cell>
          <cell r="E2796">
            <v>200.2</v>
          </cell>
          <cell r="F2796">
            <v>25548.13</v>
          </cell>
        </row>
        <row r="2797">
          <cell r="A2797" t="str">
            <v>43.03.130</v>
          </cell>
          <cell r="B2797" t="str">
            <v>Aquecedor a gás de acumulação, capacidade 500 l</v>
          </cell>
          <cell r="C2797" t="str">
            <v>UN</v>
          </cell>
          <cell r="D2797">
            <v>18023.16</v>
          </cell>
          <cell r="E2797">
            <v>225.23</v>
          </cell>
          <cell r="F2797">
            <v>18248.39</v>
          </cell>
        </row>
        <row r="2798">
          <cell r="A2798" t="str">
            <v>43.03.212</v>
          </cell>
          <cell r="B2798" t="str">
            <v>Aquecedor de passagem elétrico individual, baixa pressão - 5.000 W / 6.400 W</v>
          </cell>
          <cell r="C2798" t="str">
            <v>UN</v>
          </cell>
          <cell r="D2798">
            <v>568.9</v>
          </cell>
          <cell r="E2798">
            <v>250.25</v>
          </cell>
          <cell r="F2798">
            <v>819.15</v>
          </cell>
        </row>
        <row r="2799">
          <cell r="A2799" t="str">
            <v>43.03.220</v>
          </cell>
          <cell r="B2799" t="str">
            <v>Sistema de aquecimento de passagem a gás com sistema misturador para abastecimento de até 08 duchas</v>
          </cell>
          <cell r="C2799" t="str">
            <v>CJ</v>
          </cell>
          <cell r="D2799">
            <v>14185.42</v>
          </cell>
          <cell r="E2799">
            <v>5307.04</v>
          </cell>
          <cell r="F2799">
            <v>19492.46</v>
          </cell>
        </row>
        <row r="2800">
          <cell r="A2800" t="str">
            <v>43.03.230</v>
          </cell>
          <cell r="B2800" t="str">
            <v>Sistema de aquecimento de passagem a gás com sistema misturador para abastecimento de até 16 duchas</v>
          </cell>
          <cell r="C2800" t="str">
            <v>CJ</v>
          </cell>
          <cell r="D2800">
            <v>28969.84</v>
          </cell>
          <cell r="E2800">
            <v>5970.42</v>
          </cell>
          <cell r="F2800">
            <v>34940.26</v>
          </cell>
        </row>
        <row r="2801">
          <cell r="A2801" t="str">
            <v>43.03.240</v>
          </cell>
          <cell r="B2801" t="str">
            <v>Sistema de aquecimento de passagem a gás com sistema misturador para abastecimento de até 24 duchas</v>
          </cell>
          <cell r="C2801" t="str">
            <v>CJ</v>
          </cell>
          <cell r="D2801">
            <v>32309.07</v>
          </cell>
          <cell r="E2801">
            <v>7020.65</v>
          </cell>
          <cell r="F2801">
            <v>39329.72</v>
          </cell>
        </row>
        <row r="2802">
          <cell r="A2802" t="str">
            <v>43.03.500</v>
          </cell>
          <cell r="B2802" t="str">
            <v>Coletor em alumínio para sistema de aquecimento solar com área coletora até 1,60 m²</v>
          </cell>
          <cell r="C2802" t="str">
            <v>UN</v>
          </cell>
          <cell r="D2802">
            <v>1243.31</v>
          </cell>
          <cell r="E2802">
            <v>51.92</v>
          </cell>
          <cell r="F2802">
            <v>1295.23</v>
          </cell>
        </row>
        <row r="2803">
          <cell r="A2803" t="str">
            <v>43.03.510</v>
          </cell>
          <cell r="B2803" t="str">
            <v>Coletor em alumínio para sistema de aquecimento solar com área coletora até 2,00 m²</v>
          </cell>
          <cell r="C2803" t="str">
            <v>UN</v>
          </cell>
          <cell r="D2803">
            <v>2123.5700000000002</v>
          </cell>
          <cell r="E2803">
            <v>64.900000000000006</v>
          </cell>
          <cell r="F2803">
            <v>2188.4699999999998</v>
          </cell>
        </row>
        <row r="2804">
          <cell r="A2804" t="str">
            <v>43.03.550</v>
          </cell>
          <cell r="B2804" t="str">
            <v>Reservatório térmico horizontal em aço inoxidável AISI 304, capacidade de 500 litros</v>
          </cell>
          <cell r="C2804" t="str">
            <v>UN</v>
          </cell>
          <cell r="D2804">
            <v>3813.18</v>
          </cell>
          <cell r="E2804">
            <v>70.41</v>
          </cell>
          <cell r="F2804">
            <v>3883.59</v>
          </cell>
        </row>
        <row r="2805">
          <cell r="A2805" t="str">
            <v>43.04</v>
          </cell>
          <cell r="B2805" t="str">
            <v>Torneiras eletricas</v>
          </cell>
          <cell r="C2805"/>
          <cell r="D2805"/>
          <cell r="E2805"/>
          <cell r="F2805"/>
        </row>
        <row r="2806">
          <cell r="A2806" t="str">
            <v>43.04.020</v>
          </cell>
          <cell r="B2806" t="str">
            <v>Torneira elétrica</v>
          </cell>
          <cell r="C2806" t="str">
            <v>UN</v>
          </cell>
          <cell r="D2806">
            <v>220.77</v>
          </cell>
          <cell r="E2806">
            <v>39.880000000000003</v>
          </cell>
          <cell r="F2806">
            <v>260.64999999999998</v>
          </cell>
        </row>
        <row r="2807">
          <cell r="A2807" t="str">
            <v>43.05</v>
          </cell>
          <cell r="B2807" t="str">
            <v>Exaustor, ventilador e circulador de ar</v>
          </cell>
          <cell r="C2807"/>
          <cell r="D2807"/>
          <cell r="E2807"/>
          <cell r="F2807"/>
        </row>
        <row r="2808">
          <cell r="A2808" t="str">
            <v>43.05.030</v>
          </cell>
          <cell r="B2808" t="str">
            <v>Exaustor elétrico em plástico, vazão de 150 a 190m³/h</v>
          </cell>
          <cell r="C2808" t="str">
            <v>UN</v>
          </cell>
          <cell r="D2808">
            <v>336.37</v>
          </cell>
          <cell r="E2808">
            <v>50.05</v>
          </cell>
          <cell r="F2808">
            <v>386.42</v>
          </cell>
        </row>
        <row r="2809">
          <cell r="A2809" t="str">
            <v>43.05.100</v>
          </cell>
          <cell r="B2809" t="str">
            <v>Insuflador de ar compacto, para renovação de ar em ambientes, vazão máxima 93 m³/h</v>
          </cell>
          <cell r="C2809" t="str">
            <v>UN</v>
          </cell>
          <cell r="D2809">
            <v>327.02999999999997</v>
          </cell>
          <cell r="E2809">
            <v>50.05</v>
          </cell>
          <cell r="F2809">
            <v>377.08</v>
          </cell>
        </row>
        <row r="2810">
          <cell r="A2810" t="str">
            <v>43.06</v>
          </cell>
          <cell r="B2810" t="str">
            <v>Emissores de som</v>
          </cell>
          <cell r="C2810"/>
          <cell r="D2810"/>
          <cell r="E2810"/>
          <cell r="F2810"/>
        </row>
        <row r="2811">
          <cell r="A2811" t="str">
            <v>43.06.010</v>
          </cell>
          <cell r="B2811" t="str">
            <v>Cigarra de embutir 50/60HZ até 127V, com placa</v>
          </cell>
          <cell r="C2811" t="str">
            <v>UN</v>
          </cell>
          <cell r="D2811">
            <v>41.92</v>
          </cell>
          <cell r="E2811">
            <v>25.03</v>
          </cell>
          <cell r="F2811">
            <v>66.95</v>
          </cell>
        </row>
        <row r="2812">
          <cell r="A2812" t="str">
            <v>43.07</v>
          </cell>
          <cell r="B2812" t="str">
            <v>Aparelho condicionador de ar</v>
          </cell>
          <cell r="C2812"/>
          <cell r="D2812"/>
          <cell r="E2812"/>
          <cell r="F2812"/>
        </row>
        <row r="2813">
          <cell r="A2813" t="str">
            <v>43.07.070</v>
          </cell>
          <cell r="B2813" t="str">
            <v>Ar condicionado a frio, tipo split piso teto com capacidade de 48.000 BTU/h</v>
          </cell>
          <cell r="C2813" t="str">
            <v>CJ</v>
          </cell>
          <cell r="D2813">
            <v>16223.16</v>
          </cell>
          <cell r="E2813">
            <v>407.33</v>
          </cell>
          <cell r="F2813">
            <v>16630.490000000002</v>
          </cell>
        </row>
        <row r="2814">
          <cell r="A2814" t="str">
            <v>43.07.300</v>
          </cell>
          <cell r="B2814" t="str">
            <v>Ar condicionado a frio, tipo split cassete com capacidade de 18.000 BTU/h</v>
          </cell>
          <cell r="C2814" t="str">
            <v>CJ</v>
          </cell>
          <cell r="D2814">
            <v>7931.56</v>
          </cell>
          <cell r="E2814">
            <v>394.57</v>
          </cell>
          <cell r="F2814">
            <v>8326.1299999999992</v>
          </cell>
        </row>
        <row r="2815">
          <cell r="A2815" t="str">
            <v>43.07.310</v>
          </cell>
          <cell r="B2815" t="str">
            <v>Ar condicionado a frio, tipo split cassete com capacidade de 24.000 BTU/h</v>
          </cell>
          <cell r="C2815" t="str">
            <v>CJ</v>
          </cell>
          <cell r="D2815">
            <v>8864.02</v>
          </cell>
          <cell r="E2815">
            <v>407.33</v>
          </cell>
          <cell r="F2815">
            <v>9271.35</v>
          </cell>
        </row>
        <row r="2816">
          <cell r="A2816" t="str">
            <v>43.07.320</v>
          </cell>
          <cell r="B2816" t="str">
            <v>Ar condicionado a frio, tipo split cassete com capacidade de 36.000 BTU/h</v>
          </cell>
          <cell r="C2816" t="str">
            <v>CJ</v>
          </cell>
          <cell r="D2816">
            <v>13897.49</v>
          </cell>
          <cell r="E2816">
            <v>407.33</v>
          </cell>
          <cell r="F2816">
            <v>14304.82</v>
          </cell>
        </row>
        <row r="2817">
          <cell r="A2817" t="str">
            <v>43.07.330</v>
          </cell>
          <cell r="B2817" t="str">
            <v>Ar condicionado a frio, tipo split parede com capacidade de 12.000 BTU/h</v>
          </cell>
          <cell r="C2817" t="str">
            <v>CJ</v>
          </cell>
          <cell r="D2817">
            <v>3289.57</v>
          </cell>
          <cell r="E2817">
            <v>394.57</v>
          </cell>
          <cell r="F2817">
            <v>3684.14</v>
          </cell>
        </row>
        <row r="2818">
          <cell r="A2818" t="str">
            <v>43.07.340</v>
          </cell>
          <cell r="B2818" t="str">
            <v>Ar condicionado a frio, tipo split parede com capacidade de 18.000 BTU/h</v>
          </cell>
          <cell r="C2818" t="str">
            <v>CJ</v>
          </cell>
          <cell r="D2818">
            <v>4691.84</v>
          </cell>
          <cell r="E2818">
            <v>394.57</v>
          </cell>
          <cell r="F2818">
            <v>5086.41</v>
          </cell>
        </row>
        <row r="2819">
          <cell r="A2819" t="str">
            <v>43.07.350</v>
          </cell>
          <cell r="B2819" t="str">
            <v>Ar condicionado a frio, tipo split parede com capacidade de 24.000 BTU/h</v>
          </cell>
          <cell r="C2819" t="str">
            <v>CJ</v>
          </cell>
          <cell r="D2819">
            <v>6670.29</v>
          </cell>
          <cell r="E2819">
            <v>407.33</v>
          </cell>
          <cell r="F2819">
            <v>7077.62</v>
          </cell>
        </row>
        <row r="2820">
          <cell r="A2820" t="str">
            <v>43.07.360</v>
          </cell>
          <cell r="B2820" t="str">
            <v>Ar condicionado a frio, tipo split parede com capacidade de 30.000 BTU/h</v>
          </cell>
          <cell r="C2820" t="str">
            <v>CJ</v>
          </cell>
          <cell r="D2820">
            <v>7837.42</v>
          </cell>
          <cell r="E2820">
            <v>407.33</v>
          </cell>
          <cell r="F2820">
            <v>8244.75</v>
          </cell>
        </row>
        <row r="2821">
          <cell r="A2821" t="str">
            <v>43.07.380</v>
          </cell>
          <cell r="B2821" t="str">
            <v>Ar condicionado a frio, tipo split piso teto com capacidade de 24.000 BTU/h</v>
          </cell>
          <cell r="C2821" t="str">
            <v>CJ</v>
          </cell>
          <cell r="D2821">
            <v>7291.74</v>
          </cell>
          <cell r="E2821">
            <v>407.33</v>
          </cell>
          <cell r="F2821">
            <v>7699.07</v>
          </cell>
        </row>
        <row r="2822">
          <cell r="A2822" t="str">
            <v>43.07.390</v>
          </cell>
          <cell r="B2822" t="str">
            <v>Ar condicionado a frio, tipo split piso teto com capacidade de 36.000 BTU/h</v>
          </cell>
          <cell r="C2822" t="str">
            <v>CJ</v>
          </cell>
          <cell r="D2822">
            <v>11704.07</v>
          </cell>
          <cell r="E2822">
            <v>407.33</v>
          </cell>
          <cell r="F2822">
            <v>12111.4</v>
          </cell>
        </row>
        <row r="2823">
          <cell r="A2823" t="str">
            <v>43.08</v>
          </cell>
          <cell r="B2823" t="str">
            <v>Equipamentos para sistema VRF ar condicionado</v>
          </cell>
          <cell r="C2823"/>
          <cell r="D2823"/>
          <cell r="E2823"/>
          <cell r="F2823"/>
        </row>
        <row r="2824">
          <cell r="A2824" t="str">
            <v>43.08.001</v>
          </cell>
          <cell r="B2824" t="str">
            <v>Condensador para sistema VRF de ar condicionado, capacidade até 6 TR</v>
          </cell>
          <cell r="C2824" t="str">
            <v>UN</v>
          </cell>
          <cell r="D2824">
            <v>43264.14</v>
          </cell>
          <cell r="E2824">
            <v>922.24</v>
          </cell>
          <cell r="F2824">
            <v>44186.38</v>
          </cell>
        </row>
        <row r="2825">
          <cell r="A2825" t="str">
            <v>43.08.002</v>
          </cell>
          <cell r="B2825" t="str">
            <v>Condensador para sistema VRF de ar condicionado, capacidade de 8 TR a 10 TR</v>
          </cell>
          <cell r="C2825" t="str">
            <v>UN</v>
          </cell>
          <cell r="D2825">
            <v>50011.41</v>
          </cell>
          <cell r="E2825">
            <v>922.24</v>
          </cell>
          <cell r="F2825">
            <v>50933.65</v>
          </cell>
        </row>
        <row r="2826">
          <cell r="A2826" t="str">
            <v>43.08.003</v>
          </cell>
          <cell r="B2826" t="str">
            <v>Condensador para sistema VRF de ar condicionado, capacidade de 11 TR a 13 TR</v>
          </cell>
          <cell r="C2826" t="str">
            <v>UN</v>
          </cell>
          <cell r="D2826">
            <v>57784.52</v>
          </cell>
          <cell r="E2826">
            <v>922.24</v>
          </cell>
          <cell r="F2826">
            <v>58706.76</v>
          </cell>
        </row>
        <row r="2827">
          <cell r="A2827" t="str">
            <v>43.08.004</v>
          </cell>
          <cell r="B2827" t="str">
            <v>Condensador para sistema VRF de ar condicionado, capacidade de 14 TR a 16 TR</v>
          </cell>
          <cell r="C2827" t="str">
            <v>UN</v>
          </cell>
          <cell r="D2827">
            <v>64394.3</v>
          </cell>
          <cell r="E2827">
            <v>922.24</v>
          </cell>
          <cell r="F2827">
            <v>65316.54</v>
          </cell>
        </row>
        <row r="2828">
          <cell r="A2828" t="str">
            <v>43.08.020</v>
          </cell>
          <cell r="B2828" t="str">
            <v>Evaporador para sistema VRF de ar condicionado, tipo parede, capacidade de 1 TR</v>
          </cell>
          <cell r="C2828" t="str">
            <v>UN</v>
          </cell>
          <cell r="D2828">
            <v>4159.8599999999997</v>
          </cell>
          <cell r="E2828">
            <v>806.96</v>
          </cell>
          <cell r="F2828">
            <v>4966.82</v>
          </cell>
        </row>
        <row r="2829">
          <cell r="A2829" t="str">
            <v>43.08.021</v>
          </cell>
          <cell r="B2829" t="str">
            <v>Evaporador para sistema VRF de ar condicionado, tipo parede, capacidade de 2 TR</v>
          </cell>
          <cell r="C2829" t="str">
            <v>UN</v>
          </cell>
          <cell r="D2829">
            <v>5377.97</v>
          </cell>
          <cell r="E2829">
            <v>806.96</v>
          </cell>
          <cell r="F2829">
            <v>6184.93</v>
          </cell>
        </row>
        <row r="2830">
          <cell r="A2830" t="str">
            <v>43.08.022</v>
          </cell>
          <cell r="B2830" t="str">
            <v>Evaporador para sistema VRF de ar condicionado, tipo parede, capacidade de 3 TR</v>
          </cell>
          <cell r="C2830" t="str">
            <v>UN</v>
          </cell>
          <cell r="D2830">
            <v>7231.25</v>
          </cell>
          <cell r="E2830">
            <v>806.96</v>
          </cell>
          <cell r="F2830">
            <v>8038.21</v>
          </cell>
        </row>
        <row r="2831">
          <cell r="A2831" t="str">
            <v>43.08.030</v>
          </cell>
          <cell r="B2831" t="str">
            <v>Evaporador para sistema VRF de ar condicionado, tipo piso teto, capacidade de 1 TR</v>
          </cell>
          <cell r="C2831" t="str">
            <v>UN</v>
          </cell>
          <cell r="D2831">
            <v>4630.88</v>
          </cell>
          <cell r="E2831">
            <v>806.96</v>
          </cell>
          <cell r="F2831">
            <v>5437.84</v>
          </cell>
        </row>
        <row r="2832">
          <cell r="A2832" t="str">
            <v>43.08.031</v>
          </cell>
          <cell r="B2832" t="str">
            <v>Evaporador para sistema VRF de ar condicionado, tipo piso teto, capacidade de 2 TR</v>
          </cell>
          <cell r="C2832" t="str">
            <v>UN</v>
          </cell>
          <cell r="D2832">
            <v>5332.29</v>
          </cell>
          <cell r="E2832">
            <v>806.96</v>
          </cell>
          <cell r="F2832">
            <v>6139.25</v>
          </cell>
        </row>
        <row r="2833">
          <cell r="A2833" t="str">
            <v>43.08.032</v>
          </cell>
          <cell r="B2833" t="str">
            <v>Evaporador para sistema VRF de ar condicionado, tipo piso teto, capacidade de 3 TR</v>
          </cell>
          <cell r="C2833" t="str">
            <v>UN</v>
          </cell>
          <cell r="D2833">
            <v>6330.76</v>
          </cell>
          <cell r="E2833">
            <v>806.96</v>
          </cell>
          <cell r="F2833">
            <v>7137.72</v>
          </cell>
        </row>
        <row r="2834">
          <cell r="A2834" t="str">
            <v>43.08.033</v>
          </cell>
          <cell r="B2834" t="str">
            <v>Evaporador para sistema VRF de ar condicionado, tipo piso teto, capacidade de 4 TR</v>
          </cell>
          <cell r="C2834" t="str">
            <v>UN</v>
          </cell>
          <cell r="D2834">
            <v>7332.43</v>
          </cell>
          <cell r="E2834">
            <v>806.96</v>
          </cell>
          <cell r="F2834">
            <v>8139.39</v>
          </cell>
        </row>
        <row r="2835">
          <cell r="A2835" t="str">
            <v>43.08.040</v>
          </cell>
          <cell r="B2835" t="str">
            <v>Evaporador para sistema VRF de ar condicionado, tipo cassete, capacidade de 1 TR</v>
          </cell>
          <cell r="C2835" t="str">
            <v>UN</v>
          </cell>
          <cell r="D2835">
            <v>4273.8900000000003</v>
          </cell>
          <cell r="E2835">
            <v>806.96</v>
          </cell>
          <cell r="F2835">
            <v>5080.8500000000004</v>
          </cell>
        </row>
        <row r="2836">
          <cell r="A2836" t="str">
            <v>43.08.041</v>
          </cell>
          <cell r="B2836" t="str">
            <v>Evaporador para sistema VRF de ar condicionado, tipo cassete, capacidade de 2 TR</v>
          </cell>
          <cell r="C2836" t="str">
            <v>UN</v>
          </cell>
          <cell r="D2836">
            <v>4855.68</v>
          </cell>
          <cell r="E2836">
            <v>806.96</v>
          </cell>
          <cell r="F2836">
            <v>5662.64</v>
          </cell>
        </row>
        <row r="2837">
          <cell r="A2837" t="str">
            <v>43.08.042</v>
          </cell>
          <cell r="B2837" t="str">
            <v>Evaporador para sistema VRF de ar condicionado, tipo cassete, capacidade de 3 TR</v>
          </cell>
          <cell r="C2837" t="str">
            <v>UN</v>
          </cell>
          <cell r="D2837">
            <v>5270.31</v>
          </cell>
          <cell r="E2837">
            <v>806.96</v>
          </cell>
          <cell r="F2837">
            <v>6077.27</v>
          </cell>
        </row>
        <row r="2838">
          <cell r="A2838" t="str">
            <v>43.08.043</v>
          </cell>
          <cell r="B2838" t="str">
            <v>Evaporador para sistema VRF de ar condicionado, tipo cassete, capacidade de 4 TR</v>
          </cell>
          <cell r="C2838" t="str">
            <v>UN</v>
          </cell>
          <cell r="D2838">
            <v>5443.18</v>
          </cell>
          <cell r="E2838">
            <v>806.96</v>
          </cell>
          <cell r="F2838">
            <v>6250.14</v>
          </cell>
        </row>
        <row r="2839">
          <cell r="A2839" t="str">
            <v>43.10</v>
          </cell>
          <cell r="B2839" t="str">
            <v>Bombas centrifugas, uso geral</v>
          </cell>
          <cell r="C2839"/>
          <cell r="D2839"/>
          <cell r="E2839"/>
          <cell r="F2839"/>
        </row>
        <row r="2840">
          <cell r="A2840" t="str">
            <v>43.10.050</v>
          </cell>
          <cell r="B2840" t="str">
            <v>Conjunto motor-bomba (centrífuga) 10 cv, monoestágio, Hman= 24 a 36 mca, Q= 53 a 45 m³/h</v>
          </cell>
          <cell r="C2840" t="str">
            <v>UN</v>
          </cell>
          <cell r="D2840">
            <v>9788.84</v>
          </cell>
          <cell r="E2840">
            <v>281.64</v>
          </cell>
          <cell r="F2840">
            <v>10070.48</v>
          </cell>
        </row>
        <row r="2841">
          <cell r="A2841" t="str">
            <v>43.10.090</v>
          </cell>
          <cell r="B2841" t="str">
            <v>Conjunto motor-bomba (centrífuga) 20 cv, monoestágio, Hman= 40 a 70 mca, Q= 76 a 28 m³/h</v>
          </cell>
          <cell r="C2841" t="str">
            <v>UN</v>
          </cell>
          <cell r="D2841">
            <v>18405.5</v>
          </cell>
          <cell r="E2841">
            <v>281.64</v>
          </cell>
          <cell r="F2841">
            <v>18687.14</v>
          </cell>
        </row>
        <row r="2842">
          <cell r="A2842" t="str">
            <v>43.10.110</v>
          </cell>
          <cell r="B2842" t="str">
            <v>Conjunto motor-bomba (centrífuga) 5 cv, monoestágio, Hmam= 14 a 26 mca, Q= 56 a 30 m³/h</v>
          </cell>
          <cell r="C2842" t="str">
            <v>UN</v>
          </cell>
          <cell r="D2842">
            <v>5081.82</v>
          </cell>
          <cell r="E2842">
            <v>281.64</v>
          </cell>
          <cell r="F2842">
            <v>5363.46</v>
          </cell>
        </row>
        <row r="2843">
          <cell r="A2843" t="str">
            <v>43.10.130</v>
          </cell>
          <cell r="B2843" t="str">
            <v>Conjunto motor-bomba (centrífuga) 3/4 cv, monoestágio, Hman= 10 a 16 mca, Q= 12,7 a 8 m³/h</v>
          </cell>
          <cell r="C2843" t="str">
            <v>UN</v>
          </cell>
          <cell r="D2843">
            <v>2395.7600000000002</v>
          </cell>
          <cell r="E2843">
            <v>281.64</v>
          </cell>
          <cell r="F2843">
            <v>2677.4</v>
          </cell>
        </row>
        <row r="2844">
          <cell r="A2844" t="str">
            <v>43.10.210</v>
          </cell>
          <cell r="B2844" t="str">
            <v>Conjunto motor-bomba (centrífuga) 60 cv, monoestágio, Hman= 90 a 125 mca, Q= 115 a 50 m³/h</v>
          </cell>
          <cell r="C2844" t="str">
            <v>UN</v>
          </cell>
          <cell r="D2844">
            <v>44504.58</v>
          </cell>
          <cell r="E2844">
            <v>281.64</v>
          </cell>
          <cell r="F2844">
            <v>44786.22</v>
          </cell>
        </row>
        <row r="2845">
          <cell r="A2845" t="str">
            <v>43.10.230</v>
          </cell>
          <cell r="B2845" t="str">
            <v>Conjunto motor-bomba (centrífuga) 2 cv, monoestágio, Hman= 12 a 27 mca, Q= 25 a 8 m³/h</v>
          </cell>
          <cell r="C2845" t="str">
            <v>UN</v>
          </cell>
          <cell r="D2845">
            <v>3531.52</v>
          </cell>
          <cell r="E2845">
            <v>281.64</v>
          </cell>
          <cell r="F2845">
            <v>3813.16</v>
          </cell>
        </row>
        <row r="2846">
          <cell r="A2846" t="str">
            <v>43.10.250</v>
          </cell>
          <cell r="B2846" t="str">
            <v>Conjunto motor-bomba (centrífuga) 15 cv, monoestágio, Hman= 30 a 60 mca, Q= 82 a 20 m³/h</v>
          </cell>
          <cell r="C2846" t="str">
            <v>UN</v>
          </cell>
          <cell r="D2846">
            <v>12095.63</v>
          </cell>
          <cell r="E2846">
            <v>281.64</v>
          </cell>
          <cell r="F2846">
            <v>12377.27</v>
          </cell>
        </row>
        <row r="2847">
          <cell r="A2847" t="str">
            <v>43.10.290</v>
          </cell>
          <cell r="B2847" t="str">
            <v>Conjunto motor-bomba (centrífuga) 5 cv, monoestágio, Hman= 24 a 33 mca, Q= 41,6 a 35,2 m³/h</v>
          </cell>
          <cell r="C2847" t="str">
            <v>UN</v>
          </cell>
          <cell r="D2847">
            <v>5067.26</v>
          </cell>
          <cell r="E2847">
            <v>281.64</v>
          </cell>
          <cell r="F2847">
            <v>5348.9</v>
          </cell>
        </row>
        <row r="2848">
          <cell r="A2848" t="str">
            <v>43.10.450</v>
          </cell>
          <cell r="B2848" t="str">
            <v>Conjunto motor-bomba (centrífuga) 30 cv, monoestágio, Hman= 20 a 50 mca, Q= 197 a 112 m³/h</v>
          </cell>
          <cell r="C2848" t="str">
            <v>UN</v>
          </cell>
          <cell r="D2848">
            <v>20575.32</v>
          </cell>
          <cell r="E2848">
            <v>281.64</v>
          </cell>
          <cell r="F2848">
            <v>20856.96</v>
          </cell>
        </row>
        <row r="2849">
          <cell r="A2849" t="str">
            <v>43.10.452</v>
          </cell>
          <cell r="B2849" t="str">
            <v>Conjunto motor-bomba (centrífuga) 1,5 cv, multiestágio, Hman= 20 a 35 mca, Q= 7,1 a 4,5 m³/h</v>
          </cell>
          <cell r="C2849" t="str">
            <v>UN</v>
          </cell>
          <cell r="D2849">
            <v>3385.15</v>
          </cell>
          <cell r="E2849">
            <v>281.64</v>
          </cell>
          <cell r="F2849">
            <v>3666.79</v>
          </cell>
        </row>
        <row r="2850">
          <cell r="A2850" t="str">
            <v>43.10.454</v>
          </cell>
          <cell r="B2850" t="str">
            <v>Conjunto motor-bomba (centrífuga) 3 cv, multiestágio, Hman= 30 a 45 mca, Q= 12,4 a 8,4 m³/h</v>
          </cell>
          <cell r="C2850" t="str">
            <v>UN</v>
          </cell>
          <cell r="D2850">
            <v>5310.83</v>
          </cell>
          <cell r="E2850">
            <v>281.64</v>
          </cell>
          <cell r="F2850">
            <v>5592.47</v>
          </cell>
        </row>
        <row r="2851">
          <cell r="A2851" t="str">
            <v>43.10.456</v>
          </cell>
          <cell r="B2851" t="str">
            <v>Conjunto motor-bomba (centrífuga) 3 cv, multiestágio, Hman= 35 a 60 mca, Q= 7,8 a 5,8 m³/h</v>
          </cell>
          <cell r="C2851" t="str">
            <v>UN</v>
          </cell>
          <cell r="D2851">
            <v>5528.67</v>
          </cell>
          <cell r="E2851">
            <v>281.64</v>
          </cell>
          <cell r="F2851">
            <v>5810.31</v>
          </cell>
        </row>
        <row r="2852">
          <cell r="A2852" t="str">
            <v>43.10.480</v>
          </cell>
          <cell r="B2852" t="str">
            <v>Conjunto motor-bomba (centrífuga) 7,5 cv, multiestágio, Hman= 30 a 80 mca, Q= 21,6 a 12,0 m³/h</v>
          </cell>
          <cell r="C2852" t="str">
            <v>UN</v>
          </cell>
          <cell r="D2852">
            <v>8976.61</v>
          </cell>
          <cell r="E2852">
            <v>281.64</v>
          </cell>
          <cell r="F2852">
            <v>9258.25</v>
          </cell>
        </row>
        <row r="2853">
          <cell r="A2853" t="str">
            <v>43.10.490</v>
          </cell>
          <cell r="B2853" t="str">
            <v>Conjunto motor-bomba (centrífuga) 5 cv, multiestágio, Hman= 25 a 50 mca, Q= 21,0 a 13,3 m³/h</v>
          </cell>
          <cell r="C2853" t="str">
            <v>UN</v>
          </cell>
          <cell r="D2853">
            <v>5830.24</v>
          </cell>
          <cell r="E2853">
            <v>281.64</v>
          </cell>
          <cell r="F2853">
            <v>6111.88</v>
          </cell>
        </row>
        <row r="2854">
          <cell r="A2854" t="str">
            <v>43.10.620</v>
          </cell>
          <cell r="B2854" t="str">
            <v>Conjunto motor-bomba (centrífuga), 0,5 cv, monoestágio, Hman= 10 a 20 mca, Q= 7,5 a 1,5 m³/h</v>
          </cell>
          <cell r="C2854" t="str">
            <v>UN</v>
          </cell>
          <cell r="D2854">
            <v>1761.82</v>
          </cell>
          <cell r="E2854">
            <v>281.64</v>
          </cell>
          <cell r="F2854">
            <v>2043.46</v>
          </cell>
        </row>
        <row r="2855">
          <cell r="A2855" t="str">
            <v>43.10.670</v>
          </cell>
          <cell r="B2855" t="str">
            <v>Conjunto motor-bomba (centrífuga) 0,5 cv, monoestágio, trifásico, Hman= 9 a 21 mca, Q= 8,3 a 2,0 m³/h</v>
          </cell>
          <cell r="C2855" t="str">
            <v>UN</v>
          </cell>
          <cell r="D2855">
            <v>1292.05</v>
          </cell>
          <cell r="E2855">
            <v>281.64</v>
          </cell>
          <cell r="F2855">
            <v>1573.69</v>
          </cell>
        </row>
        <row r="2856">
          <cell r="A2856" t="str">
            <v>43.10.730</v>
          </cell>
          <cell r="B2856" t="str">
            <v>Conjunto motor-bomba (centrífuga) 30 cv, monoestágio trifásico, Hman= 70 a 94 mca, Q= 34,80 a 61,7 m³/h</v>
          </cell>
          <cell r="C2856" t="str">
            <v>UN</v>
          </cell>
          <cell r="D2856">
            <v>19456.87</v>
          </cell>
          <cell r="E2856">
            <v>281.64</v>
          </cell>
          <cell r="F2856">
            <v>19738.509999999998</v>
          </cell>
        </row>
        <row r="2857">
          <cell r="A2857" t="str">
            <v>43.10.740</v>
          </cell>
          <cell r="B2857" t="str">
            <v>Conjunto motor-bomba (centrífuga) 20 cv, monoestágio trifásico, Hman= 62 a 90 mca, Q= 21,1 a 43,8 m³/h</v>
          </cell>
          <cell r="C2857" t="str">
            <v>UN</v>
          </cell>
          <cell r="D2857">
            <v>14197.15</v>
          </cell>
          <cell r="E2857">
            <v>281.64</v>
          </cell>
          <cell r="F2857">
            <v>14478.79</v>
          </cell>
        </row>
        <row r="2858">
          <cell r="A2858" t="str">
            <v>43.10.750</v>
          </cell>
          <cell r="B2858" t="str">
            <v>Conjunto motor-bomba (centrífuga) 1 cv, monoestágio trifásico, Hman= 8 a 25 mca e Q= 11 a 1,50 m³/h</v>
          </cell>
          <cell r="C2858" t="str">
            <v>UN</v>
          </cell>
          <cell r="D2858">
            <v>1721.78</v>
          </cell>
          <cell r="E2858">
            <v>281.64</v>
          </cell>
          <cell r="F2858">
            <v>2003.42</v>
          </cell>
        </row>
        <row r="2859">
          <cell r="A2859" t="str">
            <v>43.10.770</v>
          </cell>
          <cell r="B2859" t="str">
            <v>Conjunto motor-bomba (centrífuga) 40 cv, monoestágio trifásico, Hman= 45 a 75 mca e Q= 120 a 75 m³/h</v>
          </cell>
          <cell r="C2859" t="str">
            <v>UN</v>
          </cell>
          <cell r="D2859">
            <v>28565.439999999999</v>
          </cell>
          <cell r="E2859">
            <v>281.64</v>
          </cell>
          <cell r="F2859">
            <v>28847.08</v>
          </cell>
        </row>
        <row r="2860">
          <cell r="A2860" t="str">
            <v>43.10.780</v>
          </cell>
          <cell r="B2860" t="str">
            <v>Conjunto motor-bomba (centrífuga) 50 cv, monoestágio trifásico, Hman= 61 a 81 mca e Q= 170 a 80 m³/h</v>
          </cell>
          <cell r="C2860" t="str">
            <v>UN</v>
          </cell>
          <cell r="D2860">
            <v>31899.22</v>
          </cell>
          <cell r="E2860">
            <v>281.64</v>
          </cell>
          <cell r="F2860">
            <v>32180.86</v>
          </cell>
        </row>
        <row r="2861">
          <cell r="A2861" t="str">
            <v>43.10.790</v>
          </cell>
          <cell r="B2861" t="str">
            <v>Conjunto motor-bomba (centrífuga) 1 cv, multiestágio trifásico, Hman= 15 a 30 mca, Q= 6,5 a 4,2 m³/h</v>
          </cell>
          <cell r="C2861" t="str">
            <v>UN</v>
          </cell>
          <cell r="D2861">
            <v>1999.18</v>
          </cell>
          <cell r="E2861">
            <v>281.64</v>
          </cell>
          <cell r="F2861">
            <v>2280.8200000000002</v>
          </cell>
        </row>
        <row r="2862">
          <cell r="A2862" t="str">
            <v>43.10.794</v>
          </cell>
          <cell r="B2862" t="str">
            <v>Conjunto motor-bomba (centrífuga) 1 cv, multiestágio trifásico, Hman= 70 a 115 mca e Q= 1,0 a 1,6 m³/h</v>
          </cell>
          <cell r="C2862" t="str">
            <v>UN</v>
          </cell>
          <cell r="D2862">
            <v>4133.0200000000004</v>
          </cell>
          <cell r="E2862">
            <v>281.64</v>
          </cell>
          <cell r="F2862">
            <v>4414.66</v>
          </cell>
        </row>
        <row r="2863">
          <cell r="A2863" t="str">
            <v>43.11</v>
          </cell>
          <cell r="B2863" t="str">
            <v>Bombas submersiveis</v>
          </cell>
          <cell r="C2863"/>
          <cell r="D2863"/>
          <cell r="E2863"/>
          <cell r="F2863"/>
        </row>
        <row r="2864">
          <cell r="A2864" t="str">
            <v>43.11.050</v>
          </cell>
          <cell r="B2864" t="str">
            <v>Conjunto motor-bomba submersível para poço profundo de 6´, Q= 10 a 20m³/h, Hman= 80 a 48 mca, até 6 HP</v>
          </cell>
          <cell r="C2864" t="str">
            <v>UN</v>
          </cell>
          <cell r="D2864">
            <v>8453.59</v>
          </cell>
          <cell r="E2864">
            <v>600.6</v>
          </cell>
          <cell r="F2864">
            <v>9054.19</v>
          </cell>
        </row>
        <row r="2865">
          <cell r="A2865" t="str">
            <v>43.11.060</v>
          </cell>
          <cell r="B2865" t="str">
            <v>Conjunto motor-bomba submersível para poço profundo de 6´, Q= 10 a 20m³/h, Hman= 108 a 64,5 mca, 8 HP</v>
          </cell>
          <cell r="C2865" t="str">
            <v>UN</v>
          </cell>
          <cell r="D2865">
            <v>9313.2999999999993</v>
          </cell>
          <cell r="E2865">
            <v>600.6</v>
          </cell>
          <cell r="F2865">
            <v>9913.9</v>
          </cell>
        </row>
        <row r="2866">
          <cell r="A2866" t="str">
            <v>43.11.100</v>
          </cell>
          <cell r="B2866" t="str">
            <v>Conjunto motor-bomba submersível para poço profundo de 6´, Q= 10 a 20m³/h, Hman= 274 a 170 mca, 20 HP</v>
          </cell>
          <cell r="C2866" t="str">
            <v>UN</v>
          </cell>
          <cell r="D2866">
            <v>18185.02</v>
          </cell>
          <cell r="E2866">
            <v>600.6</v>
          </cell>
          <cell r="F2866">
            <v>18785.62</v>
          </cell>
        </row>
        <row r="2867">
          <cell r="A2867" t="str">
            <v>43.11.110</v>
          </cell>
          <cell r="B2867" t="str">
            <v>Conjunto motor-bomba submersível para poço profundo de 6´, Q= 20 a 34m³/h, Hman= 56,5 a 32 mca, até 8 HP</v>
          </cell>
          <cell r="C2867" t="str">
            <v>UN</v>
          </cell>
          <cell r="D2867">
            <v>10513.59</v>
          </cell>
          <cell r="E2867">
            <v>600.6</v>
          </cell>
          <cell r="F2867">
            <v>11114.19</v>
          </cell>
        </row>
        <row r="2868">
          <cell r="A2868" t="str">
            <v>43.11.130</v>
          </cell>
          <cell r="B2868" t="str">
            <v>Conjunto motor-bomba submersível para poço profundo de 6´, Q= 20 a 34m³/h, Hman= 92,5 a 53 mca, 12,5 HP</v>
          </cell>
          <cell r="C2868" t="str">
            <v>UN</v>
          </cell>
          <cell r="D2868">
            <v>9970.43</v>
          </cell>
          <cell r="E2868">
            <v>600.6</v>
          </cell>
          <cell r="F2868">
            <v>10571.03</v>
          </cell>
        </row>
        <row r="2869">
          <cell r="A2869" t="str">
            <v>43.11.150</v>
          </cell>
          <cell r="B2869" t="str">
            <v>Conjunto motor-bomba submersível para poço profundo de 6´, Q= 20 a 34m³/h, Hman= 152 a 88 mca, 20 HP</v>
          </cell>
          <cell r="C2869" t="str">
            <v>UN</v>
          </cell>
          <cell r="D2869">
            <v>16292.23</v>
          </cell>
          <cell r="E2869">
            <v>600.6</v>
          </cell>
          <cell r="F2869">
            <v>16892.830000000002</v>
          </cell>
        </row>
        <row r="2870">
          <cell r="A2870" t="str">
            <v>43.11.320</v>
          </cell>
          <cell r="B2870" t="str">
            <v>Conjunto motor-bomba submersível vertical para esgoto, Q= 4,8 a 25,8 m³/h, Hmam= 19 a 5 mca, potência 1 cv, diâmetro de sólidos até 20mm</v>
          </cell>
          <cell r="C2870" t="str">
            <v>UN</v>
          </cell>
          <cell r="D2870">
            <v>5919.84</v>
          </cell>
          <cell r="E2870">
            <v>400.4</v>
          </cell>
          <cell r="F2870">
            <v>6320.24</v>
          </cell>
        </row>
        <row r="2871">
          <cell r="A2871" t="str">
            <v>43.11.330</v>
          </cell>
          <cell r="B2871" t="str">
            <v>Conjunto motor-bomba submersível vertical para esgoto, Q= 4,6 a 57,2 m³/h, Hman= 13 a 4 mca, potência 2 a 3,5 cv, diâmetro de sólidos até 50mm</v>
          </cell>
          <cell r="C2871" t="str">
            <v>UN</v>
          </cell>
          <cell r="D2871">
            <v>8265.98</v>
          </cell>
          <cell r="E2871">
            <v>400.4</v>
          </cell>
          <cell r="F2871">
            <v>8666.3799999999992</v>
          </cell>
        </row>
        <row r="2872">
          <cell r="A2872" t="str">
            <v>43.11.360</v>
          </cell>
          <cell r="B2872" t="str">
            <v>Conjunto motor-bomba submersível vertical para águas residuais, Q= 2 a16 m³/h, Hman= 12 a 2 mca, potência de 0,5 cv</v>
          </cell>
          <cell r="C2872" t="str">
            <v>UN</v>
          </cell>
          <cell r="D2872">
            <v>2336.59</v>
          </cell>
          <cell r="E2872">
            <v>400.4</v>
          </cell>
          <cell r="F2872">
            <v>2736.99</v>
          </cell>
        </row>
        <row r="2873">
          <cell r="A2873" t="str">
            <v>43.11.370</v>
          </cell>
          <cell r="B2873" t="str">
            <v>Conjunto motor-bomba submersível vertical para águas residuais, Q= 3 a 20 m³/h, Hman= 13 a 5 mca, potência de 1 cv</v>
          </cell>
          <cell r="C2873" t="str">
            <v>UN</v>
          </cell>
          <cell r="D2873">
            <v>3166.78</v>
          </cell>
          <cell r="E2873">
            <v>400.4</v>
          </cell>
          <cell r="F2873">
            <v>3567.18</v>
          </cell>
        </row>
        <row r="2874">
          <cell r="A2874" t="str">
            <v>43.11.380</v>
          </cell>
          <cell r="B2874" t="str">
            <v>Conjunto motor-bomba submersível vertical para águas residuais, Q= 10 a 50 m³/h, Hman= 22 a 4 mca, potência 4 cv</v>
          </cell>
          <cell r="C2874" t="str">
            <v>UN</v>
          </cell>
          <cell r="D2874">
            <v>6060.67</v>
          </cell>
          <cell r="E2874">
            <v>400.4</v>
          </cell>
          <cell r="F2874">
            <v>6461.07</v>
          </cell>
        </row>
        <row r="2875">
          <cell r="A2875" t="str">
            <v>43.11.390</v>
          </cell>
          <cell r="B2875" t="str">
            <v>Conjunto motor-bomba submersível vertical para águas residuais, Q= 8 a 45 m³/h, Hman= 10,5 a 3,5 mca, potência 1,5 cv</v>
          </cell>
          <cell r="C2875" t="str">
            <v>UN</v>
          </cell>
          <cell r="D2875">
            <v>4061.98</v>
          </cell>
          <cell r="E2875">
            <v>400.4</v>
          </cell>
          <cell r="F2875">
            <v>4462.38</v>
          </cell>
        </row>
        <row r="2876">
          <cell r="A2876" t="str">
            <v>43.11.400</v>
          </cell>
          <cell r="B2876" t="str">
            <v>Conjunto motor-bomba submersível vertical para esgoto, Q= 3,4 a 86,3 m³/h, Hman= 14 a 5 mca, potência 5 cv</v>
          </cell>
          <cell r="C2876" t="str">
            <v>UN</v>
          </cell>
          <cell r="D2876">
            <v>14188</v>
          </cell>
          <cell r="E2876">
            <v>400.4</v>
          </cell>
          <cell r="F2876">
            <v>14588.4</v>
          </cell>
        </row>
        <row r="2877">
          <cell r="A2877" t="str">
            <v>43.11.410</v>
          </cell>
          <cell r="B2877" t="str">
            <v>Conjunto motor-bomba submersível vertical para esgoto, Q= 9,1 a 113,6m³/h, Hman= 20 a 15 mca, potência 10 cv</v>
          </cell>
          <cell r="C2877" t="str">
            <v>UN</v>
          </cell>
          <cell r="D2877">
            <v>23639.06</v>
          </cell>
          <cell r="E2877">
            <v>400.4</v>
          </cell>
          <cell r="F2877">
            <v>24039.46</v>
          </cell>
        </row>
        <row r="2878">
          <cell r="A2878" t="str">
            <v>43.11.420</v>
          </cell>
          <cell r="B2878" t="str">
            <v>Conjunto motor-bomba submersível vertical para esgoto, Q=9,3 a 69,0 m³/h, Hman=15 a 7 mca, potência 3cv, diâmetro de sólidos 50/65mm</v>
          </cell>
          <cell r="C2878" t="str">
            <v>UN</v>
          </cell>
          <cell r="D2878">
            <v>7595.84</v>
          </cell>
          <cell r="E2878">
            <v>400.4</v>
          </cell>
          <cell r="F2878">
            <v>7996.24</v>
          </cell>
        </row>
        <row r="2879">
          <cell r="A2879" t="str">
            <v>43.11.460</v>
          </cell>
          <cell r="B2879" t="str">
            <v>Conjunto motor-bomba submersível vertical para esgoto, Q= 40 m³/h, Hman= 40 mca, diâmetro de sólidos até 50 mm</v>
          </cell>
          <cell r="C2879" t="str">
            <v>UN</v>
          </cell>
          <cell r="D2879">
            <v>27578.79</v>
          </cell>
          <cell r="E2879">
            <v>400.4</v>
          </cell>
          <cell r="F2879">
            <v>27979.19</v>
          </cell>
        </row>
        <row r="2880">
          <cell r="A2880" t="str">
            <v>43.12</v>
          </cell>
          <cell r="B2880" t="str">
            <v>Bombas especiais, uso industrial</v>
          </cell>
          <cell r="C2880"/>
          <cell r="D2880"/>
          <cell r="E2880"/>
          <cell r="F2880"/>
        </row>
        <row r="2881">
          <cell r="A2881" t="str">
            <v>43.12.500</v>
          </cell>
          <cell r="B2881" t="str">
            <v>Filtro de areia com carga de areia filtrante, vazão de 16,9 m³/h</v>
          </cell>
          <cell r="C2881" t="str">
            <v>UN</v>
          </cell>
          <cell r="D2881">
            <v>3749.53</v>
          </cell>
          <cell r="E2881">
            <v>140.82</v>
          </cell>
          <cell r="F2881">
            <v>3890.35</v>
          </cell>
        </row>
        <row r="2882">
          <cell r="A2882" t="str">
            <v>43.20</v>
          </cell>
          <cell r="B2882" t="str">
            <v>Reparos, conservacoes e complementos - GRUPO 43</v>
          </cell>
          <cell r="C2882"/>
          <cell r="D2882"/>
          <cell r="E2882"/>
          <cell r="F2882"/>
        </row>
        <row r="2883">
          <cell r="A2883" t="str">
            <v>43.20.130</v>
          </cell>
          <cell r="B2883" t="str">
            <v>Caixa de passagem para condicionamento de ar tipo Split, com saída de dreno único na vertical - 39 x 22 x 6 cm</v>
          </cell>
          <cell r="C2883" t="str">
            <v>UN</v>
          </cell>
          <cell r="D2883">
            <v>28.13</v>
          </cell>
          <cell r="E2883">
            <v>13.55</v>
          </cell>
          <cell r="F2883">
            <v>41.68</v>
          </cell>
        </row>
        <row r="2884">
          <cell r="A2884" t="str">
            <v>43.20.140</v>
          </cell>
          <cell r="B2884" t="str">
            <v>Bomba de remoção de condensados para condicionadores de ar</v>
          </cell>
          <cell r="C2884" t="str">
            <v>UN</v>
          </cell>
          <cell r="D2884">
            <v>776.58</v>
          </cell>
          <cell r="E2884">
            <v>50.05</v>
          </cell>
          <cell r="F2884">
            <v>826.63</v>
          </cell>
        </row>
        <row r="2885">
          <cell r="A2885" t="str">
            <v>43.20.200</v>
          </cell>
          <cell r="B2885" t="str">
            <v>Controlador de temperatura digital</v>
          </cell>
          <cell r="C2885" t="str">
            <v>UN</v>
          </cell>
          <cell r="D2885">
            <v>334.85</v>
          </cell>
          <cell r="E2885">
            <v>25.03</v>
          </cell>
          <cell r="F2885">
            <v>359.88</v>
          </cell>
        </row>
        <row r="2886">
          <cell r="A2886" t="str">
            <v>43.20.210</v>
          </cell>
          <cell r="B2886" t="str">
            <v>Bomba de circulação para água quente</v>
          </cell>
          <cell r="C2886" t="str">
            <v>UN</v>
          </cell>
          <cell r="D2886">
            <v>588.53</v>
          </cell>
          <cell r="E2886">
            <v>25.03</v>
          </cell>
          <cell r="F2886">
            <v>613.55999999999995</v>
          </cell>
        </row>
        <row r="2887">
          <cell r="A2887" t="str">
            <v>43.20.250</v>
          </cell>
          <cell r="B2887" t="str">
            <v>Poço termométrico em alumínio, com haste de 30mm e rosca 1/2" npt</v>
          </cell>
          <cell r="C2887" t="str">
            <v>UN</v>
          </cell>
          <cell r="D2887">
            <v>63.69</v>
          </cell>
          <cell r="E2887">
            <v>10.01</v>
          </cell>
          <cell r="F2887">
            <v>73.7</v>
          </cell>
        </row>
        <row r="2888">
          <cell r="A2888" t="str">
            <v>43.20.260</v>
          </cell>
          <cell r="B2888" t="str">
            <v>Termostato para aquecimento ou refrigeração com programação horária</v>
          </cell>
          <cell r="C2888" t="str">
            <v>UN</v>
          </cell>
          <cell r="D2888">
            <v>448.99</v>
          </cell>
          <cell r="E2888">
            <v>25.03</v>
          </cell>
          <cell r="F2888">
            <v>474.02</v>
          </cell>
        </row>
        <row r="2889">
          <cell r="A2889" t="str">
            <v>44</v>
          </cell>
          <cell r="B2889" t="str">
            <v>APARELHOS E METAIS HIDRAULICOS</v>
          </cell>
          <cell r="C2889"/>
          <cell r="D2889"/>
          <cell r="E2889"/>
          <cell r="F2889"/>
        </row>
        <row r="2890">
          <cell r="A2890" t="str">
            <v>44.01</v>
          </cell>
          <cell r="B2890" t="str">
            <v>Aparelhos e loucas</v>
          </cell>
          <cell r="C2890"/>
          <cell r="D2890"/>
          <cell r="E2890"/>
          <cell r="F2890"/>
        </row>
        <row r="2891">
          <cell r="A2891" t="str">
            <v>44.01.030</v>
          </cell>
          <cell r="B2891" t="str">
            <v>Bacia turca de louça - 6 litros</v>
          </cell>
          <cell r="C2891" t="str">
            <v>UN</v>
          </cell>
          <cell r="D2891">
            <v>747.52</v>
          </cell>
          <cell r="E2891">
            <v>60.23</v>
          </cell>
          <cell r="F2891">
            <v>807.75</v>
          </cell>
        </row>
        <row r="2892">
          <cell r="A2892" t="str">
            <v>44.01.040</v>
          </cell>
          <cell r="B2892" t="str">
            <v xml:space="preserve">Bacia sifonada com caixa de descarga acoplada e tampa - infantil	</v>
          </cell>
          <cell r="C2892" t="str">
            <v>UN</v>
          </cell>
          <cell r="D2892">
            <v>873.32</v>
          </cell>
          <cell r="E2892">
            <v>70.41</v>
          </cell>
          <cell r="F2892">
            <v>943.73</v>
          </cell>
        </row>
        <row r="2893">
          <cell r="A2893" t="str">
            <v>44.01.050</v>
          </cell>
          <cell r="B2893" t="str">
            <v>Bacia sifonada de louça sem tampa - 6 litros</v>
          </cell>
          <cell r="C2893" t="str">
            <v>UN</v>
          </cell>
          <cell r="D2893">
            <v>245.61</v>
          </cell>
          <cell r="E2893">
            <v>60.23</v>
          </cell>
          <cell r="F2893">
            <v>305.83999999999997</v>
          </cell>
        </row>
        <row r="2894">
          <cell r="A2894" t="str">
            <v>44.01.070</v>
          </cell>
          <cell r="B2894" t="str">
            <v>Bacia sifonada de louça sem tampa com saída horizontal - 6 litros</v>
          </cell>
          <cell r="C2894" t="str">
            <v>UN</v>
          </cell>
          <cell r="D2894">
            <v>436.7</v>
          </cell>
          <cell r="E2894">
            <v>60.23</v>
          </cell>
          <cell r="F2894">
            <v>496.93</v>
          </cell>
        </row>
        <row r="2895">
          <cell r="A2895" t="str">
            <v>44.01.100</v>
          </cell>
          <cell r="B2895" t="str">
            <v>Lavatório de louça sem coluna</v>
          </cell>
          <cell r="C2895" t="str">
            <v>UN</v>
          </cell>
          <cell r="D2895">
            <v>98.8</v>
          </cell>
          <cell r="E2895">
            <v>70.41</v>
          </cell>
          <cell r="F2895">
            <v>169.21</v>
          </cell>
        </row>
        <row r="2896">
          <cell r="A2896" t="str">
            <v>44.01.110</v>
          </cell>
          <cell r="B2896" t="str">
            <v>Lavatório de louça com coluna</v>
          </cell>
          <cell r="C2896" t="str">
            <v>UN</v>
          </cell>
          <cell r="D2896">
            <v>229.13</v>
          </cell>
          <cell r="E2896">
            <v>70.41</v>
          </cell>
          <cell r="F2896">
            <v>299.54000000000002</v>
          </cell>
        </row>
        <row r="2897">
          <cell r="A2897" t="str">
            <v>44.01.160</v>
          </cell>
          <cell r="B2897" t="str">
            <v>Lavatório de louça pequeno com coluna suspensa - linha especial</v>
          </cell>
          <cell r="C2897" t="str">
            <v>UN</v>
          </cell>
          <cell r="D2897">
            <v>815.42</v>
          </cell>
          <cell r="E2897">
            <v>70.41</v>
          </cell>
          <cell r="F2897">
            <v>885.83</v>
          </cell>
        </row>
        <row r="2898">
          <cell r="A2898" t="str">
            <v>44.01.170</v>
          </cell>
          <cell r="B2898" t="str">
            <v>Lavatório em polipropileno</v>
          </cell>
          <cell r="C2898" t="str">
            <v>UN</v>
          </cell>
          <cell r="D2898">
            <v>44.06</v>
          </cell>
          <cell r="E2898">
            <v>25.03</v>
          </cell>
          <cell r="F2898">
            <v>69.09</v>
          </cell>
        </row>
        <row r="2899">
          <cell r="A2899" t="str">
            <v>44.01.200</v>
          </cell>
          <cell r="B2899" t="str">
            <v>Mictório de louça sifonado auto aspirante</v>
          </cell>
          <cell r="C2899" t="str">
            <v>UN</v>
          </cell>
          <cell r="D2899">
            <v>403.25</v>
          </cell>
          <cell r="E2899">
            <v>70.41</v>
          </cell>
          <cell r="F2899">
            <v>473.66</v>
          </cell>
        </row>
        <row r="2900">
          <cell r="A2900" t="str">
            <v>44.01.240</v>
          </cell>
          <cell r="B2900" t="str">
            <v>Lavatório em louça com coluna suspensa</v>
          </cell>
          <cell r="C2900" t="str">
            <v>UN</v>
          </cell>
          <cell r="D2900">
            <v>650.08000000000004</v>
          </cell>
          <cell r="E2900">
            <v>70.41</v>
          </cell>
          <cell r="F2900">
            <v>720.49</v>
          </cell>
        </row>
        <row r="2901">
          <cell r="A2901" t="str">
            <v>44.01.270</v>
          </cell>
          <cell r="B2901" t="str">
            <v>Cuba de louça de embutir oval</v>
          </cell>
          <cell r="C2901" t="str">
            <v>UN</v>
          </cell>
          <cell r="D2901">
            <v>110.97</v>
          </cell>
          <cell r="E2901">
            <v>25.03</v>
          </cell>
          <cell r="F2901">
            <v>136</v>
          </cell>
        </row>
        <row r="2902">
          <cell r="A2902" t="str">
            <v>44.01.310</v>
          </cell>
          <cell r="B2902" t="str">
            <v>Tanque de louça com coluna de 30 litros</v>
          </cell>
          <cell r="C2902" t="str">
            <v>UN</v>
          </cell>
          <cell r="D2902">
            <v>742.34</v>
          </cell>
          <cell r="E2902">
            <v>150.15</v>
          </cell>
          <cell r="F2902">
            <v>892.49</v>
          </cell>
        </row>
        <row r="2903">
          <cell r="A2903" t="str">
            <v>44.01.360</v>
          </cell>
          <cell r="B2903" t="str">
            <v>Tanque de louça com coluna de 18 a 20 litros</v>
          </cell>
          <cell r="C2903" t="str">
            <v>UN</v>
          </cell>
          <cell r="D2903">
            <v>604.72</v>
          </cell>
          <cell r="E2903">
            <v>150.15</v>
          </cell>
          <cell r="F2903">
            <v>754.87</v>
          </cell>
        </row>
        <row r="2904">
          <cell r="A2904" t="str">
            <v>44.01.370</v>
          </cell>
          <cell r="B2904" t="str">
            <v>Tanque em granito sintético, linha comercial - sem pertences</v>
          </cell>
          <cell r="C2904" t="str">
            <v>UN</v>
          </cell>
          <cell r="D2904">
            <v>185.59</v>
          </cell>
          <cell r="E2904">
            <v>50.05</v>
          </cell>
          <cell r="F2904">
            <v>235.64</v>
          </cell>
        </row>
        <row r="2905">
          <cell r="A2905" t="str">
            <v>44.01.610</v>
          </cell>
          <cell r="B2905" t="str">
            <v>Lavatório de louça para canto, sem coluna - sem pertences</v>
          </cell>
          <cell r="C2905" t="str">
            <v>UN</v>
          </cell>
          <cell r="D2905">
            <v>202.36</v>
          </cell>
          <cell r="E2905">
            <v>25.03</v>
          </cell>
          <cell r="F2905">
            <v>227.39</v>
          </cell>
        </row>
        <row r="2906">
          <cell r="A2906" t="str">
            <v>44.01.680</v>
          </cell>
          <cell r="B2906" t="str">
            <v>Caixa de descarga em plástico, de sobrepor, capacidade 9 litros com engate flexível</v>
          </cell>
          <cell r="C2906" t="str">
            <v>UN</v>
          </cell>
          <cell r="D2906">
            <v>80.73</v>
          </cell>
          <cell r="E2906">
            <v>16.52</v>
          </cell>
          <cell r="F2906">
            <v>97.25</v>
          </cell>
        </row>
        <row r="2907">
          <cell r="A2907" t="str">
            <v>44.01.690</v>
          </cell>
          <cell r="B2907" t="str">
            <v>Tanque de louça sem coluna de 30 litros</v>
          </cell>
          <cell r="C2907" t="str">
            <v>UN</v>
          </cell>
          <cell r="D2907">
            <v>573.69000000000005</v>
          </cell>
          <cell r="E2907">
            <v>150.15</v>
          </cell>
          <cell r="F2907">
            <v>723.84</v>
          </cell>
        </row>
        <row r="2908">
          <cell r="A2908" t="str">
            <v>44.01.800</v>
          </cell>
          <cell r="B2908" t="str">
            <v>Bacia sifonada com caixa de descarga acoplada sem tampa - 6 litros</v>
          </cell>
          <cell r="C2908" t="str">
            <v>CJ</v>
          </cell>
          <cell r="D2908">
            <v>760.45</v>
          </cell>
          <cell r="E2908">
            <v>60.23</v>
          </cell>
          <cell r="F2908">
            <v>820.68</v>
          </cell>
        </row>
        <row r="2909">
          <cell r="A2909" t="str">
            <v>44.01.850</v>
          </cell>
          <cell r="B2909" t="str">
            <v>Cuba de louça de embutir redonda</v>
          </cell>
          <cell r="C2909" t="str">
            <v>UN</v>
          </cell>
          <cell r="D2909">
            <v>107.18</v>
          </cell>
          <cell r="E2909">
            <v>25.03</v>
          </cell>
          <cell r="F2909">
            <v>132.21</v>
          </cell>
        </row>
        <row r="2910">
          <cell r="A2910" t="str">
            <v>44.02</v>
          </cell>
          <cell r="B2910" t="str">
            <v>Bancadas e tampos</v>
          </cell>
          <cell r="C2910"/>
          <cell r="D2910"/>
          <cell r="E2910"/>
          <cell r="F2910"/>
        </row>
        <row r="2911">
          <cell r="A2911" t="str">
            <v>44.02.062</v>
          </cell>
          <cell r="B2911" t="str">
            <v>Tampo/bancada em granito, com frontão, espessura de 2 cm, acabamento polido</v>
          </cell>
          <cell r="C2911" t="str">
            <v>M2</v>
          </cell>
          <cell r="D2911">
            <v>768.52</v>
          </cell>
          <cell r="E2911">
            <v>82.71</v>
          </cell>
          <cell r="F2911">
            <v>851.23</v>
          </cell>
        </row>
        <row r="2912">
          <cell r="A2912" t="str">
            <v>44.02.100</v>
          </cell>
          <cell r="B2912" t="str">
            <v>Tampo/bancada em mármore nacional espessura de 3 cm</v>
          </cell>
          <cell r="C2912" t="str">
            <v>M2</v>
          </cell>
          <cell r="D2912">
            <v>1308.05</v>
          </cell>
          <cell r="E2912">
            <v>90.3</v>
          </cell>
          <cell r="F2912">
            <v>1398.35</v>
          </cell>
        </row>
        <row r="2913">
          <cell r="A2913" t="str">
            <v>44.02.200</v>
          </cell>
          <cell r="B2913" t="str">
            <v>Tampo/bancada em concreto armado, revestido em aço inoxidável fosco polido</v>
          </cell>
          <cell r="C2913" t="str">
            <v>M2</v>
          </cell>
          <cell r="D2913">
            <v>1155.26</v>
          </cell>
          <cell r="E2913">
            <v>182.91</v>
          </cell>
          <cell r="F2913">
            <v>1338.17</v>
          </cell>
        </row>
        <row r="2914">
          <cell r="A2914" t="str">
            <v>44.02.300</v>
          </cell>
          <cell r="B2914" t="str">
            <v>Superfície sólido mineral para bancadas, saias, frontões e/ou cubas</v>
          </cell>
          <cell r="C2914" t="str">
            <v>M2</v>
          </cell>
          <cell r="D2914">
            <v>2941.61</v>
          </cell>
          <cell r="E2914"/>
          <cell r="F2914">
            <v>2941.61</v>
          </cell>
        </row>
        <row r="2915">
          <cell r="A2915" t="str">
            <v>44.03</v>
          </cell>
          <cell r="B2915" t="str">
            <v>Acessorios e metais</v>
          </cell>
          <cell r="C2915"/>
          <cell r="D2915"/>
          <cell r="E2915"/>
          <cell r="F2915"/>
        </row>
        <row r="2916">
          <cell r="A2916" t="str">
            <v>44.03.010</v>
          </cell>
          <cell r="B2916" t="str">
            <v>Dispenser toalheiro em ABS e policarbonato para bobina de 20 cm x 200 m, com alavanca</v>
          </cell>
          <cell r="C2916" t="str">
            <v>UN</v>
          </cell>
          <cell r="D2916">
            <v>254.39</v>
          </cell>
          <cell r="E2916">
            <v>6.2</v>
          </cell>
          <cell r="F2916">
            <v>260.58999999999997</v>
          </cell>
        </row>
        <row r="2917">
          <cell r="A2917" t="str">
            <v>44.03.020</v>
          </cell>
          <cell r="B2917" t="str">
            <v>Meia saboneteira de louça de embutir</v>
          </cell>
          <cell r="C2917" t="str">
            <v>UN</v>
          </cell>
          <cell r="D2917">
            <v>49.41</v>
          </cell>
          <cell r="E2917">
            <v>14.9</v>
          </cell>
          <cell r="F2917">
            <v>64.31</v>
          </cell>
        </row>
        <row r="2918">
          <cell r="A2918" t="str">
            <v>44.03.030</v>
          </cell>
          <cell r="B2918" t="str">
            <v>Dispenser toalheiro metálico esmaltado para bobina de 25cm x 50m, sem alavanca</v>
          </cell>
          <cell r="C2918" t="str">
            <v>UN</v>
          </cell>
          <cell r="D2918">
            <v>89.29</v>
          </cell>
          <cell r="E2918">
            <v>6.2</v>
          </cell>
          <cell r="F2918">
            <v>95.49</v>
          </cell>
        </row>
        <row r="2919">
          <cell r="A2919" t="str">
            <v>44.03.040</v>
          </cell>
          <cell r="B2919" t="str">
            <v>Saboneteira de louça de embutir</v>
          </cell>
          <cell r="C2919" t="str">
            <v>UN</v>
          </cell>
          <cell r="D2919">
            <v>54.61</v>
          </cell>
          <cell r="E2919">
            <v>14.9</v>
          </cell>
          <cell r="F2919">
            <v>69.510000000000005</v>
          </cell>
        </row>
        <row r="2920">
          <cell r="A2920" t="str">
            <v>44.03.050</v>
          </cell>
          <cell r="B2920" t="str">
            <v>Dispenser papel higiênico em ABS para rolão 300 / 600 m, com visor</v>
          </cell>
          <cell r="C2920" t="str">
            <v>UN</v>
          </cell>
          <cell r="D2920">
            <v>78.02</v>
          </cell>
          <cell r="E2920">
            <v>6.2</v>
          </cell>
          <cell r="F2920">
            <v>84.22</v>
          </cell>
        </row>
        <row r="2921">
          <cell r="A2921" t="str">
            <v>44.03.080</v>
          </cell>
          <cell r="B2921" t="str">
            <v>Porta-papel de louça de embutir</v>
          </cell>
          <cell r="C2921" t="str">
            <v>UN</v>
          </cell>
          <cell r="D2921">
            <v>59.36</v>
          </cell>
          <cell r="E2921">
            <v>14.9</v>
          </cell>
          <cell r="F2921">
            <v>74.260000000000005</v>
          </cell>
        </row>
        <row r="2922">
          <cell r="A2922" t="str">
            <v>44.03.090</v>
          </cell>
          <cell r="B2922" t="str">
            <v>Cabide cromado para banheiro</v>
          </cell>
          <cell r="C2922" t="str">
            <v>UN</v>
          </cell>
          <cell r="D2922">
            <v>42.19</v>
          </cell>
          <cell r="E2922">
            <v>6.2</v>
          </cell>
          <cell r="F2922">
            <v>48.39</v>
          </cell>
        </row>
        <row r="2923">
          <cell r="A2923" t="str">
            <v>44.03.130</v>
          </cell>
          <cell r="B2923" t="str">
            <v>Saboneteira tipo dispenser, para refil de 800 ml</v>
          </cell>
          <cell r="C2923" t="str">
            <v>UN</v>
          </cell>
          <cell r="D2923">
            <v>60.31</v>
          </cell>
          <cell r="E2923">
            <v>6.2</v>
          </cell>
          <cell r="F2923">
            <v>66.510000000000005</v>
          </cell>
        </row>
        <row r="2924">
          <cell r="A2924" t="str">
            <v>44.03.180</v>
          </cell>
          <cell r="B2924" t="str">
            <v>Dispenser toalheiro em ABS, para folhas</v>
          </cell>
          <cell r="C2924" t="str">
            <v>UN</v>
          </cell>
          <cell r="D2924">
            <v>78.709999999999994</v>
          </cell>
          <cell r="E2924">
            <v>6.2</v>
          </cell>
          <cell r="F2924">
            <v>84.91</v>
          </cell>
        </row>
        <row r="2925">
          <cell r="A2925" t="str">
            <v>44.03.210</v>
          </cell>
          <cell r="B2925" t="str">
            <v>Ducha cromada simples</v>
          </cell>
          <cell r="C2925" t="str">
            <v>UN</v>
          </cell>
          <cell r="D2925">
            <v>62.68</v>
          </cell>
          <cell r="E2925">
            <v>25.03</v>
          </cell>
          <cell r="F2925">
            <v>87.71</v>
          </cell>
        </row>
        <row r="2926">
          <cell r="A2926" t="str">
            <v>44.03.260</v>
          </cell>
          <cell r="B2926" t="str">
            <v>Armário de plástico de embutir, para lavatório</v>
          </cell>
          <cell r="C2926" t="str">
            <v>UN</v>
          </cell>
          <cell r="D2926">
            <v>94.86</v>
          </cell>
          <cell r="E2926">
            <v>45.15</v>
          </cell>
          <cell r="F2926">
            <v>140.01</v>
          </cell>
        </row>
        <row r="2927">
          <cell r="A2927" t="str">
            <v>44.03.300</v>
          </cell>
          <cell r="B2927" t="str">
            <v>Torneira clínica com volante tipo alavanca</v>
          </cell>
          <cell r="C2927" t="str">
            <v>UN</v>
          </cell>
          <cell r="D2927">
            <v>346.41</v>
          </cell>
          <cell r="E2927">
            <v>19.09</v>
          </cell>
          <cell r="F2927">
            <v>365.5</v>
          </cell>
        </row>
        <row r="2928">
          <cell r="A2928" t="str">
            <v>44.03.315</v>
          </cell>
          <cell r="B2928" t="str">
            <v>Torneira de mesa com bica móvel e alavanca</v>
          </cell>
          <cell r="C2928" t="str">
            <v>UN</v>
          </cell>
          <cell r="D2928">
            <v>89.34</v>
          </cell>
          <cell r="E2928">
            <v>19.09</v>
          </cell>
          <cell r="F2928">
            <v>108.43</v>
          </cell>
        </row>
        <row r="2929">
          <cell r="A2929" t="str">
            <v>44.03.316</v>
          </cell>
          <cell r="B2929" t="str">
            <v>Torneira misturador clínica de mesa com arejador articulado, acionamento cotovelo</v>
          </cell>
          <cell r="C2929" t="str">
            <v>UN</v>
          </cell>
          <cell r="D2929">
            <v>289.39999999999998</v>
          </cell>
          <cell r="E2929">
            <v>70.069999999999993</v>
          </cell>
          <cell r="F2929">
            <v>359.47</v>
          </cell>
        </row>
        <row r="2930">
          <cell r="A2930" t="str">
            <v>44.03.360</v>
          </cell>
          <cell r="B2930" t="str">
            <v>Ducha higiênica cromada</v>
          </cell>
          <cell r="C2930" t="str">
            <v>UN</v>
          </cell>
          <cell r="D2930">
            <v>593.82000000000005</v>
          </cell>
          <cell r="E2930">
            <v>25.03</v>
          </cell>
          <cell r="F2930">
            <v>618.85</v>
          </cell>
        </row>
        <row r="2931">
          <cell r="A2931" t="str">
            <v>44.03.370</v>
          </cell>
          <cell r="B2931" t="str">
            <v>Torneira curta com rosca para uso geral, em latão fundido sem acabamento, DN= 1/2´</v>
          </cell>
          <cell r="C2931" t="str">
            <v>UN</v>
          </cell>
          <cell r="D2931">
            <v>34.049999999999997</v>
          </cell>
          <cell r="E2931">
            <v>17.600000000000001</v>
          </cell>
          <cell r="F2931">
            <v>51.65</v>
          </cell>
        </row>
        <row r="2932">
          <cell r="A2932" t="str">
            <v>44.03.380</v>
          </cell>
          <cell r="B2932" t="str">
            <v>Torneira curta com rosca para uso geral, em latão fundido sem acabamento, DN= 3/4´</v>
          </cell>
          <cell r="C2932" t="str">
            <v>UN</v>
          </cell>
          <cell r="D2932">
            <v>32.79</v>
          </cell>
          <cell r="E2932">
            <v>17.600000000000001</v>
          </cell>
          <cell r="F2932">
            <v>50.39</v>
          </cell>
        </row>
        <row r="2933">
          <cell r="A2933" t="str">
            <v>44.03.400</v>
          </cell>
          <cell r="B2933" t="str">
            <v>Torneira curta com rosca para uso geral, em latão fundido cromado, DN= 3/4´</v>
          </cell>
          <cell r="C2933" t="str">
            <v>UN</v>
          </cell>
          <cell r="D2933">
            <v>39.06</v>
          </cell>
          <cell r="E2933">
            <v>17.600000000000001</v>
          </cell>
          <cell r="F2933">
            <v>56.66</v>
          </cell>
        </row>
        <row r="2934">
          <cell r="A2934" t="str">
            <v>44.03.420</v>
          </cell>
          <cell r="B2934" t="str">
            <v>Torneira curta sem rosca para uso geral, em latão fundido sem acabamento, DN= 3/4´</v>
          </cell>
          <cell r="C2934" t="str">
            <v>UN</v>
          </cell>
          <cell r="D2934">
            <v>23.28</v>
          </cell>
          <cell r="E2934">
            <v>17.600000000000001</v>
          </cell>
          <cell r="F2934">
            <v>40.880000000000003</v>
          </cell>
        </row>
        <row r="2935">
          <cell r="A2935" t="str">
            <v>44.03.430</v>
          </cell>
          <cell r="B2935" t="str">
            <v>Torneira curta sem rosca para uso geral, em latão fundido cromado, DN= 1/2"</v>
          </cell>
          <cell r="C2935" t="str">
            <v>UN</v>
          </cell>
          <cell r="D2935">
            <v>29.83</v>
          </cell>
          <cell r="E2935">
            <v>17.600000000000001</v>
          </cell>
          <cell r="F2935">
            <v>47.43</v>
          </cell>
        </row>
        <row r="2936">
          <cell r="A2936" t="str">
            <v>44.03.440</v>
          </cell>
          <cell r="B2936" t="str">
            <v>Torneira curta sem rosca para uso geral, em latão fundido cromado, DN= 3/4"</v>
          </cell>
          <cell r="C2936" t="str">
            <v>UN</v>
          </cell>
          <cell r="D2936">
            <v>30.36</v>
          </cell>
          <cell r="E2936">
            <v>17.600000000000001</v>
          </cell>
          <cell r="F2936">
            <v>47.96</v>
          </cell>
        </row>
        <row r="2937">
          <cell r="A2937" t="str">
            <v>44.03.450</v>
          </cell>
          <cell r="B2937" t="str">
            <v>Torneira longa sem rosca para uso geral, em latão fundido cromado</v>
          </cell>
          <cell r="C2937" t="str">
            <v>UN</v>
          </cell>
          <cell r="D2937">
            <v>52.94</v>
          </cell>
          <cell r="E2937">
            <v>17.600000000000001</v>
          </cell>
          <cell r="F2937">
            <v>70.540000000000006</v>
          </cell>
        </row>
        <row r="2938">
          <cell r="A2938" t="str">
            <v>44.03.470</v>
          </cell>
          <cell r="B2938" t="str">
            <v>Torneira de parede para pia com bica móvel e arejador, em latão fundido cromado</v>
          </cell>
          <cell r="C2938" t="str">
            <v>UN</v>
          </cell>
          <cell r="D2938">
            <v>46.92</v>
          </cell>
          <cell r="E2938">
            <v>17.600000000000001</v>
          </cell>
          <cell r="F2938">
            <v>64.52</v>
          </cell>
        </row>
        <row r="2939">
          <cell r="A2939" t="str">
            <v>44.03.500</v>
          </cell>
          <cell r="B2939" t="str">
            <v>Aparelho misturador de parede, para pia, com bica móvel, acabamento cromado</v>
          </cell>
          <cell r="C2939" t="str">
            <v>UN</v>
          </cell>
          <cell r="D2939">
            <v>363.36</v>
          </cell>
          <cell r="E2939">
            <v>70.069999999999993</v>
          </cell>
          <cell r="F2939">
            <v>433.43</v>
          </cell>
        </row>
        <row r="2940">
          <cell r="A2940" t="str">
            <v>44.03.510</v>
          </cell>
          <cell r="B2940" t="str">
            <v>Torneira de parede antivandalismo, DN= 3/4´</v>
          </cell>
          <cell r="C2940" t="str">
            <v>UN</v>
          </cell>
          <cell r="D2940">
            <v>528.49</v>
          </cell>
          <cell r="E2940">
            <v>40.119999999999997</v>
          </cell>
          <cell r="F2940">
            <v>568.61</v>
          </cell>
        </row>
        <row r="2941">
          <cell r="A2941" t="str">
            <v>44.03.590</v>
          </cell>
          <cell r="B2941" t="str">
            <v>Torneira de mesa para pia com bica móvel e arejador em latão fundido cromado</v>
          </cell>
          <cell r="C2941" t="str">
            <v>UN</v>
          </cell>
          <cell r="D2941">
            <v>199.51</v>
          </cell>
          <cell r="E2941">
            <v>19.09</v>
          </cell>
          <cell r="F2941">
            <v>218.6</v>
          </cell>
        </row>
        <row r="2942">
          <cell r="A2942" t="str">
            <v>44.03.630</v>
          </cell>
          <cell r="B2942" t="str">
            <v>Torneira de acionamento restrito em latão cromado, DN= 1/2´ com adaptador para 3/4´</v>
          </cell>
          <cell r="C2942" t="str">
            <v>UN</v>
          </cell>
          <cell r="D2942">
            <v>67.290000000000006</v>
          </cell>
          <cell r="E2942">
            <v>17.600000000000001</v>
          </cell>
          <cell r="F2942">
            <v>84.89</v>
          </cell>
        </row>
        <row r="2943">
          <cell r="A2943" t="str">
            <v>44.03.640</v>
          </cell>
          <cell r="B2943" t="str">
            <v>Torneira de parede acionamento hidromecânico, em latão cromado, DN= 1/2´ ou 3/4´</v>
          </cell>
          <cell r="C2943" t="str">
            <v>UN</v>
          </cell>
          <cell r="D2943">
            <v>490.15</v>
          </cell>
          <cell r="E2943">
            <v>17.600000000000001</v>
          </cell>
          <cell r="F2943">
            <v>507.75</v>
          </cell>
        </row>
        <row r="2944">
          <cell r="A2944" t="str">
            <v>44.03.645</v>
          </cell>
          <cell r="B2944" t="str">
            <v>Torneira de mesa automática, acionamento hidromecânico, em latão cromado, DN= 1/2´ou 3/4´</v>
          </cell>
          <cell r="C2944" t="str">
            <v>UN</v>
          </cell>
          <cell r="D2944">
            <v>142.49</v>
          </cell>
          <cell r="E2944">
            <v>19.09</v>
          </cell>
          <cell r="F2944">
            <v>161.58000000000001</v>
          </cell>
        </row>
        <row r="2945">
          <cell r="A2945" t="str">
            <v>44.03.670</v>
          </cell>
          <cell r="B2945" t="str">
            <v>Caixa de descarga de embutir, acionamento frontal, completa</v>
          </cell>
          <cell r="C2945" t="str">
            <v>CJ</v>
          </cell>
          <cell r="D2945">
            <v>673.28</v>
          </cell>
          <cell r="E2945">
            <v>70.180000000000007</v>
          </cell>
          <cell r="F2945">
            <v>743.46</v>
          </cell>
        </row>
        <row r="2946">
          <cell r="A2946" t="str">
            <v>44.03.690</v>
          </cell>
          <cell r="B2946" t="str">
            <v>Torneira de parede em ABS, DN 1/2´ ou 3/4´, 10cm</v>
          </cell>
          <cell r="C2946" t="str">
            <v>UN</v>
          </cell>
          <cell r="D2946">
            <v>3.34</v>
          </cell>
          <cell r="E2946">
            <v>17.600000000000001</v>
          </cell>
          <cell r="F2946">
            <v>20.94</v>
          </cell>
        </row>
        <row r="2947">
          <cell r="A2947" t="str">
            <v>44.03.700</v>
          </cell>
          <cell r="B2947" t="str">
            <v>Torneira de parede em ABS, DN 1/2´ ou 3/4´, 15cm</v>
          </cell>
          <cell r="C2947" t="str">
            <v>UN</v>
          </cell>
          <cell r="D2947">
            <v>4.3499999999999996</v>
          </cell>
          <cell r="E2947">
            <v>17.600000000000001</v>
          </cell>
          <cell r="F2947">
            <v>21.95</v>
          </cell>
        </row>
        <row r="2948">
          <cell r="A2948" t="str">
            <v>44.03.720</v>
          </cell>
          <cell r="B2948" t="str">
            <v>Torneira de mesa para lavatório, acionamento hidromecânico com alavanca, registro integrado regulador de vazão, em latão cromado, DN= 1/2´</v>
          </cell>
          <cell r="C2948" t="str">
            <v>UN</v>
          </cell>
          <cell r="D2948">
            <v>650.25</v>
          </cell>
          <cell r="E2948">
            <v>19.09</v>
          </cell>
          <cell r="F2948">
            <v>669.34</v>
          </cell>
        </row>
        <row r="2949">
          <cell r="A2949" t="str">
            <v>44.03.810</v>
          </cell>
          <cell r="B2949" t="str">
            <v>Aparelho misturador de mesa para pia com bica móvel, acabamento cromado</v>
          </cell>
          <cell r="C2949" t="str">
            <v>UN</v>
          </cell>
          <cell r="D2949">
            <v>938.42</v>
          </cell>
          <cell r="E2949">
            <v>70.069999999999993</v>
          </cell>
          <cell r="F2949">
            <v>1008.49</v>
          </cell>
        </row>
        <row r="2950">
          <cell r="A2950" t="str">
            <v>44.03.825</v>
          </cell>
          <cell r="B2950" t="str">
            <v>Misturador termostato para chuveiro ou ducha, acabamento cromado</v>
          </cell>
          <cell r="C2950" t="str">
            <v>UN</v>
          </cell>
          <cell r="D2950">
            <v>2936.26</v>
          </cell>
          <cell r="E2950">
            <v>70.069999999999993</v>
          </cell>
          <cell r="F2950">
            <v>3006.33</v>
          </cell>
        </row>
        <row r="2951">
          <cell r="A2951" t="str">
            <v>44.03.900</v>
          </cell>
          <cell r="B2951" t="str">
            <v>Secador de mãos em ABS</v>
          </cell>
          <cell r="C2951" t="str">
            <v>UN</v>
          </cell>
          <cell r="D2951">
            <v>1225.1099999999999</v>
          </cell>
          <cell r="E2951">
            <v>6.2</v>
          </cell>
          <cell r="F2951">
            <v>1231.31</v>
          </cell>
        </row>
        <row r="2952">
          <cell r="A2952" t="str">
            <v>44.03.920</v>
          </cell>
          <cell r="B2952" t="str">
            <v>Ducha higiênica com registro</v>
          </cell>
          <cell r="C2952" t="str">
            <v>UN</v>
          </cell>
          <cell r="D2952">
            <v>218.85</v>
          </cell>
          <cell r="E2952">
            <v>25.03</v>
          </cell>
          <cell r="F2952">
            <v>243.88</v>
          </cell>
        </row>
        <row r="2953">
          <cell r="A2953" t="str">
            <v>44.03.931</v>
          </cell>
          <cell r="B2953" t="str">
            <v>Desviador para duchas e chuveiros</v>
          </cell>
          <cell r="C2953" t="str">
            <v>UN</v>
          </cell>
          <cell r="D2953">
            <v>44.16</v>
          </cell>
          <cell r="E2953">
            <v>29.69</v>
          </cell>
          <cell r="F2953">
            <v>73.849999999999994</v>
          </cell>
        </row>
        <row r="2954">
          <cell r="A2954" t="str">
            <v>44.03.940</v>
          </cell>
          <cell r="B2954" t="str">
            <v>Válvula dupla para bancada de laboratório, uso em GLP, com bico para mangueira - diâmetro de 1/4´ a 1/2´</v>
          </cell>
          <cell r="C2954" t="str">
            <v>UN</v>
          </cell>
          <cell r="D2954">
            <v>218.32</v>
          </cell>
          <cell r="E2954">
            <v>25.03</v>
          </cell>
          <cell r="F2954">
            <v>243.35</v>
          </cell>
        </row>
        <row r="2955">
          <cell r="A2955" t="str">
            <v>44.03.950</v>
          </cell>
          <cell r="B2955" t="str">
            <v>Válvula para cuba de laboratório, com nuca giratória e bico escalonado para mangueira</v>
          </cell>
          <cell r="C2955" t="str">
            <v>UN</v>
          </cell>
          <cell r="D2955">
            <v>416.63</v>
          </cell>
          <cell r="E2955">
            <v>25.03</v>
          </cell>
          <cell r="F2955">
            <v>441.66</v>
          </cell>
        </row>
        <row r="2956">
          <cell r="A2956" t="str">
            <v>44.04</v>
          </cell>
          <cell r="B2956" t="str">
            <v>Prateleiras</v>
          </cell>
          <cell r="C2956"/>
          <cell r="D2956"/>
          <cell r="E2956"/>
          <cell r="F2956"/>
        </row>
        <row r="2957">
          <cell r="A2957" t="str">
            <v>44.04.030</v>
          </cell>
          <cell r="B2957" t="str">
            <v>Prateleira em granito com espessura de 2 cm</v>
          </cell>
          <cell r="C2957" t="str">
            <v>M2</v>
          </cell>
          <cell r="D2957">
            <v>498.36</v>
          </cell>
          <cell r="E2957">
            <v>29.34</v>
          </cell>
          <cell r="F2957">
            <v>527.70000000000005</v>
          </cell>
        </row>
        <row r="2958">
          <cell r="A2958" t="str">
            <v>44.04.040</v>
          </cell>
          <cell r="B2958" t="str">
            <v>Prateleira em granilite</v>
          </cell>
          <cell r="C2958" t="str">
            <v>M2</v>
          </cell>
          <cell r="D2958">
            <v>267.95999999999998</v>
          </cell>
          <cell r="E2958">
            <v>90.3</v>
          </cell>
          <cell r="F2958">
            <v>358.26</v>
          </cell>
        </row>
        <row r="2959">
          <cell r="A2959" t="str">
            <v>44.04.050</v>
          </cell>
          <cell r="B2959" t="str">
            <v>Prateleira em granito com espessura de 3 cm</v>
          </cell>
          <cell r="C2959" t="str">
            <v>M2</v>
          </cell>
          <cell r="D2959">
            <v>803.6</v>
          </cell>
          <cell r="E2959">
            <v>29.34</v>
          </cell>
          <cell r="F2959">
            <v>832.94</v>
          </cell>
        </row>
        <row r="2960">
          <cell r="A2960" t="str">
            <v>44.06</v>
          </cell>
          <cell r="B2960" t="str">
            <v>Aparelhos de aco inoxidavel</v>
          </cell>
          <cell r="C2960"/>
          <cell r="D2960"/>
          <cell r="E2960"/>
          <cell r="F2960"/>
        </row>
        <row r="2961">
          <cell r="A2961" t="str">
            <v>44.06.010</v>
          </cell>
          <cell r="B2961" t="str">
            <v>Lavatório coletivo em aço inoxidável</v>
          </cell>
          <cell r="C2961" t="str">
            <v>M</v>
          </cell>
          <cell r="D2961">
            <v>797.84</v>
          </cell>
          <cell r="E2961">
            <v>70.41</v>
          </cell>
          <cell r="F2961">
            <v>868.25</v>
          </cell>
        </row>
        <row r="2962">
          <cell r="A2962" t="str">
            <v>44.06.100</v>
          </cell>
          <cell r="B2962" t="str">
            <v>Mictório coletivo em aço inoxidável</v>
          </cell>
          <cell r="C2962" t="str">
            <v>M</v>
          </cell>
          <cell r="D2962">
            <v>947.15</v>
          </cell>
          <cell r="E2962">
            <v>70.41</v>
          </cell>
          <cell r="F2962">
            <v>1017.56</v>
          </cell>
        </row>
        <row r="2963">
          <cell r="A2963" t="str">
            <v>44.06.200</v>
          </cell>
          <cell r="B2963" t="str">
            <v>Tanque em aço inoxidável</v>
          </cell>
          <cell r="C2963" t="str">
            <v>UN</v>
          </cell>
          <cell r="D2963">
            <v>1069.1500000000001</v>
          </cell>
          <cell r="E2963">
            <v>150.15</v>
          </cell>
          <cell r="F2963">
            <v>1219.3</v>
          </cell>
        </row>
        <row r="2964">
          <cell r="A2964" t="str">
            <v>44.06.250</v>
          </cell>
          <cell r="B2964" t="str">
            <v>Cuba em aço inoxidável simples de 300 x 140mm</v>
          </cell>
          <cell r="C2964" t="str">
            <v>UN</v>
          </cell>
          <cell r="D2964">
            <v>225.96</v>
          </cell>
          <cell r="E2964">
            <v>25.03</v>
          </cell>
          <cell r="F2964">
            <v>250.99</v>
          </cell>
        </row>
        <row r="2965">
          <cell r="A2965" t="str">
            <v>44.06.300</v>
          </cell>
          <cell r="B2965" t="str">
            <v>Cuba em aço inoxidável simples de 400x340x140mm</v>
          </cell>
          <cell r="C2965" t="str">
            <v>UN</v>
          </cell>
          <cell r="D2965">
            <v>216.03</v>
          </cell>
          <cell r="E2965">
            <v>25.03</v>
          </cell>
          <cell r="F2965">
            <v>241.06</v>
          </cell>
        </row>
        <row r="2966">
          <cell r="A2966" t="str">
            <v>44.06.310</v>
          </cell>
          <cell r="B2966" t="str">
            <v>Cuba em aço inoxidável simples de 465x300x140mm</v>
          </cell>
          <cell r="C2966" t="str">
            <v>UN</v>
          </cell>
          <cell r="D2966">
            <v>290.44</v>
          </cell>
          <cell r="E2966">
            <v>25.03</v>
          </cell>
          <cell r="F2966">
            <v>315.47000000000003</v>
          </cell>
        </row>
        <row r="2967">
          <cell r="A2967" t="str">
            <v>44.06.320</v>
          </cell>
          <cell r="B2967" t="str">
            <v>Cuba em aço inoxidável simples de 560x330x140mm</v>
          </cell>
          <cell r="C2967" t="str">
            <v>UN</v>
          </cell>
          <cell r="D2967">
            <v>301.52999999999997</v>
          </cell>
          <cell r="E2967">
            <v>25.03</v>
          </cell>
          <cell r="F2967">
            <v>326.56</v>
          </cell>
        </row>
        <row r="2968">
          <cell r="A2968" t="str">
            <v>44.06.330</v>
          </cell>
          <cell r="B2968" t="str">
            <v>Cuba em aço inoxidável simples de 500x400x400mm</v>
          </cell>
          <cell r="C2968" t="str">
            <v>UN</v>
          </cell>
          <cell r="D2968">
            <v>780.62</v>
          </cell>
          <cell r="E2968">
            <v>25.03</v>
          </cell>
          <cell r="F2968">
            <v>805.65</v>
          </cell>
        </row>
        <row r="2969">
          <cell r="A2969" t="str">
            <v>44.06.360</v>
          </cell>
          <cell r="B2969" t="str">
            <v>Cuba em aço inoxidável simples de 500x400x200mm</v>
          </cell>
          <cell r="C2969" t="str">
            <v>UN</v>
          </cell>
          <cell r="D2969">
            <v>396.61</v>
          </cell>
          <cell r="E2969">
            <v>25.03</v>
          </cell>
          <cell r="F2969">
            <v>421.64</v>
          </cell>
        </row>
        <row r="2970">
          <cell r="A2970" t="str">
            <v>44.06.370</v>
          </cell>
          <cell r="B2970" t="str">
            <v>Cuba em aço inoxidável simples de 500x400x250mm</v>
          </cell>
          <cell r="C2970" t="str">
            <v>UN</v>
          </cell>
          <cell r="D2970">
            <v>457.52</v>
          </cell>
          <cell r="E2970">
            <v>25.03</v>
          </cell>
          <cell r="F2970">
            <v>482.55</v>
          </cell>
        </row>
        <row r="2971">
          <cell r="A2971" t="str">
            <v>44.06.400</v>
          </cell>
          <cell r="B2971" t="str">
            <v>Cuba em aço inoxidável simples de 500x400x300mm</v>
          </cell>
          <cell r="C2971" t="str">
            <v>UN</v>
          </cell>
          <cell r="D2971">
            <v>554.94000000000005</v>
          </cell>
          <cell r="E2971">
            <v>25.03</v>
          </cell>
          <cell r="F2971">
            <v>579.97</v>
          </cell>
        </row>
        <row r="2972">
          <cell r="A2972" t="str">
            <v>44.06.410</v>
          </cell>
          <cell r="B2972" t="str">
            <v>Cuba em aço inoxidável simples de 600x500x300mm</v>
          </cell>
          <cell r="C2972" t="str">
            <v>UN</v>
          </cell>
          <cell r="D2972">
            <v>787.28</v>
          </cell>
          <cell r="E2972">
            <v>25.03</v>
          </cell>
          <cell r="F2972">
            <v>812.31</v>
          </cell>
        </row>
        <row r="2973">
          <cell r="A2973" t="str">
            <v>44.06.470</v>
          </cell>
          <cell r="B2973" t="str">
            <v>Cuba em aço inoxidável simples de 600x500x350mm</v>
          </cell>
          <cell r="C2973" t="str">
            <v>UN</v>
          </cell>
          <cell r="D2973">
            <v>1093.31</v>
          </cell>
          <cell r="E2973">
            <v>25.03</v>
          </cell>
          <cell r="F2973">
            <v>1118.3399999999999</v>
          </cell>
        </row>
        <row r="2974">
          <cell r="A2974" t="str">
            <v>44.06.520</v>
          </cell>
          <cell r="B2974" t="str">
            <v>Cuba em aço inoxidável simples de 600x500x400mm</v>
          </cell>
          <cell r="C2974" t="str">
            <v>UN</v>
          </cell>
          <cell r="D2974">
            <v>1488.87</v>
          </cell>
          <cell r="E2974">
            <v>25.03</v>
          </cell>
          <cell r="F2974">
            <v>1513.9</v>
          </cell>
        </row>
        <row r="2975">
          <cell r="A2975" t="str">
            <v>44.06.570</v>
          </cell>
          <cell r="B2975" t="str">
            <v>Cuba em aço inoxidável simples de 700x600x450mm</v>
          </cell>
          <cell r="C2975" t="str">
            <v>UN</v>
          </cell>
          <cell r="D2975">
            <v>1603.84</v>
          </cell>
          <cell r="E2975">
            <v>25.03</v>
          </cell>
          <cell r="F2975">
            <v>1628.87</v>
          </cell>
        </row>
        <row r="2976">
          <cell r="A2976" t="str">
            <v>44.06.600</v>
          </cell>
          <cell r="B2976" t="str">
            <v>Cuba em aço inoxidável simples de 1400x900x500mm</v>
          </cell>
          <cell r="C2976" t="str">
            <v>UN</v>
          </cell>
          <cell r="D2976">
            <v>4768.3500000000004</v>
          </cell>
          <cell r="E2976">
            <v>25.03</v>
          </cell>
          <cell r="F2976">
            <v>4793.38</v>
          </cell>
        </row>
        <row r="2977">
          <cell r="A2977" t="str">
            <v>44.06.610</v>
          </cell>
          <cell r="B2977" t="str">
            <v>Cuba em aço inoxidável simples de 1100x600x400mm</v>
          </cell>
          <cell r="C2977" t="str">
            <v>UN</v>
          </cell>
          <cell r="D2977">
            <v>1911.42</v>
          </cell>
          <cell r="E2977">
            <v>25.03</v>
          </cell>
          <cell r="F2977">
            <v>1936.45</v>
          </cell>
        </row>
        <row r="2978">
          <cell r="A2978" t="str">
            <v>44.06.700</v>
          </cell>
          <cell r="B2978" t="str">
            <v>Cuba em aço inoxidável dupla de 715x400x140mm</v>
          </cell>
          <cell r="C2978" t="str">
            <v>UN</v>
          </cell>
          <cell r="D2978">
            <v>676.14</v>
          </cell>
          <cell r="E2978">
            <v>25.03</v>
          </cell>
          <cell r="F2978">
            <v>701.17</v>
          </cell>
        </row>
        <row r="2979">
          <cell r="A2979" t="str">
            <v>44.06.710</v>
          </cell>
          <cell r="B2979" t="str">
            <v>Cuba em aço inoxidável dupla de 835x340x140mm</v>
          </cell>
          <cell r="C2979" t="str">
            <v>UN</v>
          </cell>
          <cell r="D2979">
            <v>683.41</v>
          </cell>
          <cell r="E2979">
            <v>25.03</v>
          </cell>
          <cell r="F2979">
            <v>708.44</v>
          </cell>
        </row>
        <row r="2980">
          <cell r="A2980" t="str">
            <v>44.06.750</v>
          </cell>
          <cell r="B2980" t="str">
            <v>Cuba em aço inoxidável dupla de 1020x400x250mm</v>
          </cell>
          <cell r="C2980" t="str">
            <v>UN</v>
          </cell>
          <cell r="D2980">
            <v>1177.04</v>
          </cell>
          <cell r="E2980">
            <v>25.03</v>
          </cell>
          <cell r="F2980">
            <v>1202.07</v>
          </cell>
        </row>
        <row r="2981">
          <cell r="A2981" t="str">
            <v>44.20</v>
          </cell>
          <cell r="B2981" t="str">
            <v>Reparos, conservacoes e complementos - GRUPO 44</v>
          </cell>
          <cell r="C2981"/>
          <cell r="D2981"/>
          <cell r="E2981"/>
          <cell r="F2981"/>
        </row>
        <row r="2982">
          <cell r="A2982" t="str">
            <v>44.20.010</v>
          </cell>
          <cell r="B2982" t="str">
            <v>Sifão plástico sanfonado universal de 1´</v>
          </cell>
          <cell r="C2982" t="str">
            <v>UN</v>
          </cell>
          <cell r="D2982">
            <v>9.3000000000000007</v>
          </cell>
          <cell r="E2982">
            <v>20.02</v>
          </cell>
          <cell r="F2982">
            <v>29.32</v>
          </cell>
        </row>
        <row r="2983">
          <cell r="A2983" t="str">
            <v>44.20.020</v>
          </cell>
          <cell r="B2983" t="str">
            <v>Recolocação de torneiras</v>
          </cell>
          <cell r="C2983" t="str">
            <v>UN</v>
          </cell>
          <cell r="D2983">
            <v>0.06</v>
          </cell>
          <cell r="E2983">
            <v>25.03</v>
          </cell>
          <cell r="F2983">
            <v>25.09</v>
          </cell>
        </row>
        <row r="2984">
          <cell r="A2984" t="str">
            <v>44.20.040</v>
          </cell>
          <cell r="B2984" t="str">
            <v>Recolocação de sifões</v>
          </cell>
          <cell r="C2984" t="str">
            <v>UN</v>
          </cell>
          <cell r="D2984">
            <v>0.06</v>
          </cell>
          <cell r="E2984">
            <v>25.03</v>
          </cell>
          <cell r="F2984">
            <v>25.09</v>
          </cell>
        </row>
        <row r="2985">
          <cell r="A2985" t="str">
            <v>44.20.060</v>
          </cell>
          <cell r="B2985" t="str">
            <v>Recolocação de aparelhos sanitários, incluindo acessórios</v>
          </cell>
          <cell r="C2985" t="str">
            <v>UN</v>
          </cell>
          <cell r="D2985">
            <v>1.07</v>
          </cell>
          <cell r="E2985">
            <v>70.41</v>
          </cell>
          <cell r="F2985">
            <v>71.48</v>
          </cell>
        </row>
        <row r="2986">
          <cell r="A2986" t="str">
            <v>44.20.080</v>
          </cell>
          <cell r="B2986" t="str">
            <v>Recolocação de caixas de descarga de sobrepor</v>
          </cell>
          <cell r="C2986" t="str">
            <v>UN</v>
          </cell>
          <cell r="D2986"/>
          <cell r="E2986">
            <v>125.13</v>
          </cell>
          <cell r="F2986">
            <v>125.13</v>
          </cell>
        </row>
        <row r="2987">
          <cell r="A2987" t="str">
            <v>44.20.100</v>
          </cell>
          <cell r="B2987" t="str">
            <v>Engate flexível metálico DN= 1/2´</v>
          </cell>
          <cell r="C2987" t="str">
            <v>UN</v>
          </cell>
          <cell r="D2987">
            <v>34.520000000000003</v>
          </cell>
          <cell r="E2987">
            <v>6.11</v>
          </cell>
          <cell r="F2987">
            <v>40.630000000000003</v>
          </cell>
        </row>
        <row r="2988">
          <cell r="A2988" t="str">
            <v>44.20.110</v>
          </cell>
          <cell r="B2988" t="str">
            <v>Engate flexível de PVC DN= 1/2´</v>
          </cell>
          <cell r="C2988" t="str">
            <v>UN</v>
          </cell>
          <cell r="D2988">
            <v>6.57</v>
          </cell>
          <cell r="E2988">
            <v>6.11</v>
          </cell>
          <cell r="F2988">
            <v>12.68</v>
          </cell>
        </row>
        <row r="2989">
          <cell r="A2989" t="str">
            <v>44.20.120</v>
          </cell>
          <cell r="B2989" t="str">
            <v>Canopla para válvula de descarga</v>
          </cell>
          <cell r="C2989" t="str">
            <v>UN</v>
          </cell>
          <cell r="D2989">
            <v>124.52</v>
          </cell>
          <cell r="E2989">
            <v>3.46</v>
          </cell>
          <cell r="F2989">
            <v>127.98</v>
          </cell>
        </row>
        <row r="2990">
          <cell r="A2990" t="str">
            <v>44.20.121</v>
          </cell>
          <cell r="B2990" t="str">
            <v>Arejador com articulador em ABS cromado para torneira padrão, completo</v>
          </cell>
          <cell r="C2990" t="str">
            <v>UN</v>
          </cell>
          <cell r="D2990">
            <v>42.56</v>
          </cell>
          <cell r="E2990">
            <v>2.04</v>
          </cell>
          <cell r="F2990">
            <v>44.6</v>
          </cell>
        </row>
        <row r="2991">
          <cell r="A2991" t="str">
            <v>44.20.130</v>
          </cell>
          <cell r="B2991" t="str">
            <v>Tubo de ligação para mictório, DN= 1/2´</v>
          </cell>
          <cell r="C2991" t="str">
            <v>UN</v>
          </cell>
          <cell r="D2991">
            <v>66.400000000000006</v>
          </cell>
          <cell r="E2991">
            <v>6.11</v>
          </cell>
          <cell r="F2991">
            <v>72.510000000000005</v>
          </cell>
        </row>
        <row r="2992">
          <cell r="A2992" t="str">
            <v>44.20.150</v>
          </cell>
          <cell r="B2992" t="str">
            <v>Acabamento cromado para registro</v>
          </cell>
          <cell r="C2992" t="str">
            <v>UN</v>
          </cell>
          <cell r="D2992">
            <v>61.53</v>
          </cell>
          <cell r="E2992">
            <v>3.46</v>
          </cell>
          <cell r="F2992">
            <v>64.989999999999995</v>
          </cell>
        </row>
        <row r="2993">
          <cell r="A2993" t="str">
            <v>44.20.160</v>
          </cell>
          <cell r="B2993" t="str">
            <v>Botão para válvula de descarga</v>
          </cell>
          <cell r="C2993" t="str">
            <v>UN</v>
          </cell>
          <cell r="D2993">
            <v>53.76</v>
          </cell>
          <cell r="E2993">
            <v>3.46</v>
          </cell>
          <cell r="F2993">
            <v>57.22</v>
          </cell>
        </row>
        <row r="2994">
          <cell r="A2994" t="str">
            <v>44.20.180</v>
          </cell>
          <cell r="B2994" t="str">
            <v>Reparo para válvula de descarga</v>
          </cell>
          <cell r="C2994" t="str">
            <v>UN</v>
          </cell>
          <cell r="D2994">
            <v>78.900000000000006</v>
          </cell>
          <cell r="E2994">
            <v>45.04</v>
          </cell>
          <cell r="F2994">
            <v>123.94</v>
          </cell>
        </row>
        <row r="2995">
          <cell r="A2995" t="str">
            <v>44.20.200</v>
          </cell>
          <cell r="B2995" t="str">
            <v>Sifão de metal cromado de 1 1/2´ x 2´</v>
          </cell>
          <cell r="C2995" t="str">
            <v>UN</v>
          </cell>
          <cell r="D2995">
            <v>152.5</v>
          </cell>
          <cell r="E2995">
            <v>25.03</v>
          </cell>
          <cell r="F2995">
            <v>177.53</v>
          </cell>
        </row>
        <row r="2996">
          <cell r="A2996" t="str">
            <v>44.20.220</v>
          </cell>
          <cell r="B2996" t="str">
            <v>Sifão de metal cromado de 1´ x 1 1/2´</v>
          </cell>
          <cell r="C2996" t="str">
            <v>UN</v>
          </cell>
          <cell r="D2996">
            <v>175.52</v>
          </cell>
          <cell r="E2996">
            <v>25.03</v>
          </cell>
          <cell r="F2996">
            <v>200.55</v>
          </cell>
        </row>
        <row r="2997">
          <cell r="A2997" t="str">
            <v>44.20.230</v>
          </cell>
          <cell r="B2997" t="str">
            <v>Tubo de ligação para sanitário</v>
          </cell>
          <cell r="C2997" t="str">
            <v>UN</v>
          </cell>
          <cell r="D2997">
            <v>47.28</v>
          </cell>
          <cell r="E2997">
            <v>6.11</v>
          </cell>
          <cell r="F2997">
            <v>53.39</v>
          </cell>
        </row>
        <row r="2998">
          <cell r="A2998" t="str">
            <v>44.20.240</v>
          </cell>
          <cell r="B2998" t="str">
            <v>Sifão plástico com copo, rígido, de 1´ x 1 1/2´</v>
          </cell>
          <cell r="C2998" t="str">
            <v>UN</v>
          </cell>
          <cell r="D2998">
            <v>17.920000000000002</v>
          </cell>
          <cell r="E2998">
            <v>20.02</v>
          </cell>
          <cell r="F2998">
            <v>37.94</v>
          </cell>
        </row>
        <row r="2999">
          <cell r="A2999" t="str">
            <v>44.20.260</v>
          </cell>
          <cell r="B2999" t="str">
            <v>Sifão plástico com copo, rígido, de 1 1/4´ x 2´</v>
          </cell>
          <cell r="C2999" t="str">
            <v>UN</v>
          </cell>
          <cell r="D2999">
            <v>12.24</v>
          </cell>
          <cell r="E2999">
            <v>20.02</v>
          </cell>
          <cell r="F2999">
            <v>32.26</v>
          </cell>
        </row>
        <row r="3000">
          <cell r="A3000" t="str">
            <v>44.20.280</v>
          </cell>
          <cell r="B3000" t="str">
            <v>Tampa de plástico para bacia sanitária</v>
          </cell>
          <cell r="C3000" t="str">
            <v>UN</v>
          </cell>
          <cell r="D3000">
            <v>52.06</v>
          </cell>
          <cell r="E3000">
            <v>3.05</v>
          </cell>
          <cell r="F3000">
            <v>55.11</v>
          </cell>
        </row>
        <row r="3001">
          <cell r="A3001" t="str">
            <v>44.20.300</v>
          </cell>
          <cell r="B3001" t="str">
            <v>Bolsa para bacia sanitária</v>
          </cell>
          <cell r="C3001" t="str">
            <v>UN</v>
          </cell>
          <cell r="D3001">
            <v>8.61</v>
          </cell>
          <cell r="E3001">
            <v>8.51</v>
          </cell>
          <cell r="F3001">
            <v>17.12</v>
          </cell>
        </row>
        <row r="3002">
          <cell r="A3002" t="str">
            <v>44.20.310</v>
          </cell>
          <cell r="B3002" t="str">
            <v>Filtro de pressão em ABS, para 360 l/h</v>
          </cell>
          <cell r="C3002" t="str">
            <v>UN</v>
          </cell>
          <cell r="D3002">
            <v>338.65</v>
          </cell>
          <cell r="E3002">
            <v>35.21</v>
          </cell>
          <cell r="F3002">
            <v>373.86</v>
          </cell>
        </row>
        <row r="3003">
          <cell r="A3003" t="str">
            <v>44.20.390</v>
          </cell>
          <cell r="B3003" t="str">
            <v>Válvula de PVC para lavatório</v>
          </cell>
          <cell r="C3003" t="str">
            <v>UN</v>
          </cell>
          <cell r="D3003">
            <v>5.61</v>
          </cell>
          <cell r="E3003">
            <v>2.04</v>
          </cell>
          <cell r="F3003">
            <v>7.65</v>
          </cell>
        </row>
        <row r="3004">
          <cell r="A3004" t="str">
            <v>44.20.620</v>
          </cell>
          <cell r="B3004" t="str">
            <v>Válvula americana</v>
          </cell>
          <cell r="C3004" t="str">
            <v>UN</v>
          </cell>
          <cell r="D3004">
            <v>56.56</v>
          </cell>
          <cell r="E3004">
            <v>2.04</v>
          </cell>
          <cell r="F3004">
            <v>58.6</v>
          </cell>
        </row>
        <row r="3005">
          <cell r="A3005" t="str">
            <v>44.20.640</v>
          </cell>
          <cell r="B3005" t="str">
            <v>Válvula de metal cromado de 1 1/2´</v>
          </cell>
          <cell r="C3005" t="str">
            <v>UN</v>
          </cell>
          <cell r="D3005">
            <v>72.650000000000006</v>
          </cell>
          <cell r="E3005">
            <v>10.01</v>
          </cell>
          <cell r="F3005">
            <v>82.66</v>
          </cell>
        </row>
        <row r="3006">
          <cell r="A3006" t="str">
            <v>44.20.650</v>
          </cell>
          <cell r="B3006" t="str">
            <v>Válvula de metal cromado de 1´</v>
          </cell>
          <cell r="C3006" t="str">
            <v>UN</v>
          </cell>
          <cell r="D3006">
            <v>29.95</v>
          </cell>
          <cell r="E3006">
            <v>10.01</v>
          </cell>
          <cell r="F3006">
            <v>39.96</v>
          </cell>
        </row>
        <row r="3007">
          <cell r="A3007" t="str">
            <v>45</v>
          </cell>
          <cell r="B3007" t="str">
            <v>ENTRADA DE AGUA, INCÊNDIO E GAS</v>
          </cell>
          <cell r="C3007"/>
          <cell r="D3007"/>
          <cell r="E3007"/>
          <cell r="F3007"/>
        </row>
        <row r="3008">
          <cell r="A3008" t="str">
            <v>45.01</v>
          </cell>
          <cell r="B3008" t="str">
            <v>Entrada de agua</v>
          </cell>
          <cell r="C3008"/>
          <cell r="D3008"/>
          <cell r="E3008"/>
          <cell r="F3008"/>
        </row>
        <row r="3009">
          <cell r="A3009" t="str">
            <v>45.01.020</v>
          </cell>
          <cell r="B3009" t="str">
            <v>Entrada completa de água com abrigo e registro de gaveta, DN= 3/4´</v>
          </cell>
          <cell r="C3009" t="str">
            <v>UN</v>
          </cell>
          <cell r="D3009">
            <v>816.66</v>
          </cell>
          <cell r="E3009">
            <v>615.95000000000005</v>
          </cell>
          <cell r="F3009">
            <v>1432.61</v>
          </cell>
        </row>
        <row r="3010">
          <cell r="A3010" t="str">
            <v>45.01.040</v>
          </cell>
          <cell r="B3010" t="str">
            <v>Entrada completa de água com abrigo e registro de gaveta, DN= 1´</v>
          </cell>
          <cell r="C3010" t="str">
            <v>UN</v>
          </cell>
          <cell r="D3010">
            <v>868.2</v>
          </cell>
          <cell r="E3010">
            <v>615.95000000000005</v>
          </cell>
          <cell r="F3010">
            <v>1484.15</v>
          </cell>
        </row>
        <row r="3011">
          <cell r="A3011" t="str">
            <v>45.01.060</v>
          </cell>
          <cell r="B3011" t="str">
            <v>Entrada completa de água com abrigo e registro de gaveta, DN= 1 1/2´</v>
          </cell>
          <cell r="C3011" t="str">
            <v>UN</v>
          </cell>
          <cell r="D3011">
            <v>2482.52</v>
          </cell>
          <cell r="E3011">
            <v>1086.21</v>
          </cell>
          <cell r="F3011">
            <v>3568.73</v>
          </cell>
        </row>
        <row r="3012">
          <cell r="A3012" t="str">
            <v>45.01.066</v>
          </cell>
          <cell r="B3012" t="str">
            <v>Entrada completa de água com abrigo e registro de gaveta, DN= 2´</v>
          </cell>
          <cell r="C3012" t="str">
            <v>UN</v>
          </cell>
          <cell r="D3012">
            <v>2569.66</v>
          </cell>
          <cell r="E3012">
            <v>1086.21</v>
          </cell>
          <cell r="F3012">
            <v>3655.87</v>
          </cell>
        </row>
        <row r="3013">
          <cell r="A3013" t="str">
            <v>45.01.080</v>
          </cell>
          <cell r="B3013" t="str">
            <v>Entrada completa de água com abrigo e registro de gaveta, DN= 2 1/2´</v>
          </cell>
          <cell r="C3013" t="str">
            <v>UN</v>
          </cell>
          <cell r="D3013">
            <v>2905.84</v>
          </cell>
          <cell r="E3013">
            <v>1086.21</v>
          </cell>
          <cell r="F3013">
            <v>3992.05</v>
          </cell>
        </row>
        <row r="3014">
          <cell r="A3014" t="str">
            <v>45.01.082</v>
          </cell>
          <cell r="B3014" t="str">
            <v>Entrada completa de água com abrigo e registro de gaveta, DN= 3´</v>
          </cell>
          <cell r="C3014" t="str">
            <v>UN</v>
          </cell>
          <cell r="D3014">
            <v>3196.15</v>
          </cell>
          <cell r="E3014">
            <v>1086.21</v>
          </cell>
          <cell r="F3014">
            <v>4282.3599999999997</v>
          </cell>
        </row>
        <row r="3015">
          <cell r="A3015" t="str">
            <v>45.02</v>
          </cell>
          <cell r="B3015" t="str">
            <v>Entrada de gas</v>
          </cell>
          <cell r="C3015"/>
          <cell r="D3015"/>
          <cell r="E3015"/>
          <cell r="F3015"/>
        </row>
        <row r="3016">
          <cell r="A3016" t="str">
            <v>45.02.020</v>
          </cell>
          <cell r="B3016" t="str">
            <v>Entrada completa de gás GLP domiciliar com 2 bujões de 13 kg</v>
          </cell>
          <cell r="C3016" t="str">
            <v>UN</v>
          </cell>
          <cell r="D3016">
            <v>2362.9499999999998</v>
          </cell>
          <cell r="E3016">
            <v>785.24</v>
          </cell>
          <cell r="F3016">
            <v>3148.19</v>
          </cell>
        </row>
        <row r="3017">
          <cell r="A3017" t="str">
            <v>45.02.040</v>
          </cell>
          <cell r="B3017" t="str">
            <v>Entrada completa de gás GLP com 2 cilindros de 45 kg</v>
          </cell>
          <cell r="C3017" t="str">
            <v>UN</v>
          </cell>
          <cell r="D3017">
            <v>5134.34</v>
          </cell>
          <cell r="E3017">
            <v>1677.33</v>
          </cell>
          <cell r="F3017">
            <v>6811.67</v>
          </cell>
        </row>
        <row r="3018">
          <cell r="A3018" t="str">
            <v>45.02.060</v>
          </cell>
          <cell r="B3018" t="str">
            <v>Entrada completa de gás GLP com 4 cilindros de 45 kg</v>
          </cell>
          <cell r="C3018" t="str">
            <v>UN</v>
          </cell>
          <cell r="D3018">
            <v>8578.02</v>
          </cell>
          <cell r="E3018">
            <v>2211.02</v>
          </cell>
          <cell r="F3018">
            <v>10789.04</v>
          </cell>
        </row>
        <row r="3019">
          <cell r="A3019" t="str">
            <v>45.02.080</v>
          </cell>
          <cell r="B3019" t="str">
            <v>Entrada completa de gás GLP com 6 cilindros de 45 kg</v>
          </cell>
          <cell r="C3019" t="str">
            <v>UN</v>
          </cell>
          <cell r="D3019">
            <v>12002.59</v>
          </cell>
          <cell r="E3019">
            <v>2680.66</v>
          </cell>
          <cell r="F3019">
            <v>14683.25</v>
          </cell>
        </row>
        <row r="3020">
          <cell r="A3020" t="str">
            <v>45.02.200</v>
          </cell>
          <cell r="B3020" t="str">
            <v>Abrigo padronizado de gás GLP encanado</v>
          </cell>
          <cell r="C3020" t="str">
            <v>UN</v>
          </cell>
          <cell r="D3020">
            <v>594.29</v>
          </cell>
          <cell r="E3020">
            <v>533.5</v>
          </cell>
          <cell r="F3020">
            <v>1127.79</v>
          </cell>
        </row>
        <row r="3021">
          <cell r="A3021" t="str">
            <v>45.03</v>
          </cell>
          <cell r="B3021" t="str">
            <v>Hidrômetro</v>
          </cell>
          <cell r="C3021"/>
          <cell r="D3021"/>
          <cell r="E3021"/>
          <cell r="F3021"/>
        </row>
        <row r="3022">
          <cell r="A3022" t="str">
            <v>45.03.010</v>
          </cell>
          <cell r="B3022" t="str">
            <v>Hidrômetro em ferro fundido, diâmetro 50 mm (2´)</v>
          </cell>
          <cell r="C3022" t="str">
            <v>UN</v>
          </cell>
          <cell r="D3022">
            <v>2498.79</v>
          </cell>
          <cell r="E3022">
            <v>37.54</v>
          </cell>
          <cell r="F3022">
            <v>2536.33</v>
          </cell>
        </row>
        <row r="3023">
          <cell r="A3023" t="str">
            <v>45.03.030</v>
          </cell>
          <cell r="B3023" t="str">
            <v>Hidrômetro em ferro fundido, diâmetro 100 mm (4´)</v>
          </cell>
          <cell r="C3023" t="str">
            <v>UN</v>
          </cell>
          <cell r="D3023">
            <v>3580.53</v>
          </cell>
          <cell r="E3023">
            <v>37.54</v>
          </cell>
          <cell r="F3023">
            <v>3618.07</v>
          </cell>
        </row>
        <row r="3024">
          <cell r="A3024" t="str">
            <v>45.03.100</v>
          </cell>
          <cell r="B3024" t="str">
            <v>Hidrômetro em bronze, diâmetro de 25 mm (1´)</v>
          </cell>
          <cell r="C3024" t="str">
            <v>UN</v>
          </cell>
          <cell r="D3024">
            <v>639.23</v>
          </cell>
          <cell r="E3024">
            <v>60.06</v>
          </cell>
          <cell r="F3024">
            <v>699.29</v>
          </cell>
        </row>
        <row r="3025">
          <cell r="A3025" t="str">
            <v>45.03.110</v>
          </cell>
          <cell r="B3025" t="str">
            <v>Hidrômetro em bronze, diâmetro de 40 mm (1 1/2´)</v>
          </cell>
          <cell r="C3025" t="str">
            <v>UN</v>
          </cell>
          <cell r="D3025">
            <v>1014.41</v>
          </cell>
          <cell r="E3025">
            <v>60.06</v>
          </cell>
          <cell r="F3025">
            <v>1074.47</v>
          </cell>
        </row>
        <row r="3026">
          <cell r="A3026" t="str">
            <v>45.03.200</v>
          </cell>
          <cell r="B3026" t="str">
            <v>Filtro tipo cesto para hidrômetro de 50 mm (2´)</v>
          </cell>
          <cell r="C3026" t="str">
            <v>UN</v>
          </cell>
          <cell r="D3026">
            <v>2565.39</v>
          </cell>
          <cell r="E3026">
            <v>37.54</v>
          </cell>
          <cell r="F3026">
            <v>2602.9299999999998</v>
          </cell>
        </row>
        <row r="3027">
          <cell r="A3027" t="str">
            <v>45.20</v>
          </cell>
          <cell r="B3027" t="str">
            <v>Reparos, conservacoes e complementos - GRUPO 45</v>
          </cell>
          <cell r="C3027"/>
          <cell r="D3027"/>
          <cell r="E3027"/>
          <cell r="F3027"/>
        </row>
        <row r="3028">
          <cell r="A3028" t="str">
            <v>45.20.020</v>
          </cell>
          <cell r="B3028" t="str">
            <v>Cilindro de gás (GLP) de 45 kg, com carga</v>
          </cell>
          <cell r="C3028" t="str">
            <v>UN</v>
          </cell>
          <cell r="D3028">
            <v>1008.75</v>
          </cell>
          <cell r="E3028"/>
          <cell r="F3028">
            <v>1008.75</v>
          </cell>
        </row>
        <row r="3029">
          <cell r="A3029" t="str">
            <v>46</v>
          </cell>
          <cell r="B3029" t="str">
            <v>TUBULACAO E CONDUTORES PARA LIQUIDOS E GASES.</v>
          </cell>
          <cell r="C3029"/>
          <cell r="D3029"/>
          <cell r="E3029"/>
          <cell r="F3029"/>
        </row>
        <row r="3030">
          <cell r="A3030" t="str">
            <v>46.01</v>
          </cell>
          <cell r="B3030" t="str">
            <v>Tubulacao em PVC rigido marrom para sistemas prediais de agua fria</v>
          </cell>
          <cell r="C3030"/>
          <cell r="D3030"/>
          <cell r="E3030"/>
          <cell r="F3030"/>
        </row>
        <row r="3031">
          <cell r="A3031" t="str">
            <v>46.01.010</v>
          </cell>
          <cell r="B3031" t="str">
            <v>Tubo de PVC rígido soldável marrom, DN= 20 mm, (1/2´), inclusive conexões</v>
          </cell>
          <cell r="C3031" t="str">
            <v>M</v>
          </cell>
          <cell r="D3031">
            <v>5.89</v>
          </cell>
          <cell r="E3031">
            <v>25.03</v>
          </cell>
          <cell r="F3031">
            <v>30.92</v>
          </cell>
        </row>
        <row r="3032">
          <cell r="A3032" t="str">
            <v>46.01.020</v>
          </cell>
          <cell r="B3032" t="str">
            <v>Tubo de PVC rígido soldável marrom, DN= 25 mm, (3/4´), inclusive conexões</v>
          </cell>
          <cell r="C3032" t="str">
            <v>M</v>
          </cell>
          <cell r="D3032">
            <v>6.35</v>
          </cell>
          <cell r="E3032">
            <v>25.03</v>
          </cell>
          <cell r="F3032">
            <v>31.38</v>
          </cell>
        </row>
        <row r="3033">
          <cell r="A3033" t="str">
            <v>46.01.030</v>
          </cell>
          <cell r="B3033" t="str">
            <v>Tubo de PVC rígido soldável marrom, DN= 32 mm, (1´), inclusive conexões</v>
          </cell>
          <cell r="C3033" t="str">
            <v>M</v>
          </cell>
          <cell r="D3033">
            <v>14.33</v>
          </cell>
          <cell r="E3033">
            <v>25.03</v>
          </cell>
          <cell r="F3033">
            <v>39.36</v>
          </cell>
        </row>
        <row r="3034">
          <cell r="A3034" t="str">
            <v>46.01.040</v>
          </cell>
          <cell r="B3034" t="str">
            <v>Tubo de PVC rígido soldável marrom, DN= 40 mm, (1 1/4´), inclusive conexões</v>
          </cell>
          <cell r="C3034" t="str">
            <v>M</v>
          </cell>
          <cell r="D3034">
            <v>24.01</v>
          </cell>
          <cell r="E3034">
            <v>25.03</v>
          </cell>
          <cell r="F3034">
            <v>49.04</v>
          </cell>
        </row>
        <row r="3035">
          <cell r="A3035" t="str">
            <v>46.01.050</v>
          </cell>
          <cell r="B3035" t="str">
            <v>Tubo de PVC rígido soldável marrom, DN= 50 mm, (1 1/2´), inclusive conexões</v>
          </cell>
          <cell r="C3035" t="str">
            <v>M</v>
          </cell>
          <cell r="D3035">
            <v>21.21</v>
          </cell>
          <cell r="E3035">
            <v>30.03</v>
          </cell>
          <cell r="F3035">
            <v>51.24</v>
          </cell>
        </row>
        <row r="3036">
          <cell r="A3036" t="str">
            <v>46.01.060</v>
          </cell>
          <cell r="B3036" t="str">
            <v>Tubo de PVC rígido soldável marrom, DN= 60 mm, (2´), inclusive conexões</v>
          </cell>
          <cell r="C3036" t="str">
            <v>M</v>
          </cell>
          <cell r="D3036">
            <v>41.67</v>
          </cell>
          <cell r="E3036">
            <v>35.03</v>
          </cell>
          <cell r="F3036">
            <v>76.7</v>
          </cell>
        </row>
        <row r="3037">
          <cell r="A3037" t="str">
            <v>46.01.070</v>
          </cell>
          <cell r="B3037" t="str">
            <v>Tubo de PVC rígido soldável marrom, DN= 75 mm, (2 1/2´), inclusive conexões</v>
          </cell>
          <cell r="C3037" t="str">
            <v>M</v>
          </cell>
          <cell r="D3037">
            <v>64</v>
          </cell>
          <cell r="E3037">
            <v>45.04</v>
          </cell>
          <cell r="F3037">
            <v>109.04</v>
          </cell>
        </row>
        <row r="3038">
          <cell r="A3038" t="str">
            <v>46.01.080</v>
          </cell>
          <cell r="B3038" t="str">
            <v>Tubo de PVC rígido soldável marrom, DN= 85 mm, (3´), inclusive conexões</v>
          </cell>
          <cell r="C3038" t="str">
            <v>M</v>
          </cell>
          <cell r="D3038">
            <v>76.31</v>
          </cell>
          <cell r="E3038">
            <v>50.05</v>
          </cell>
          <cell r="F3038">
            <v>126.36</v>
          </cell>
        </row>
        <row r="3039">
          <cell r="A3039" t="str">
            <v>46.01.090</v>
          </cell>
          <cell r="B3039" t="str">
            <v>Tubo de PVC rígido soldável marrom, DN= 110 mm, (4´), inclusive conexões</v>
          </cell>
          <cell r="C3039" t="str">
            <v>M</v>
          </cell>
          <cell r="D3039">
            <v>159</v>
          </cell>
          <cell r="E3039">
            <v>55.06</v>
          </cell>
          <cell r="F3039">
            <v>214.06</v>
          </cell>
        </row>
        <row r="3040">
          <cell r="A3040" t="str">
            <v>46.02</v>
          </cell>
          <cell r="B3040" t="str">
            <v>Tubulacao em PVC rigido branco para esgoto domiciliar</v>
          </cell>
          <cell r="C3040"/>
          <cell r="D3040"/>
          <cell r="E3040"/>
          <cell r="F3040"/>
        </row>
        <row r="3041">
          <cell r="A3041" t="str">
            <v>46.02.010</v>
          </cell>
          <cell r="B3041" t="str">
            <v>Tubo de PVC rígido branco, pontas lisas, soldável, linha esgoto série normal, DN= 40 mm, inclusive conexões</v>
          </cell>
          <cell r="C3041" t="str">
            <v>M</v>
          </cell>
          <cell r="D3041">
            <v>11.48</v>
          </cell>
          <cell r="E3041">
            <v>25.03</v>
          </cell>
          <cell r="F3041">
            <v>36.51</v>
          </cell>
        </row>
        <row r="3042">
          <cell r="A3042" t="str">
            <v>46.02.050</v>
          </cell>
          <cell r="B3042" t="str">
            <v>Tubo de PVC rígido branco PxB com virola e anel de borracha, linha esgoto série normal, DN= 50 mm, inclusive conexões</v>
          </cell>
          <cell r="C3042" t="str">
            <v>M</v>
          </cell>
          <cell r="D3042">
            <v>15.05</v>
          </cell>
          <cell r="E3042">
            <v>30.03</v>
          </cell>
          <cell r="F3042">
            <v>45.08</v>
          </cell>
        </row>
        <row r="3043">
          <cell r="A3043" t="str">
            <v>46.02.060</v>
          </cell>
          <cell r="B3043" t="str">
            <v>Tubo de PVC rígido branco PxB com virola e anel de borracha, linha esgoto série normal, DN= 75 mm, inclusive conexões</v>
          </cell>
          <cell r="C3043" t="str">
            <v>M</v>
          </cell>
          <cell r="D3043">
            <v>26.43</v>
          </cell>
          <cell r="E3043">
            <v>45.04</v>
          </cell>
          <cell r="F3043">
            <v>71.47</v>
          </cell>
        </row>
        <row r="3044">
          <cell r="A3044" t="str">
            <v>46.02.070</v>
          </cell>
          <cell r="B3044" t="str">
            <v>Tubo de PVC rígido branco PxB com virola e anel de borracha, linha esgoto série normal, DN= 100 mm, inclusive conexões</v>
          </cell>
          <cell r="C3044" t="str">
            <v>M</v>
          </cell>
          <cell r="D3044">
            <v>23.33</v>
          </cell>
          <cell r="E3044">
            <v>55.06</v>
          </cell>
          <cell r="F3044">
            <v>78.39</v>
          </cell>
        </row>
        <row r="3045">
          <cell r="A3045" t="str">
            <v>46.03</v>
          </cell>
          <cell r="B3045" t="str">
            <v>Tubulacao em PVC rigido branco serie R - A.P e esgoto domiciliar</v>
          </cell>
          <cell r="C3045"/>
          <cell r="D3045"/>
          <cell r="E3045"/>
          <cell r="F3045"/>
        </row>
        <row r="3046">
          <cell r="A3046" t="str">
            <v>46.03.038</v>
          </cell>
          <cell r="B3046" t="str">
            <v>Tubo de PVC rígido PxB com virola e anel de borracha, linha esgoto série reforçada ´R´, DN= 50 mm, inclusive conexões</v>
          </cell>
          <cell r="C3046" t="str">
            <v>M</v>
          </cell>
          <cell r="D3046">
            <v>20.75</v>
          </cell>
          <cell r="E3046">
            <v>30.03</v>
          </cell>
          <cell r="F3046">
            <v>50.78</v>
          </cell>
        </row>
        <row r="3047">
          <cell r="A3047" t="str">
            <v>46.03.040</v>
          </cell>
          <cell r="B3047" t="str">
            <v>Tubo de PVC rígido PxB com virola e anel de borracha, linha esgoto série reforçada ´R´, DN= 75 mm, inclusive conexões</v>
          </cell>
          <cell r="C3047" t="str">
            <v>M</v>
          </cell>
          <cell r="D3047">
            <v>39</v>
          </cell>
          <cell r="E3047">
            <v>45.04</v>
          </cell>
          <cell r="F3047">
            <v>84.04</v>
          </cell>
        </row>
        <row r="3048">
          <cell r="A3048" t="str">
            <v>46.03.050</v>
          </cell>
          <cell r="B3048" t="str">
            <v>Tubo de PVC rígido PxB com virola e anel de borracha, linha esgoto série reforçada ´R´, DN= 100 mm, inclusive conexões</v>
          </cell>
          <cell r="C3048" t="str">
            <v>M</v>
          </cell>
          <cell r="D3048">
            <v>52.07</v>
          </cell>
          <cell r="E3048">
            <v>55.06</v>
          </cell>
          <cell r="F3048">
            <v>107.13</v>
          </cell>
        </row>
        <row r="3049">
          <cell r="A3049" t="str">
            <v>46.03.060</v>
          </cell>
          <cell r="B3049" t="str">
            <v>Tubo de PVC rígido PxB com virola e anel de borracha, linha esgoto série reforçada ´R´. DN= 150 mm, inclusive conexões</v>
          </cell>
          <cell r="C3049" t="str">
            <v>M</v>
          </cell>
          <cell r="D3049">
            <v>105.51</v>
          </cell>
          <cell r="E3049">
            <v>55.06</v>
          </cell>
          <cell r="F3049">
            <v>160.57</v>
          </cell>
        </row>
        <row r="3050">
          <cell r="A3050" t="str">
            <v>46.03.080</v>
          </cell>
          <cell r="B3050" t="str">
            <v>Tubo de PVC rígido, pontas lisas, soldável, linha esgoto série reforçada ´R´, DN= 40 mm, inclusive conexões</v>
          </cell>
          <cell r="C3050" t="str">
            <v>M</v>
          </cell>
          <cell r="D3050">
            <v>17.96</v>
          </cell>
          <cell r="E3050">
            <v>25.03</v>
          </cell>
          <cell r="F3050">
            <v>42.99</v>
          </cell>
        </row>
        <row r="3051">
          <cell r="A3051" t="str">
            <v>46.04</v>
          </cell>
          <cell r="B3051" t="str">
            <v>Tubulacao em PVC rigido com junta elastica - aducao e distribuicao de agua</v>
          </cell>
          <cell r="C3051"/>
          <cell r="D3051"/>
          <cell r="E3051"/>
          <cell r="F3051"/>
        </row>
        <row r="3052">
          <cell r="A3052" t="str">
            <v>46.04.010</v>
          </cell>
          <cell r="B3052" t="str">
            <v>Tubo de PVC rígido tipo PBA classe 15, DN= 50mm, (DE= 60mm), inclusive conexões</v>
          </cell>
          <cell r="C3052" t="str">
            <v>M</v>
          </cell>
          <cell r="D3052">
            <v>26.51</v>
          </cell>
          <cell r="E3052">
            <v>17.600000000000001</v>
          </cell>
          <cell r="F3052">
            <v>44.11</v>
          </cell>
        </row>
        <row r="3053">
          <cell r="A3053" t="str">
            <v>46.04.020</v>
          </cell>
          <cell r="B3053" t="str">
            <v>Tubo de PVC rígido tipo PBA classe 15, DN= 75mm, (DE= 85mm), inclusive conexões</v>
          </cell>
          <cell r="C3053" t="str">
            <v>M</v>
          </cell>
          <cell r="D3053">
            <v>46.61</v>
          </cell>
          <cell r="E3053">
            <v>17.600000000000001</v>
          </cell>
          <cell r="F3053">
            <v>64.209999999999994</v>
          </cell>
        </row>
        <row r="3054">
          <cell r="A3054" t="str">
            <v>46.04.030</v>
          </cell>
          <cell r="B3054" t="str">
            <v>Tubo de PVC rígido tipo PBA classe 15, DN= 100mm, (DE= 110mm), inclusive conexões</v>
          </cell>
          <cell r="C3054" t="str">
            <v>M</v>
          </cell>
          <cell r="D3054">
            <v>97.19</v>
          </cell>
          <cell r="E3054">
            <v>17.600000000000001</v>
          </cell>
          <cell r="F3054">
            <v>114.79</v>
          </cell>
        </row>
        <row r="3055">
          <cell r="A3055" t="str">
            <v>46.04.040</v>
          </cell>
          <cell r="B3055" t="str">
            <v>Tubo de PVC rígido DEFoFo, DN= 100mm (DE= 118mm), inclusive conexões</v>
          </cell>
          <cell r="C3055" t="str">
            <v>M</v>
          </cell>
          <cell r="D3055">
            <v>85.65</v>
          </cell>
          <cell r="E3055">
            <v>17.600000000000001</v>
          </cell>
          <cell r="F3055">
            <v>103.25</v>
          </cell>
        </row>
        <row r="3056">
          <cell r="A3056" t="str">
            <v>46.04.050</v>
          </cell>
          <cell r="B3056" t="str">
            <v>Tubo de PVC rígido DEFoFo, DN= 150mm (DE= 170mm), inclusive conexões</v>
          </cell>
          <cell r="C3056" t="str">
            <v>M</v>
          </cell>
          <cell r="D3056">
            <v>148.97999999999999</v>
          </cell>
          <cell r="E3056">
            <v>17.600000000000001</v>
          </cell>
          <cell r="F3056">
            <v>166.58</v>
          </cell>
        </row>
        <row r="3057">
          <cell r="A3057" t="str">
            <v>46.04.070</v>
          </cell>
          <cell r="B3057" t="str">
            <v>Tubo de PVC rígido DEFoFo, DN= 200mm (DE= 222mm), inclusive conexões</v>
          </cell>
          <cell r="C3057" t="str">
            <v>M</v>
          </cell>
          <cell r="D3057">
            <v>234.82</v>
          </cell>
          <cell r="E3057">
            <v>35.21</v>
          </cell>
          <cell r="F3057">
            <v>270.02999999999997</v>
          </cell>
        </row>
        <row r="3058">
          <cell r="A3058" t="str">
            <v>46.04.080</v>
          </cell>
          <cell r="B3058" t="str">
            <v>Tubo de PVC rígido DEFoFo, DN= 250mm (DE= 274mm), inclusive conexões</v>
          </cell>
          <cell r="C3058" t="str">
            <v>M</v>
          </cell>
          <cell r="D3058">
            <v>410.75</v>
          </cell>
          <cell r="E3058">
            <v>35.21</v>
          </cell>
          <cell r="F3058">
            <v>445.96</v>
          </cell>
        </row>
        <row r="3059">
          <cell r="A3059" t="str">
            <v>46.04.090</v>
          </cell>
          <cell r="B3059" t="str">
            <v>Tubo de PVC rígido DEFoFo, DN= 300mm (DE= 326mm), inclusive conexões</v>
          </cell>
          <cell r="C3059" t="str">
            <v>M</v>
          </cell>
          <cell r="D3059">
            <v>554.24</v>
          </cell>
          <cell r="E3059">
            <v>35.21</v>
          </cell>
          <cell r="F3059">
            <v>589.45000000000005</v>
          </cell>
        </row>
        <row r="3060">
          <cell r="A3060" t="str">
            <v>46.05</v>
          </cell>
          <cell r="B3060" t="str">
            <v>Tubulacao em PVC rigido com junta elastica - rede de esgoto</v>
          </cell>
          <cell r="C3060"/>
          <cell r="D3060"/>
          <cell r="E3060"/>
          <cell r="F3060"/>
        </row>
        <row r="3061">
          <cell r="A3061" t="str">
            <v>46.05.020</v>
          </cell>
          <cell r="B3061" t="str">
            <v>Tubo PVC rígido, tipo Coletor Esgoto, junta elástica, DN= 100 mm, inclusive conexões</v>
          </cell>
          <cell r="C3061" t="str">
            <v>M</v>
          </cell>
          <cell r="D3061">
            <v>36.69</v>
          </cell>
          <cell r="E3061">
            <v>17.600000000000001</v>
          </cell>
          <cell r="F3061">
            <v>54.29</v>
          </cell>
        </row>
        <row r="3062">
          <cell r="A3062" t="str">
            <v>46.05.040</v>
          </cell>
          <cell r="B3062" t="str">
            <v>Tubo PVC rígido, tipo Coletor Esgoto, junta elástica, DN= 150 mm, inclusive conexões</v>
          </cell>
          <cell r="C3062" t="str">
            <v>M</v>
          </cell>
          <cell r="D3062">
            <v>69.97</v>
          </cell>
          <cell r="E3062">
            <v>17.600000000000001</v>
          </cell>
          <cell r="F3062">
            <v>87.57</v>
          </cell>
        </row>
        <row r="3063">
          <cell r="A3063" t="str">
            <v>46.05.050</v>
          </cell>
          <cell r="B3063" t="str">
            <v>Tubo PVC rígido, tipo Coletor Esgoto, junta elástica, DN= 200 mm, inclusive conexões</v>
          </cell>
          <cell r="C3063" t="str">
            <v>M</v>
          </cell>
          <cell r="D3063">
            <v>126.68</v>
          </cell>
          <cell r="E3063">
            <v>35.21</v>
          </cell>
          <cell r="F3063">
            <v>161.88999999999999</v>
          </cell>
        </row>
        <row r="3064">
          <cell r="A3064" t="str">
            <v>46.05.060</v>
          </cell>
          <cell r="B3064" t="str">
            <v>Tubo PVC rígido, tipo Coletor Esgoto, junta elástica, DN= 250 mm, inclusive conexões</v>
          </cell>
          <cell r="C3064" t="str">
            <v>M</v>
          </cell>
          <cell r="D3064">
            <v>185.79</v>
          </cell>
          <cell r="E3064">
            <v>35.21</v>
          </cell>
          <cell r="F3064">
            <v>221</v>
          </cell>
        </row>
        <row r="3065">
          <cell r="A3065" t="str">
            <v>46.05.070</v>
          </cell>
          <cell r="B3065" t="str">
            <v>Tubo PVC rígido, tipo Coletor Esgoto, junta elástica, DN= 300 mm, inclusive conexões</v>
          </cell>
          <cell r="C3065" t="str">
            <v>M</v>
          </cell>
          <cell r="D3065">
            <v>312.45</v>
          </cell>
          <cell r="E3065">
            <v>35.21</v>
          </cell>
          <cell r="F3065">
            <v>347.66</v>
          </cell>
        </row>
        <row r="3066">
          <cell r="A3066" t="str">
            <v>46.05.090</v>
          </cell>
          <cell r="B3066" t="str">
            <v>Tubo PVC rígido, tipo Coletor Esgoto, junta elástica, DN= 400 mm, inclusive conexões</v>
          </cell>
          <cell r="C3066" t="str">
            <v>M</v>
          </cell>
          <cell r="D3066">
            <v>469.28</v>
          </cell>
          <cell r="E3066">
            <v>35.21</v>
          </cell>
          <cell r="F3066">
            <v>504.49</v>
          </cell>
        </row>
        <row r="3067">
          <cell r="A3067" t="str">
            <v>46.07</v>
          </cell>
          <cell r="B3067" t="str">
            <v>Tubulacao galvanizado</v>
          </cell>
          <cell r="C3067"/>
          <cell r="D3067"/>
          <cell r="E3067"/>
          <cell r="F3067"/>
        </row>
        <row r="3068">
          <cell r="A3068" t="str">
            <v>46.07.010</v>
          </cell>
          <cell r="B3068" t="str">
            <v>Tubo galvanizado DN= 1/2´, inclusive conexões</v>
          </cell>
          <cell r="C3068" t="str">
            <v>M</v>
          </cell>
          <cell r="D3068">
            <v>46</v>
          </cell>
          <cell r="E3068">
            <v>50.05</v>
          </cell>
          <cell r="F3068">
            <v>96.05</v>
          </cell>
        </row>
        <row r="3069">
          <cell r="A3069" t="str">
            <v>46.07.020</v>
          </cell>
          <cell r="B3069" t="str">
            <v>Tubo galvanizado DN= 3/4´, inclusive conexões</v>
          </cell>
          <cell r="C3069" t="str">
            <v>M</v>
          </cell>
          <cell r="D3069">
            <v>47.85</v>
          </cell>
          <cell r="E3069">
            <v>55.06</v>
          </cell>
          <cell r="F3069">
            <v>102.91</v>
          </cell>
        </row>
        <row r="3070">
          <cell r="A3070" t="str">
            <v>46.07.030</v>
          </cell>
          <cell r="B3070" t="str">
            <v>Tubo galvanizado DN= 1´, inclusive conexões</v>
          </cell>
          <cell r="C3070" t="str">
            <v>M</v>
          </cell>
          <cell r="D3070">
            <v>66.39</v>
          </cell>
          <cell r="E3070">
            <v>65.069999999999993</v>
          </cell>
          <cell r="F3070">
            <v>131.46</v>
          </cell>
        </row>
        <row r="3071">
          <cell r="A3071" t="str">
            <v>46.07.040</v>
          </cell>
          <cell r="B3071" t="str">
            <v>Tubo galvanizado DN= 1 1/4´, inclusive conexões</v>
          </cell>
          <cell r="C3071" t="str">
            <v>M</v>
          </cell>
          <cell r="D3071">
            <v>84.8</v>
          </cell>
          <cell r="E3071">
            <v>70.069999999999993</v>
          </cell>
          <cell r="F3071">
            <v>154.87</v>
          </cell>
        </row>
        <row r="3072">
          <cell r="A3072" t="str">
            <v>46.07.050</v>
          </cell>
          <cell r="B3072" t="str">
            <v>Tubo galvanizado DN= 1 1/2´, inclusive conexões</v>
          </cell>
          <cell r="C3072" t="str">
            <v>M</v>
          </cell>
          <cell r="D3072">
            <v>106.07</v>
          </cell>
          <cell r="E3072">
            <v>80.08</v>
          </cell>
          <cell r="F3072">
            <v>186.15</v>
          </cell>
        </row>
        <row r="3073">
          <cell r="A3073" t="str">
            <v>46.07.060</v>
          </cell>
          <cell r="B3073" t="str">
            <v>Tubo galvanizado DN= 2´, inclusive conexões</v>
          </cell>
          <cell r="C3073" t="str">
            <v>M</v>
          </cell>
          <cell r="D3073">
            <v>123.3</v>
          </cell>
          <cell r="E3073">
            <v>90.09</v>
          </cell>
          <cell r="F3073">
            <v>213.39</v>
          </cell>
        </row>
        <row r="3074">
          <cell r="A3074" t="str">
            <v>46.07.070</v>
          </cell>
          <cell r="B3074" t="str">
            <v>Tubo galvanizado DN= 2 1/2´, inclusive conexões</v>
          </cell>
          <cell r="C3074" t="str">
            <v>M</v>
          </cell>
          <cell r="D3074">
            <v>167.66</v>
          </cell>
          <cell r="E3074">
            <v>100.1</v>
          </cell>
          <cell r="F3074">
            <v>267.76</v>
          </cell>
        </row>
        <row r="3075">
          <cell r="A3075" t="str">
            <v>46.07.080</v>
          </cell>
          <cell r="B3075" t="str">
            <v>Tubo galvanizado DN= 3´, inclusive conexões</v>
          </cell>
          <cell r="C3075" t="str">
            <v>M</v>
          </cell>
          <cell r="D3075">
            <v>182.57</v>
          </cell>
          <cell r="E3075">
            <v>112.61</v>
          </cell>
          <cell r="F3075">
            <v>295.18</v>
          </cell>
        </row>
        <row r="3076">
          <cell r="A3076" t="str">
            <v>46.07.090</v>
          </cell>
          <cell r="B3076" t="str">
            <v>Tubo galvanizado DN= 4´, inclusive conexões</v>
          </cell>
          <cell r="C3076" t="str">
            <v>M</v>
          </cell>
          <cell r="D3076">
            <v>265.44</v>
          </cell>
          <cell r="E3076">
            <v>125.13</v>
          </cell>
          <cell r="F3076">
            <v>390.57</v>
          </cell>
        </row>
        <row r="3077">
          <cell r="A3077" t="str">
            <v>46.07.100</v>
          </cell>
          <cell r="B3077" t="str">
            <v>Tubo galvanizado DN= 6´, inclusive conexões</v>
          </cell>
          <cell r="C3077" t="str">
            <v>M</v>
          </cell>
          <cell r="D3077">
            <v>532.82000000000005</v>
          </cell>
          <cell r="E3077">
            <v>137.63999999999999</v>
          </cell>
          <cell r="F3077">
            <v>670.46</v>
          </cell>
        </row>
        <row r="3078">
          <cell r="A3078" t="str">
            <v>46.08</v>
          </cell>
          <cell r="B3078" t="str">
            <v>Tubulacao em aco carbono galvanizado classe schedule</v>
          </cell>
          <cell r="C3078"/>
          <cell r="D3078"/>
          <cell r="E3078"/>
          <cell r="F3078"/>
        </row>
        <row r="3079">
          <cell r="A3079" t="str">
            <v>46.08.006</v>
          </cell>
          <cell r="B3079" t="str">
            <v>Tubo galvanizado sem costura schedule 40, DN= 1/2´, inclusive conexões</v>
          </cell>
          <cell r="C3079" t="str">
            <v>M</v>
          </cell>
          <cell r="D3079">
            <v>70.53</v>
          </cell>
          <cell r="E3079">
            <v>50.05</v>
          </cell>
          <cell r="F3079">
            <v>120.58</v>
          </cell>
        </row>
        <row r="3080">
          <cell r="A3080" t="str">
            <v>46.08.010</v>
          </cell>
          <cell r="B3080" t="str">
            <v>Tubo galvanizado sem costura schedule 40, DN= 3/4´, inclusive conexões</v>
          </cell>
          <cell r="C3080" t="str">
            <v>M</v>
          </cell>
          <cell r="D3080">
            <v>74.3</v>
          </cell>
          <cell r="E3080">
            <v>55.06</v>
          </cell>
          <cell r="F3080">
            <v>129.36000000000001</v>
          </cell>
        </row>
        <row r="3081">
          <cell r="A3081" t="str">
            <v>46.08.020</v>
          </cell>
          <cell r="B3081" t="str">
            <v>Tubo galvanizado sem costura schedule 40, DN= 1´, inclusive conexões</v>
          </cell>
          <cell r="C3081" t="str">
            <v>M</v>
          </cell>
          <cell r="D3081">
            <v>88.11</v>
          </cell>
          <cell r="E3081">
            <v>65.069999999999993</v>
          </cell>
          <cell r="F3081">
            <v>153.18</v>
          </cell>
        </row>
        <row r="3082">
          <cell r="A3082" t="str">
            <v>46.08.030</v>
          </cell>
          <cell r="B3082" t="str">
            <v>Tubo galvanizado sem costura schedule 40, DN= 1 1/4´, inclusive conexões</v>
          </cell>
          <cell r="C3082" t="str">
            <v>M</v>
          </cell>
          <cell r="D3082">
            <v>136.41999999999999</v>
          </cell>
          <cell r="E3082">
            <v>70.069999999999993</v>
          </cell>
          <cell r="F3082">
            <v>206.49</v>
          </cell>
        </row>
        <row r="3083">
          <cell r="A3083" t="str">
            <v>46.08.040</v>
          </cell>
          <cell r="B3083" t="str">
            <v>Tubo galvanizado sem costura schedule 40, DN= 1 1/2´, inclusive conexões</v>
          </cell>
          <cell r="C3083" t="str">
            <v>M</v>
          </cell>
          <cell r="D3083">
            <v>146.83000000000001</v>
          </cell>
          <cell r="E3083">
            <v>80.08</v>
          </cell>
          <cell r="F3083">
            <v>226.91</v>
          </cell>
        </row>
        <row r="3084">
          <cell r="A3084" t="str">
            <v>46.08.050</v>
          </cell>
          <cell r="B3084" t="str">
            <v>Tubo galvanizado sem costura schedule 40, DN= 2´, inclusive conexões</v>
          </cell>
          <cell r="C3084" t="str">
            <v>M</v>
          </cell>
          <cell r="D3084">
            <v>164.41</v>
          </cell>
          <cell r="E3084">
            <v>90.09</v>
          </cell>
          <cell r="F3084">
            <v>254.5</v>
          </cell>
        </row>
        <row r="3085">
          <cell r="A3085" t="str">
            <v>46.08.070</v>
          </cell>
          <cell r="B3085" t="str">
            <v>Tubo galvanizado sem costura schedule 40, DN= 2 1/2´, inclusive conexões</v>
          </cell>
          <cell r="C3085" t="str">
            <v>M</v>
          </cell>
          <cell r="D3085">
            <v>269.16000000000003</v>
          </cell>
          <cell r="E3085">
            <v>100.1</v>
          </cell>
          <cell r="F3085">
            <v>369.26</v>
          </cell>
        </row>
        <row r="3086">
          <cell r="A3086" t="str">
            <v>46.08.080</v>
          </cell>
          <cell r="B3086" t="str">
            <v>Tubo galvanizado sem costura schedule 40, DN= 3´, inclusive conexões</v>
          </cell>
          <cell r="C3086" t="str">
            <v>M</v>
          </cell>
          <cell r="D3086">
            <v>324.95999999999998</v>
          </cell>
          <cell r="E3086">
            <v>112.61</v>
          </cell>
          <cell r="F3086">
            <v>437.57</v>
          </cell>
        </row>
        <row r="3087">
          <cell r="A3087" t="str">
            <v>46.08.100</v>
          </cell>
          <cell r="B3087" t="str">
            <v>Tubo galvanizado sem costura schedule 40, DN= 4´, inclusive conexões</v>
          </cell>
          <cell r="C3087" t="str">
            <v>M</v>
          </cell>
          <cell r="D3087">
            <v>408.02</v>
          </cell>
          <cell r="E3087">
            <v>125.13</v>
          </cell>
          <cell r="F3087">
            <v>533.15</v>
          </cell>
        </row>
        <row r="3088">
          <cell r="A3088" t="str">
            <v>46.08.110</v>
          </cell>
          <cell r="B3088" t="str">
            <v>Tubo galvanizado sem costura schedule 40, DN= 6´, inclusive conexões</v>
          </cell>
          <cell r="C3088" t="str">
            <v>M</v>
          </cell>
          <cell r="D3088">
            <v>774.47</v>
          </cell>
          <cell r="E3088">
            <v>137.63999999999999</v>
          </cell>
          <cell r="F3088">
            <v>912.11</v>
          </cell>
        </row>
        <row r="3089">
          <cell r="A3089" t="str">
            <v>46.09</v>
          </cell>
          <cell r="B3089" t="str">
            <v>Conexoes e acessorios em ferro fundido, predial e tradicional, esgoto e pluvial</v>
          </cell>
          <cell r="C3089"/>
          <cell r="D3089"/>
          <cell r="E3089"/>
          <cell r="F3089"/>
        </row>
        <row r="3090">
          <cell r="A3090" t="str">
            <v>46.09.050</v>
          </cell>
          <cell r="B3090" t="str">
            <v>Joelho 45° em ferro fundido, linha predial tradicional, DN= 50 mm</v>
          </cell>
          <cell r="C3090" t="str">
            <v>UN</v>
          </cell>
          <cell r="D3090">
            <v>69.040000000000006</v>
          </cell>
          <cell r="E3090">
            <v>15.02</v>
          </cell>
          <cell r="F3090">
            <v>84.06</v>
          </cell>
        </row>
        <row r="3091">
          <cell r="A3091" t="str">
            <v>46.09.060</v>
          </cell>
          <cell r="B3091" t="str">
            <v>Joelho 45° em ferro fundido, linha predial tradicional, DN= 75 mm</v>
          </cell>
          <cell r="C3091" t="str">
            <v>UN</v>
          </cell>
          <cell r="D3091">
            <v>96.17</v>
          </cell>
          <cell r="E3091">
            <v>15.02</v>
          </cell>
          <cell r="F3091">
            <v>111.19</v>
          </cell>
        </row>
        <row r="3092">
          <cell r="A3092" t="str">
            <v>46.09.070</v>
          </cell>
          <cell r="B3092" t="str">
            <v>Joelho 45° em ferro fundido, linha predial tradicional, DN= 100 mm</v>
          </cell>
          <cell r="C3092" t="str">
            <v>UN</v>
          </cell>
          <cell r="D3092">
            <v>118.9</v>
          </cell>
          <cell r="E3092">
            <v>20.02</v>
          </cell>
          <cell r="F3092">
            <v>138.91999999999999</v>
          </cell>
        </row>
        <row r="3093">
          <cell r="A3093" t="str">
            <v>46.09.080</v>
          </cell>
          <cell r="B3093" t="str">
            <v>Joelho 45° em ferro fundido, linha predial tradicional, DN= 150 mm</v>
          </cell>
          <cell r="C3093" t="str">
            <v>UN</v>
          </cell>
          <cell r="D3093">
            <v>208.51</v>
          </cell>
          <cell r="E3093">
            <v>20.02</v>
          </cell>
          <cell r="F3093">
            <v>228.53</v>
          </cell>
        </row>
        <row r="3094">
          <cell r="A3094" t="str">
            <v>46.09.100</v>
          </cell>
          <cell r="B3094" t="str">
            <v>Joelho 87° 30´ em ferro fundido, linha predial tradicional, DN= 50 mm</v>
          </cell>
          <cell r="C3094" t="str">
            <v>UN</v>
          </cell>
          <cell r="D3094">
            <v>108.89</v>
          </cell>
          <cell r="E3094">
            <v>15.02</v>
          </cell>
          <cell r="F3094">
            <v>123.91</v>
          </cell>
        </row>
        <row r="3095">
          <cell r="A3095" t="str">
            <v>46.09.110</v>
          </cell>
          <cell r="B3095" t="str">
            <v>Joelho 87° 30´ em ferro fundido, linha predial tradicional, DN= 75 mm</v>
          </cell>
          <cell r="C3095" t="str">
            <v>UN</v>
          </cell>
          <cell r="D3095">
            <v>120.3</v>
          </cell>
          <cell r="E3095">
            <v>15.02</v>
          </cell>
          <cell r="F3095">
            <v>135.32</v>
          </cell>
        </row>
        <row r="3096">
          <cell r="A3096" t="str">
            <v>46.09.120</v>
          </cell>
          <cell r="B3096" t="str">
            <v>Joelho 87° 30´ em ferro fundido, linha predial tradicional, DN= 100 mm</v>
          </cell>
          <cell r="C3096" t="str">
            <v>UN</v>
          </cell>
          <cell r="D3096">
            <v>193.49</v>
          </cell>
          <cell r="E3096">
            <v>20.02</v>
          </cell>
          <cell r="F3096">
            <v>213.51</v>
          </cell>
        </row>
        <row r="3097">
          <cell r="A3097" t="str">
            <v>46.09.130</v>
          </cell>
          <cell r="B3097" t="str">
            <v>Joelho 87° 30´ em ferro fundido, linha predial tradicional, DN= 150 mm</v>
          </cell>
          <cell r="C3097" t="str">
            <v>UN</v>
          </cell>
          <cell r="D3097">
            <v>323.47000000000003</v>
          </cell>
          <cell r="E3097">
            <v>20.02</v>
          </cell>
          <cell r="F3097">
            <v>343.49</v>
          </cell>
        </row>
        <row r="3098">
          <cell r="A3098" t="str">
            <v>46.09.150</v>
          </cell>
          <cell r="B3098" t="str">
            <v>Luva bolsa e bolsa em ferro fundido, linha predial tradicional, DN= 50 mm</v>
          </cell>
          <cell r="C3098" t="str">
            <v>UN</v>
          </cell>
          <cell r="D3098">
            <v>70.33</v>
          </cell>
          <cell r="E3098">
            <v>15.02</v>
          </cell>
          <cell r="F3098">
            <v>85.35</v>
          </cell>
        </row>
        <row r="3099">
          <cell r="A3099" t="str">
            <v>46.09.160</v>
          </cell>
          <cell r="B3099" t="str">
            <v>Luva bolsa e bolsa em ferro fundido, linha predial tradicional, DN= 75 mm</v>
          </cell>
          <cell r="C3099" t="str">
            <v>UN</v>
          </cell>
          <cell r="D3099">
            <v>79.33</v>
          </cell>
          <cell r="E3099">
            <v>15.02</v>
          </cell>
          <cell r="F3099">
            <v>94.35</v>
          </cell>
        </row>
        <row r="3100">
          <cell r="A3100" t="str">
            <v>46.09.170</v>
          </cell>
          <cell r="B3100" t="str">
            <v>Luva bolsa e bolsa em ferro fundido, linha predial tradicional, DN= 100 mm</v>
          </cell>
          <cell r="C3100" t="str">
            <v>UN</v>
          </cell>
          <cell r="D3100">
            <v>100.15</v>
          </cell>
          <cell r="E3100">
            <v>20.02</v>
          </cell>
          <cell r="F3100">
            <v>120.17</v>
          </cell>
        </row>
        <row r="3101">
          <cell r="A3101" t="str">
            <v>46.09.180</v>
          </cell>
          <cell r="B3101" t="str">
            <v>Luva bolsa e bolsa em ferro fundido, linha predial tradicional, DN= 150 mm</v>
          </cell>
          <cell r="C3101" t="str">
            <v>UN</v>
          </cell>
          <cell r="D3101">
            <v>141.52000000000001</v>
          </cell>
          <cell r="E3101">
            <v>20.02</v>
          </cell>
          <cell r="F3101">
            <v>161.54</v>
          </cell>
        </row>
        <row r="3102">
          <cell r="A3102" t="str">
            <v>46.09.200</v>
          </cell>
          <cell r="B3102" t="str">
            <v>Placa cega em ferro fundido, linha predial tradicional, DN= 75 mm</v>
          </cell>
          <cell r="C3102" t="str">
            <v>UN</v>
          </cell>
          <cell r="D3102">
            <v>53.23</v>
          </cell>
          <cell r="E3102">
            <v>15.02</v>
          </cell>
          <cell r="F3102">
            <v>68.25</v>
          </cell>
        </row>
        <row r="3103">
          <cell r="A3103" t="str">
            <v>46.09.210</v>
          </cell>
          <cell r="B3103" t="str">
            <v>Placa cega em ferro fundido, linha predial tradicional, DN= 100 mm</v>
          </cell>
          <cell r="C3103" t="str">
            <v>UN</v>
          </cell>
          <cell r="D3103">
            <v>67.680000000000007</v>
          </cell>
          <cell r="E3103">
            <v>20.02</v>
          </cell>
          <cell r="F3103">
            <v>87.7</v>
          </cell>
        </row>
        <row r="3104">
          <cell r="A3104" t="str">
            <v>46.09.230</v>
          </cell>
          <cell r="B3104" t="str">
            <v>Junção 45° em ferro fundido, linha predial tradicional, DN= 50 x 50 mm</v>
          </cell>
          <cell r="C3104" t="str">
            <v>UN</v>
          </cell>
          <cell r="D3104">
            <v>125.24</v>
          </cell>
          <cell r="E3104">
            <v>15.02</v>
          </cell>
          <cell r="F3104">
            <v>140.26</v>
          </cell>
        </row>
        <row r="3105">
          <cell r="A3105" t="str">
            <v>46.09.240</v>
          </cell>
          <cell r="B3105" t="str">
            <v>Junção 45° em ferro fundido, linha predial tradicional, DN= 75 x 50 mm</v>
          </cell>
          <cell r="C3105" t="str">
            <v>UN</v>
          </cell>
          <cell r="D3105">
            <v>141.4</v>
          </cell>
          <cell r="E3105">
            <v>20.02</v>
          </cell>
          <cell r="F3105">
            <v>161.41999999999999</v>
          </cell>
        </row>
        <row r="3106">
          <cell r="A3106" t="str">
            <v>46.09.250</v>
          </cell>
          <cell r="B3106" t="str">
            <v>Junção 45° em ferro fundido, linha predial tradicional, DN= 75 x 75 mm</v>
          </cell>
          <cell r="C3106" t="str">
            <v>UN</v>
          </cell>
          <cell r="D3106">
            <v>174.19</v>
          </cell>
          <cell r="E3106">
            <v>20.02</v>
          </cell>
          <cell r="F3106">
            <v>194.21</v>
          </cell>
        </row>
        <row r="3107">
          <cell r="A3107" t="str">
            <v>46.09.260</v>
          </cell>
          <cell r="B3107" t="str">
            <v>Junção 45° em ferro fundido, linha predial tradicional, DN= 100 x 50 mm</v>
          </cell>
          <cell r="C3107" t="str">
            <v>UN</v>
          </cell>
          <cell r="D3107">
            <v>167.83</v>
          </cell>
          <cell r="E3107">
            <v>20.02</v>
          </cell>
          <cell r="F3107">
            <v>187.85</v>
          </cell>
        </row>
        <row r="3108">
          <cell r="A3108" t="str">
            <v>46.09.270</v>
          </cell>
          <cell r="B3108" t="str">
            <v>Junção 45° em ferro fundido, linha predial tradicional, DN= 100 x 75 mm</v>
          </cell>
          <cell r="C3108" t="str">
            <v>UN</v>
          </cell>
          <cell r="D3108">
            <v>187.5</v>
          </cell>
          <cell r="E3108">
            <v>20.02</v>
          </cell>
          <cell r="F3108">
            <v>207.52</v>
          </cell>
        </row>
        <row r="3109">
          <cell r="A3109" t="str">
            <v>46.09.280</v>
          </cell>
          <cell r="B3109" t="str">
            <v>Junção 45° em ferro fundido, linha predial tradicional, DN= 100 x 100 mm</v>
          </cell>
          <cell r="C3109" t="str">
            <v>UN</v>
          </cell>
          <cell r="D3109">
            <v>224.95</v>
          </cell>
          <cell r="E3109">
            <v>20.02</v>
          </cell>
          <cell r="F3109">
            <v>244.97</v>
          </cell>
        </row>
        <row r="3110">
          <cell r="A3110" t="str">
            <v>46.09.290</v>
          </cell>
          <cell r="B3110" t="str">
            <v>Junção 45° em ferro fundido, linha predial tradicional, DN= 150 x 100 mm</v>
          </cell>
          <cell r="C3110" t="str">
            <v>UN</v>
          </cell>
          <cell r="D3110">
            <v>301.17</v>
          </cell>
          <cell r="E3110">
            <v>25.03</v>
          </cell>
          <cell r="F3110">
            <v>326.2</v>
          </cell>
        </row>
        <row r="3111">
          <cell r="A3111" t="str">
            <v>46.09.300</v>
          </cell>
          <cell r="B3111" t="str">
            <v>Junção dupla 45° em ferro fundido, linha predial tradicional, DN= 100 mm</v>
          </cell>
          <cell r="C3111" t="str">
            <v>UN</v>
          </cell>
          <cell r="D3111">
            <v>279.3</v>
          </cell>
          <cell r="E3111">
            <v>20.02</v>
          </cell>
          <cell r="F3111">
            <v>299.32</v>
          </cell>
        </row>
        <row r="3112">
          <cell r="A3112" t="str">
            <v>46.09.320</v>
          </cell>
          <cell r="B3112" t="str">
            <v>Te sanitário 87° 30´ em ferro fundido, linha predial tradicional, DN= 50 x 50 mm</v>
          </cell>
          <cell r="C3112" t="str">
            <v>UN</v>
          </cell>
          <cell r="D3112">
            <v>123.03</v>
          </cell>
          <cell r="E3112">
            <v>15.02</v>
          </cell>
          <cell r="F3112">
            <v>138.05000000000001</v>
          </cell>
        </row>
        <row r="3113">
          <cell r="A3113" t="str">
            <v>46.09.330</v>
          </cell>
          <cell r="B3113" t="str">
            <v>Te sanitário 87° 30´ em ferro fundido, linha predial tradicional, DN= 75 x 50 mm</v>
          </cell>
          <cell r="C3113" t="str">
            <v>UN</v>
          </cell>
          <cell r="D3113">
            <v>148.9</v>
          </cell>
          <cell r="E3113">
            <v>20.02</v>
          </cell>
          <cell r="F3113">
            <v>168.92</v>
          </cell>
        </row>
        <row r="3114">
          <cell r="A3114" t="str">
            <v>46.09.340</v>
          </cell>
          <cell r="B3114" t="str">
            <v>Te sanitário 87° 30´ em ferro fundido, linha predial tradicional, DN= 75 x 75 mm</v>
          </cell>
          <cell r="C3114" t="str">
            <v>UN</v>
          </cell>
          <cell r="D3114">
            <v>173.68</v>
          </cell>
          <cell r="E3114">
            <v>20.02</v>
          </cell>
          <cell r="F3114">
            <v>193.7</v>
          </cell>
        </row>
        <row r="3115">
          <cell r="A3115" t="str">
            <v>46.09.350</v>
          </cell>
          <cell r="B3115" t="str">
            <v>Te sanitário 87° 30´ em ferro fundido, linha predial tradicional, DN= 100 x 50 mm</v>
          </cell>
          <cell r="C3115" t="str">
            <v>UN</v>
          </cell>
          <cell r="D3115">
            <v>183.51</v>
          </cell>
          <cell r="E3115">
            <v>20.02</v>
          </cell>
          <cell r="F3115">
            <v>203.53</v>
          </cell>
        </row>
        <row r="3116">
          <cell r="A3116" t="str">
            <v>46.09.360</v>
          </cell>
          <cell r="B3116" t="str">
            <v>Te sanitário 87° 30´ em ferro fundido, linha predial tradicional, DN= 100 x 75 mm</v>
          </cell>
          <cell r="C3116" t="str">
            <v>UN</v>
          </cell>
          <cell r="D3116">
            <v>189.61</v>
          </cell>
          <cell r="E3116">
            <v>20.02</v>
          </cell>
          <cell r="F3116">
            <v>209.63</v>
          </cell>
        </row>
        <row r="3117">
          <cell r="A3117" t="str">
            <v>46.09.370</v>
          </cell>
          <cell r="B3117" t="str">
            <v>Te sanitário 87° 30´ em ferro fundido, linha predial tradicional, DN= 100 x 100 mm</v>
          </cell>
          <cell r="C3117" t="str">
            <v>UN</v>
          </cell>
          <cell r="D3117">
            <v>235.16</v>
          </cell>
          <cell r="E3117">
            <v>20.02</v>
          </cell>
          <cell r="F3117">
            <v>255.18</v>
          </cell>
        </row>
        <row r="3118">
          <cell r="A3118" t="str">
            <v>46.09.400</v>
          </cell>
          <cell r="B3118" t="str">
            <v>Bucha de redução em ferro fundido, linha predial tradicional, DN= 75 x 50 mm</v>
          </cell>
          <cell r="C3118" t="str">
            <v>UN</v>
          </cell>
          <cell r="D3118">
            <v>45.78</v>
          </cell>
          <cell r="E3118">
            <v>20.02</v>
          </cell>
          <cell r="F3118">
            <v>65.8</v>
          </cell>
        </row>
        <row r="3119">
          <cell r="A3119" t="str">
            <v>46.09.410</v>
          </cell>
          <cell r="B3119" t="str">
            <v>Bucha de redução em ferro fundido, linha predial tradicional, DN= 100 x 75 mm</v>
          </cell>
          <cell r="C3119" t="str">
            <v>UN</v>
          </cell>
          <cell r="D3119">
            <v>51.57</v>
          </cell>
          <cell r="E3119">
            <v>20.02</v>
          </cell>
          <cell r="F3119">
            <v>71.59</v>
          </cell>
        </row>
        <row r="3120">
          <cell r="A3120" t="str">
            <v>46.09.420</v>
          </cell>
          <cell r="B3120" t="str">
            <v>Bucha de redução em ferro fundido, linha predial tradicional, DN= 150 x 100 mm</v>
          </cell>
          <cell r="C3120" t="str">
            <v>UN</v>
          </cell>
          <cell r="D3120">
            <v>143.63</v>
          </cell>
          <cell r="E3120">
            <v>25.03</v>
          </cell>
          <cell r="F3120">
            <v>168.66</v>
          </cell>
        </row>
        <row r="3121">
          <cell r="A3121" t="str">
            <v>46.10</v>
          </cell>
          <cell r="B3121" t="str">
            <v>Tubulacao em cobre para agua quente, gas e vapor</v>
          </cell>
          <cell r="C3121"/>
          <cell r="D3121"/>
          <cell r="E3121"/>
          <cell r="F3121"/>
        </row>
        <row r="3122">
          <cell r="A3122" t="str">
            <v>46.10.010</v>
          </cell>
          <cell r="B3122" t="str">
            <v>Tubo de cobre classe A, DN= 15mm (1/2´), inclusive conexões</v>
          </cell>
          <cell r="C3122" t="str">
            <v>M</v>
          </cell>
          <cell r="D3122">
            <v>76.66</v>
          </cell>
          <cell r="E3122">
            <v>16.52</v>
          </cell>
          <cell r="F3122">
            <v>93.18</v>
          </cell>
        </row>
        <row r="3123">
          <cell r="A3123" t="str">
            <v>46.10.020</v>
          </cell>
          <cell r="B3123" t="str">
            <v>Tubo de cobre classe A, DN= 22mm (3/4´), inclusive conexões</v>
          </cell>
          <cell r="C3123" t="str">
            <v>M</v>
          </cell>
          <cell r="D3123">
            <v>121.09</v>
          </cell>
          <cell r="E3123">
            <v>18.02</v>
          </cell>
          <cell r="F3123">
            <v>139.11000000000001</v>
          </cell>
        </row>
        <row r="3124">
          <cell r="A3124" t="str">
            <v>46.10.030</v>
          </cell>
          <cell r="B3124" t="str">
            <v>Tubo de cobre classe A, DN= 28mm (1´), inclusive conexões</v>
          </cell>
          <cell r="C3124" t="str">
            <v>M</v>
          </cell>
          <cell r="D3124">
            <v>136.37</v>
          </cell>
          <cell r="E3124">
            <v>22.52</v>
          </cell>
          <cell r="F3124">
            <v>158.88999999999999</v>
          </cell>
        </row>
        <row r="3125">
          <cell r="A3125" t="str">
            <v>46.10.040</v>
          </cell>
          <cell r="B3125" t="str">
            <v>Tubo de cobre classe A, DN= 35mm (1 1/4´), inclusive conexões</v>
          </cell>
          <cell r="C3125" t="str">
            <v>M</v>
          </cell>
          <cell r="D3125">
            <v>235.48</v>
          </cell>
          <cell r="E3125">
            <v>25.52</v>
          </cell>
          <cell r="F3125">
            <v>261</v>
          </cell>
        </row>
        <row r="3126">
          <cell r="A3126" t="str">
            <v>46.10.050</v>
          </cell>
          <cell r="B3126" t="str">
            <v>Tubo de cobre classe A, DN= 42mm (1 1/2´), inclusive conexões</v>
          </cell>
          <cell r="C3126" t="str">
            <v>M</v>
          </cell>
          <cell r="D3126">
            <v>275.72000000000003</v>
          </cell>
          <cell r="E3126">
            <v>25.52</v>
          </cell>
          <cell r="F3126">
            <v>301.24</v>
          </cell>
        </row>
        <row r="3127">
          <cell r="A3127" t="str">
            <v>46.10.060</v>
          </cell>
          <cell r="B3127" t="str">
            <v>Tubo de cobre classe A, DN= 54mm (2´), inclusive conexões</v>
          </cell>
          <cell r="C3127" t="str">
            <v>M</v>
          </cell>
          <cell r="D3127">
            <v>352.4</v>
          </cell>
          <cell r="E3127">
            <v>34.54</v>
          </cell>
          <cell r="F3127">
            <v>386.94</v>
          </cell>
        </row>
        <row r="3128">
          <cell r="A3128" t="str">
            <v>46.10.070</v>
          </cell>
          <cell r="B3128" t="str">
            <v>Tubo de cobre classe A, DN= 66mm (2 1/2´), inclusive conexões</v>
          </cell>
          <cell r="C3128" t="str">
            <v>M</v>
          </cell>
          <cell r="D3128">
            <v>479.43</v>
          </cell>
          <cell r="E3128">
            <v>40.54</v>
          </cell>
          <cell r="F3128">
            <v>519.97</v>
          </cell>
        </row>
        <row r="3129">
          <cell r="A3129" t="str">
            <v>46.10.080</v>
          </cell>
          <cell r="B3129" t="str">
            <v>Tubo de cobre classe A, DN= 79mm (3´), inclusive conexões</v>
          </cell>
          <cell r="C3129" t="str">
            <v>M</v>
          </cell>
          <cell r="D3129">
            <v>603.16999999999996</v>
          </cell>
          <cell r="E3129">
            <v>43.54</v>
          </cell>
          <cell r="F3129">
            <v>646.71</v>
          </cell>
        </row>
        <row r="3130">
          <cell r="A3130" t="str">
            <v>46.10.090</v>
          </cell>
          <cell r="B3130" t="str">
            <v>Tubo de cobre classe A, DN= 104mm (4´), inclusive conexões</v>
          </cell>
          <cell r="C3130" t="str">
            <v>M</v>
          </cell>
          <cell r="D3130">
            <v>808.41</v>
          </cell>
          <cell r="E3130">
            <v>49.55</v>
          </cell>
          <cell r="F3130">
            <v>857.96</v>
          </cell>
        </row>
        <row r="3131">
          <cell r="A3131" t="str">
            <v>46.10.200</v>
          </cell>
          <cell r="B3131" t="str">
            <v>Tubo de cobre classe E, DN= 22mm (3/4´), inclusive conexões</v>
          </cell>
          <cell r="C3131" t="str">
            <v>M</v>
          </cell>
          <cell r="D3131">
            <v>84.21</v>
          </cell>
          <cell r="E3131">
            <v>18.02</v>
          </cell>
          <cell r="F3131">
            <v>102.23</v>
          </cell>
        </row>
        <row r="3132">
          <cell r="A3132" t="str">
            <v>46.10.210</v>
          </cell>
          <cell r="B3132" t="str">
            <v>Tubo de cobre classe E, DN= 28mm (1´), inclusive conexões</v>
          </cell>
          <cell r="C3132" t="str">
            <v>M</v>
          </cell>
          <cell r="D3132">
            <v>99.42</v>
          </cell>
          <cell r="E3132">
            <v>22.52</v>
          </cell>
          <cell r="F3132">
            <v>121.94</v>
          </cell>
        </row>
        <row r="3133">
          <cell r="A3133" t="str">
            <v>46.10.220</v>
          </cell>
          <cell r="B3133" t="str">
            <v>Tubo de cobre classe E, DN= 35mm (1 1/4´), inclusive conexões</v>
          </cell>
          <cell r="C3133" t="str">
            <v>M</v>
          </cell>
          <cell r="D3133">
            <v>163.53</v>
          </cell>
          <cell r="E3133">
            <v>25.52</v>
          </cell>
          <cell r="F3133">
            <v>189.05</v>
          </cell>
        </row>
        <row r="3134">
          <cell r="A3134" t="str">
            <v>46.10.230</v>
          </cell>
          <cell r="B3134" t="str">
            <v>Tubo de cobre classe E, DN= 42mm (1 1/2´), inclusive conexões</v>
          </cell>
          <cell r="C3134" t="str">
            <v>M</v>
          </cell>
          <cell r="D3134">
            <v>227.51</v>
          </cell>
          <cell r="E3134">
            <v>25.52</v>
          </cell>
          <cell r="F3134">
            <v>253.03</v>
          </cell>
        </row>
        <row r="3135">
          <cell r="A3135" t="str">
            <v>46.10.240</v>
          </cell>
          <cell r="B3135" t="str">
            <v>Tubo de cobre classe E, DN= 54mm (2´), inclusive conexões</v>
          </cell>
          <cell r="C3135" t="str">
            <v>M</v>
          </cell>
          <cell r="D3135">
            <v>292.42</v>
          </cell>
          <cell r="E3135">
            <v>34.54</v>
          </cell>
          <cell r="F3135">
            <v>326.95999999999998</v>
          </cell>
        </row>
        <row r="3136">
          <cell r="A3136" t="str">
            <v>46.10.250</v>
          </cell>
          <cell r="B3136" t="str">
            <v>Tubo de cobre classe E, DN= 66mm (2 1/2´), inclusive conexões</v>
          </cell>
          <cell r="C3136" t="str">
            <v>M</v>
          </cell>
          <cell r="D3136">
            <v>368.41</v>
          </cell>
          <cell r="E3136">
            <v>40.54</v>
          </cell>
          <cell r="F3136">
            <v>408.95</v>
          </cell>
        </row>
        <row r="3137">
          <cell r="A3137" t="str">
            <v>46.12</v>
          </cell>
          <cell r="B3137" t="str">
            <v>Tubulacao em concreto para rede de aguas pluviais</v>
          </cell>
          <cell r="C3137"/>
          <cell r="D3137"/>
          <cell r="E3137"/>
          <cell r="F3137"/>
        </row>
        <row r="3138">
          <cell r="A3138" t="str">
            <v>46.12.010</v>
          </cell>
          <cell r="B3138" t="str">
            <v>Tubo de concreto (PS-1), DN= 300mm</v>
          </cell>
          <cell r="C3138" t="str">
            <v>M</v>
          </cell>
          <cell r="D3138">
            <v>65.86</v>
          </cell>
          <cell r="E3138">
            <v>33.11</v>
          </cell>
          <cell r="F3138">
            <v>98.97</v>
          </cell>
        </row>
        <row r="3139">
          <cell r="A3139" t="str">
            <v>46.12.020</v>
          </cell>
          <cell r="B3139" t="str">
            <v>Tubo de concreto (PS-1), DN= 400mm</v>
          </cell>
          <cell r="C3139" t="str">
            <v>M</v>
          </cell>
          <cell r="D3139">
            <v>86.64</v>
          </cell>
          <cell r="E3139">
            <v>38.42</v>
          </cell>
          <cell r="F3139">
            <v>125.06</v>
          </cell>
        </row>
        <row r="3140">
          <cell r="A3140" t="str">
            <v>46.12.050</v>
          </cell>
          <cell r="B3140" t="str">
            <v>Tubo de concreto (PS-2), DN= 300mm</v>
          </cell>
          <cell r="C3140" t="str">
            <v>M</v>
          </cell>
          <cell r="D3140">
            <v>67.53</v>
          </cell>
          <cell r="E3140">
            <v>33.11</v>
          </cell>
          <cell r="F3140">
            <v>100.64</v>
          </cell>
        </row>
        <row r="3141">
          <cell r="A3141" t="str">
            <v>46.12.060</v>
          </cell>
          <cell r="B3141" t="str">
            <v>Tubo de concreto (PS-2), DN= 400mm</v>
          </cell>
          <cell r="C3141" t="str">
            <v>M</v>
          </cell>
          <cell r="D3141">
            <v>85.04</v>
          </cell>
          <cell r="E3141">
            <v>38.42</v>
          </cell>
          <cell r="F3141">
            <v>123.46</v>
          </cell>
        </row>
        <row r="3142">
          <cell r="A3142" t="str">
            <v>46.12.070</v>
          </cell>
          <cell r="B3142" t="str">
            <v>Tubo de concreto (PS-2), DN= 500mm</v>
          </cell>
          <cell r="C3142" t="str">
            <v>M</v>
          </cell>
          <cell r="D3142">
            <v>118.69</v>
          </cell>
          <cell r="E3142">
            <v>47.45</v>
          </cell>
          <cell r="F3142">
            <v>166.14</v>
          </cell>
        </row>
        <row r="3143">
          <cell r="A3143" t="str">
            <v>46.12.080</v>
          </cell>
          <cell r="B3143" t="str">
            <v>Tubo de concreto (PA-1), DN= 600mm</v>
          </cell>
          <cell r="C3143" t="str">
            <v>M</v>
          </cell>
          <cell r="D3143">
            <v>199.51</v>
          </cell>
          <cell r="E3143">
            <v>54</v>
          </cell>
          <cell r="F3143">
            <v>253.51</v>
          </cell>
        </row>
        <row r="3144">
          <cell r="A3144" t="str">
            <v>46.12.100</v>
          </cell>
          <cell r="B3144" t="str">
            <v>Tubo de concreto (PA-1), DN= 800mm</v>
          </cell>
          <cell r="C3144" t="str">
            <v>M</v>
          </cell>
          <cell r="D3144">
            <v>379.95</v>
          </cell>
          <cell r="E3144">
            <v>69.58</v>
          </cell>
          <cell r="F3144">
            <v>449.53</v>
          </cell>
        </row>
        <row r="3145">
          <cell r="A3145" t="str">
            <v>46.12.120</v>
          </cell>
          <cell r="B3145" t="str">
            <v>Tubo de concreto (PA-1), DN= 1000mm</v>
          </cell>
          <cell r="C3145" t="str">
            <v>M</v>
          </cell>
          <cell r="D3145">
            <v>562.35</v>
          </cell>
          <cell r="E3145">
            <v>87.65</v>
          </cell>
          <cell r="F3145">
            <v>650</v>
          </cell>
        </row>
        <row r="3146">
          <cell r="A3146" t="str">
            <v>46.12.140</v>
          </cell>
          <cell r="B3146" t="str">
            <v>Tubo de concreto (PA-1), DN= 1200mm</v>
          </cell>
          <cell r="C3146" t="str">
            <v>M</v>
          </cell>
          <cell r="D3146">
            <v>812.33</v>
          </cell>
          <cell r="E3146">
            <v>131.02000000000001</v>
          </cell>
          <cell r="F3146">
            <v>943.35</v>
          </cell>
        </row>
        <row r="3147">
          <cell r="A3147" t="str">
            <v>46.12.150</v>
          </cell>
          <cell r="B3147" t="str">
            <v>Tubo de concreto (PA-2), DN= 600mm</v>
          </cell>
          <cell r="C3147" t="str">
            <v>M</v>
          </cell>
          <cell r="D3147">
            <v>180.88</v>
          </cell>
          <cell r="E3147">
            <v>54</v>
          </cell>
          <cell r="F3147">
            <v>234.88</v>
          </cell>
        </row>
        <row r="3148">
          <cell r="A3148" t="str">
            <v>46.12.160</v>
          </cell>
          <cell r="B3148" t="str">
            <v>Tubo de concreto (PA-2), DN= 800mm</v>
          </cell>
          <cell r="C3148" t="str">
            <v>M</v>
          </cell>
          <cell r="D3148">
            <v>374.53</v>
          </cell>
          <cell r="E3148">
            <v>69.58</v>
          </cell>
          <cell r="F3148">
            <v>444.11</v>
          </cell>
        </row>
        <row r="3149">
          <cell r="A3149" t="str">
            <v>46.12.170</v>
          </cell>
          <cell r="B3149" t="str">
            <v>Tubo de concreto (PA-2), DN= 1000mm</v>
          </cell>
          <cell r="C3149" t="str">
            <v>M</v>
          </cell>
          <cell r="D3149">
            <v>539.34</v>
          </cell>
          <cell r="E3149">
            <v>87.65</v>
          </cell>
          <cell r="F3149">
            <v>626.99</v>
          </cell>
        </row>
        <row r="3150">
          <cell r="A3150" t="str">
            <v>46.12.180</v>
          </cell>
          <cell r="B3150" t="str">
            <v>Tubo de concreto (PA-3), DN= 600mm</v>
          </cell>
          <cell r="C3150" t="str">
            <v>M</v>
          </cell>
          <cell r="D3150">
            <v>270.97000000000003</v>
          </cell>
          <cell r="E3150">
            <v>54</v>
          </cell>
          <cell r="F3150">
            <v>324.97000000000003</v>
          </cell>
        </row>
        <row r="3151">
          <cell r="A3151" t="str">
            <v>46.12.190</v>
          </cell>
          <cell r="B3151" t="str">
            <v>Tubo de concreto (PA-3), DN= 800mm</v>
          </cell>
          <cell r="C3151" t="str">
            <v>M</v>
          </cell>
          <cell r="D3151">
            <v>471.65</v>
          </cell>
          <cell r="E3151">
            <v>69.58</v>
          </cell>
          <cell r="F3151">
            <v>541.23</v>
          </cell>
        </row>
        <row r="3152">
          <cell r="A3152" t="str">
            <v>46.12.200</v>
          </cell>
          <cell r="B3152" t="str">
            <v>Tubo de concreto (PA-3), DN= 1000mm</v>
          </cell>
          <cell r="C3152" t="str">
            <v>M</v>
          </cell>
          <cell r="D3152">
            <v>691.95</v>
          </cell>
          <cell r="E3152">
            <v>87.65</v>
          </cell>
          <cell r="F3152">
            <v>779.6</v>
          </cell>
        </row>
        <row r="3153">
          <cell r="A3153" t="str">
            <v>46.12.210</v>
          </cell>
          <cell r="B3153" t="str">
            <v>Meio tubo de concreto, DN= 300mm</v>
          </cell>
          <cell r="C3153" t="str">
            <v>M</v>
          </cell>
          <cell r="D3153">
            <v>34.56</v>
          </cell>
          <cell r="E3153">
            <v>32.08</v>
          </cell>
          <cell r="F3153">
            <v>66.64</v>
          </cell>
        </row>
        <row r="3154">
          <cell r="A3154" t="str">
            <v>46.12.220</v>
          </cell>
          <cell r="B3154" t="str">
            <v>Meio tubo de concreto, DN= 400mm</v>
          </cell>
          <cell r="C3154" t="str">
            <v>M</v>
          </cell>
          <cell r="D3154">
            <v>43.25</v>
          </cell>
          <cell r="E3154">
            <v>40.869999999999997</v>
          </cell>
          <cell r="F3154">
            <v>84.12</v>
          </cell>
        </row>
        <row r="3155">
          <cell r="A3155" t="str">
            <v>46.12.240</v>
          </cell>
          <cell r="B3155" t="str">
            <v>Meio tubo de concreto, DN= 600mm</v>
          </cell>
          <cell r="C3155" t="str">
            <v>M</v>
          </cell>
          <cell r="D3155">
            <v>78.569999999999993</v>
          </cell>
          <cell r="E3155">
            <v>69.06</v>
          </cell>
          <cell r="F3155">
            <v>147.63</v>
          </cell>
        </row>
        <row r="3156">
          <cell r="A3156" t="str">
            <v>46.12.250</v>
          </cell>
          <cell r="B3156" t="str">
            <v>Tubo de concreto (PA-2), DN= 1500mm</v>
          </cell>
          <cell r="C3156" t="str">
            <v>M</v>
          </cell>
          <cell r="D3156">
            <v>1179.23</v>
          </cell>
          <cell r="E3156">
            <v>196.53</v>
          </cell>
          <cell r="F3156">
            <v>1375.76</v>
          </cell>
        </row>
        <row r="3157">
          <cell r="A3157" t="str">
            <v>46.12.260</v>
          </cell>
          <cell r="B3157" t="str">
            <v>Tubo de concreto (PA-1), DN= 400mm</v>
          </cell>
          <cell r="C3157" t="str">
            <v>M</v>
          </cell>
          <cell r="D3157">
            <v>115.36</v>
          </cell>
          <cell r="E3157">
            <v>38.42</v>
          </cell>
          <cell r="F3157">
            <v>153.78</v>
          </cell>
        </row>
        <row r="3158">
          <cell r="A3158" t="str">
            <v>46.12.270</v>
          </cell>
          <cell r="B3158" t="str">
            <v>Tubo de concreto (PA-2), DN= 400mm</v>
          </cell>
          <cell r="C3158" t="str">
            <v>M</v>
          </cell>
          <cell r="D3158">
            <v>103.04</v>
          </cell>
          <cell r="E3158">
            <v>38.42</v>
          </cell>
          <cell r="F3158">
            <v>141.46</v>
          </cell>
        </row>
        <row r="3159">
          <cell r="A3159" t="str">
            <v>46.12.280</v>
          </cell>
          <cell r="B3159" t="str">
            <v>Tubo de concreto (PA-3), DN= 400mm</v>
          </cell>
          <cell r="C3159" t="str">
            <v>M</v>
          </cell>
          <cell r="D3159">
            <v>148.99</v>
          </cell>
          <cell r="E3159">
            <v>38.42</v>
          </cell>
          <cell r="F3159">
            <v>187.41</v>
          </cell>
        </row>
        <row r="3160">
          <cell r="A3160" t="str">
            <v>46.12.290</v>
          </cell>
          <cell r="B3160" t="str">
            <v>Tubo de concreto (PA-2), DN= 700mm</v>
          </cell>
          <cell r="C3160" t="str">
            <v>M</v>
          </cell>
          <cell r="D3160">
            <v>242.63</v>
          </cell>
          <cell r="E3160">
            <v>60.55</v>
          </cell>
          <cell r="F3160">
            <v>303.18</v>
          </cell>
        </row>
        <row r="3161">
          <cell r="A3161" t="str">
            <v>46.12.300</v>
          </cell>
          <cell r="B3161" t="str">
            <v>Tubo de concreto (PA-2), DN= 500mm</v>
          </cell>
          <cell r="C3161" t="str">
            <v>M</v>
          </cell>
          <cell r="D3161">
            <v>132.97</v>
          </cell>
          <cell r="E3161">
            <v>47.45</v>
          </cell>
          <cell r="F3161">
            <v>180.42</v>
          </cell>
        </row>
        <row r="3162">
          <cell r="A3162" t="str">
            <v>46.12.310</v>
          </cell>
          <cell r="B3162" t="str">
            <v>Tubo de concreto (PA-2), DN= 900mm</v>
          </cell>
          <cell r="C3162" t="str">
            <v>M</v>
          </cell>
          <cell r="D3162">
            <v>444.76</v>
          </cell>
          <cell r="E3162">
            <v>78.61</v>
          </cell>
          <cell r="F3162">
            <v>523.37</v>
          </cell>
        </row>
        <row r="3163">
          <cell r="A3163" t="str">
            <v>46.12.320</v>
          </cell>
          <cell r="B3163" t="str">
            <v>Tubo de concreto (PA-1), DN= 300mm</v>
          </cell>
          <cell r="C3163" t="str">
            <v>M</v>
          </cell>
          <cell r="D3163">
            <v>108.79</v>
          </cell>
          <cell r="E3163">
            <v>33.11</v>
          </cell>
          <cell r="F3163">
            <v>141.9</v>
          </cell>
        </row>
        <row r="3164">
          <cell r="A3164" t="str">
            <v>46.12.330</v>
          </cell>
          <cell r="B3164" t="str">
            <v>Tubo de concreto (PA-2), DN= 300mm</v>
          </cell>
          <cell r="C3164" t="str">
            <v>M</v>
          </cell>
          <cell r="D3164">
            <v>97.07</v>
          </cell>
          <cell r="E3164">
            <v>33.11</v>
          </cell>
          <cell r="F3164">
            <v>130.18</v>
          </cell>
        </row>
        <row r="3165">
          <cell r="A3165" t="str">
            <v>46.12.340</v>
          </cell>
          <cell r="B3165" t="str">
            <v>Meio tubo de concreto, DN= 200mm</v>
          </cell>
          <cell r="C3165" t="str">
            <v>M</v>
          </cell>
          <cell r="D3165">
            <v>23.71</v>
          </cell>
          <cell r="E3165">
            <v>11.68</v>
          </cell>
          <cell r="F3165">
            <v>35.39</v>
          </cell>
        </row>
        <row r="3166">
          <cell r="A3166" t="str">
            <v>46.13</v>
          </cell>
          <cell r="B3166" t="str">
            <v>Tubulacao em PEAD corrugado perfurado para rede drenagem</v>
          </cell>
          <cell r="C3166"/>
          <cell r="D3166"/>
          <cell r="E3166"/>
          <cell r="F3166"/>
        </row>
        <row r="3167">
          <cell r="A3167" t="str">
            <v>46.13.006</v>
          </cell>
          <cell r="B3167" t="str">
            <v>Tubo em polietileno de alta densidade corrugado perfurado, DN= 2 1/2´, inclusive conexões</v>
          </cell>
          <cell r="C3167" t="str">
            <v>M</v>
          </cell>
          <cell r="D3167">
            <v>8.0299999999999994</v>
          </cell>
          <cell r="E3167">
            <v>1.67</v>
          </cell>
          <cell r="F3167">
            <v>9.6999999999999993</v>
          </cell>
        </row>
        <row r="3168">
          <cell r="A3168" t="str">
            <v>46.13.010</v>
          </cell>
          <cell r="B3168" t="str">
            <v>Tubo em polietileno de alta densidade corrugado perfurado, DN= 3´, inclusive conexões</v>
          </cell>
          <cell r="C3168" t="str">
            <v>M</v>
          </cell>
          <cell r="D3168">
            <v>8.81</v>
          </cell>
          <cell r="E3168">
            <v>1.67</v>
          </cell>
          <cell r="F3168">
            <v>10.48</v>
          </cell>
        </row>
        <row r="3169">
          <cell r="A3169" t="str">
            <v>46.13.020</v>
          </cell>
          <cell r="B3169" t="str">
            <v>Tubo em polietileno de alta densidade corrugado perfurado, DN= 4´, inclusive conexões</v>
          </cell>
          <cell r="C3169" t="str">
            <v>M</v>
          </cell>
          <cell r="D3169">
            <v>11.7</v>
          </cell>
          <cell r="E3169">
            <v>1.67</v>
          </cell>
          <cell r="F3169">
            <v>13.37</v>
          </cell>
        </row>
        <row r="3170">
          <cell r="A3170" t="str">
            <v>46.13.026</v>
          </cell>
          <cell r="B3170" t="str">
            <v>Tubo em polietileno de alta densidade corrugado perfurado, DN= 6´, inclusive conexões</v>
          </cell>
          <cell r="C3170" t="str">
            <v>M</v>
          </cell>
          <cell r="D3170">
            <v>26.34</v>
          </cell>
          <cell r="E3170">
            <v>1.67</v>
          </cell>
          <cell r="F3170">
            <v>28.01</v>
          </cell>
        </row>
        <row r="3171">
          <cell r="A3171" t="str">
            <v>46.13.030</v>
          </cell>
          <cell r="B3171" t="str">
            <v>Tubo em polietileno de alta densidade corrugado perfurado, DN= 8´, inclusive conexões</v>
          </cell>
          <cell r="C3171" t="str">
            <v>M</v>
          </cell>
          <cell r="D3171">
            <v>30.41</v>
          </cell>
          <cell r="E3171">
            <v>1.67</v>
          </cell>
          <cell r="F3171">
            <v>32.08</v>
          </cell>
        </row>
        <row r="3172">
          <cell r="A3172" t="str">
            <v>46.13.100</v>
          </cell>
          <cell r="B3172" t="str">
            <v>Tubo em polietileno de alta densidade corrugado, DN/DI= 250 mm</v>
          </cell>
          <cell r="C3172" t="str">
            <v>M</v>
          </cell>
          <cell r="D3172">
            <v>78.150000000000006</v>
          </cell>
          <cell r="E3172">
            <v>2.5</v>
          </cell>
          <cell r="F3172">
            <v>80.650000000000006</v>
          </cell>
        </row>
        <row r="3173">
          <cell r="A3173" t="str">
            <v>46.13.101</v>
          </cell>
          <cell r="B3173" t="str">
            <v>Tubo em polietileno de alta densidade corrugado, DN/DI= 300 mm</v>
          </cell>
          <cell r="C3173" t="str">
            <v>M</v>
          </cell>
          <cell r="D3173">
            <v>96.31</v>
          </cell>
          <cell r="E3173">
            <v>2.5</v>
          </cell>
          <cell r="F3173">
            <v>98.81</v>
          </cell>
        </row>
        <row r="3174">
          <cell r="A3174" t="str">
            <v>46.13.102</v>
          </cell>
          <cell r="B3174" t="str">
            <v>Tubo em polietileno de alta densidade corrugado, DN/DI= 400 mm</v>
          </cell>
          <cell r="C3174" t="str">
            <v>M</v>
          </cell>
          <cell r="D3174">
            <v>154.43</v>
          </cell>
          <cell r="E3174">
            <v>2.5</v>
          </cell>
          <cell r="F3174">
            <v>156.93</v>
          </cell>
        </row>
        <row r="3175">
          <cell r="A3175" t="str">
            <v>46.13.103</v>
          </cell>
          <cell r="B3175" t="str">
            <v>Tubo em polietileno de alta densidade corrugado, DN/DI= 500 mm</v>
          </cell>
          <cell r="C3175" t="str">
            <v>M</v>
          </cell>
          <cell r="D3175">
            <v>240.26</v>
          </cell>
          <cell r="E3175">
            <v>2.5</v>
          </cell>
          <cell r="F3175">
            <v>242.76</v>
          </cell>
        </row>
        <row r="3176">
          <cell r="A3176" t="str">
            <v>46.13.104</v>
          </cell>
          <cell r="B3176" t="str">
            <v>Tubo em polietileno de alta densidade corrugado, DN/DI= 600 mm</v>
          </cell>
          <cell r="C3176" t="str">
            <v>M</v>
          </cell>
          <cell r="D3176">
            <v>354.96</v>
          </cell>
          <cell r="E3176">
            <v>2.5</v>
          </cell>
          <cell r="F3176">
            <v>357.46</v>
          </cell>
        </row>
        <row r="3177">
          <cell r="A3177" t="str">
            <v>46.13.105</v>
          </cell>
          <cell r="B3177" t="str">
            <v>Tubo em polietileno de alta densidade corrugado, DN/DI= 800 mm</v>
          </cell>
          <cell r="C3177" t="str">
            <v>M</v>
          </cell>
          <cell r="D3177">
            <v>534.67999999999995</v>
          </cell>
          <cell r="E3177">
            <v>2.5</v>
          </cell>
          <cell r="F3177">
            <v>537.17999999999995</v>
          </cell>
        </row>
        <row r="3178">
          <cell r="A3178" t="str">
            <v>46.13.106</v>
          </cell>
          <cell r="B3178" t="str">
            <v>Tubo em polietileno de alta densidade corrugado, DN/DI= 1000 mm</v>
          </cell>
          <cell r="C3178" t="str">
            <v>M</v>
          </cell>
          <cell r="D3178">
            <v>830.26</v>
          </cell>
          <cell r="E3178">
            <v>2.5</v>
          </cell>
          <cell r="F3178">
            <v>832.76</v>
          </cell>
        </row>
        <row r="3179">
          <cell r="A3179" t="str">
            <v>46.13.107</v>
          </cell>
          <cell r="B3179" t="str">
            <v>Tubo em polietileno de alta densidade corrugado, DN/DI= 1200 mm</v>
          </cell>
          <cell r="C3179" t="str">
            <v>M</v>
          </cell>
          <cell r="D3179">
            <v>1163.27</v>
          </cell>
          <cell r="E3179">
            <v>2.5</v>
          </cell>
          <cell r="F3179">
            <v>1165.77</v>
          </cell>
        </row>
        <row r="3180">
          <cell r="A3180" t="str">
            <v>46.14</v>
          </cell>
          <cell r="B3180" t="str">
            <v>Tubulacao em ferro ductil para redes de saneamento</v>
          </cell>
          <cell r="C3180"/>
          <cell r="D3180"/>
          <cell r="E3180"/>
          <cell r="F3180"/>
        </row>
        <row r="3181">
          <cell r="A3181" t="str">
            <v>46.14.020</v>
          </cell>
          <cell r="B3181" t="str">
            <v>Tubo de ferro fundido classe K-7 com junta elástica, DN= 150mm, inclusive conexões</v>
          </cell>
          <cell r="C3181" t="str">
            <v>M</v>
          </cell>
          <cell r="D3181">
            <v>525.29999999999995</v>
          </cell>
          <cell r="E3181">
            <v>35.21</v>
          </cell>
          <cell r="F3181">
            <v>560.51</v>
          </cell>
        </row>
        <row r="3182">
          <cell r="A3182" t="str">
            <v>46.14.030</v>
          </cell>
          <cell r="B3182" t="str">
            <v>Tubo de ferro fundido classe K-7 com junta elástica, DN= 200mm, inclusive conexões</v>
          </cell>
          <cell r="C3182" t="str">
            <v>M</v>
          </cell>
          <cell r="D3182">
            <v>580.87</v>
          </cell>
          <cell r="E3182">
            <v>35.21</v>
          </cell>
          <cell r="F3182">
            <v>616.08000000000004</v>
          </cell>
        </row>
        <row r="3183">
          <cell r="A3183" t="str">
            <v>46.14.040</v>
          </cell>
          <cell r="B3183" t="str">
            <v>Tubo de ferro fundido classe K-7 com junta elástica, DN= 250mm, inclusive conexões</v>
          </cell>
          <cell r="C3183" t="str">
            <v>M</v>
          </cell>
          <cell r="D3183">
            <v>758.62</v>
          </cell>
          <cell r="E3183">
            <v>35.21</v>
          </cell>
          <cell r="F3183">
            <v>793.83</v>
          </cell>
        </row>
        <row r="3184">
          <cell r="A3184" t="str">
            <v>46.14.050</v>
          </cell>
          <cell r="B3184" t="str">
            <v>Tubo de ferro fundido classe K-7 com junta elástica, DN= 350mm, inclusive conexões</v>
          </cell>
          <cell r="C3184" t="str">
            <v>M</v>
          </cell>
          <cell r="D3184">
            <v>1068.01</v>
          </cell>
          <cell r="E3184">
            <v>35.21</v>
          </cell>
          <cell r="F3184">
            <v>1103.22</v>
          </cell>
        </row>
        <row r="3185">
          <cell r="A3185" t="str">
            <v>46.14.060</v>
          </cell>
          <cell r="B3185" t="str">
            <v>Tubo de ferro fundido classe K-7 com junta elástica, DN= 300mm, inclusive conexões</v>
          </cell>
          <cell r="C3185" t="str">
            <v>M</v>
          </cell>
          <cell r="D3185">
            <v>929.98</v>
          </cell>
          <cell r="E3185">
            <v>35.21</v>
          </cell>
          <cell r="F3185">
            <v>965.19</v>
          </cell>
        </row>
        <row r="3186">
          <cell r="A3186" t="str">
            <v>46.14.490</v>
          </cell>
          <cell r="B3186" t="str">
            <v>Tubo de ferro fundido classe k-9 com junta elástica, DN= 80mm, inclusive conexões</v>
          </cell>
          <cell r="C3186" t="str">
            <v>M</v>
          </cell>
          <cell r="D3186">
            <v>516.29</v>
          </cell>
          <cell r="E3186">
            <v>35.21</v>
          </cell>
          <cell r="F3186">
            <v>551.5</v>
          </cell>
        </row>
        <row r="3187">
          <cell r="A3187" t="str">
            <v>46.14.510</v>
          </cell>
          <cell r="B3187" t="str">
            <v>Tubo de ferro fundido classe K-9 com junta elástica, DN= 100mm, inclusive conexões</v>
          </cell>
          <cell r="C3187" t="str">
            <v>M</v>
          </cell>
          <cell r="D3187">
            <v>519.61</v>
          </cell>
          <cell r="E3187">
            <v>35.21</v>
          </cell>
          <cell r="F3187">
            <v>554.82000000000005</v>
          </cell>
        </row>
        <row r="3188">
          <cell r="A3188" t="str">
            <v>46.14.520</v>
          </cell>
          <cell r="B3188" t="str">
            <v>Tubo de ferro fundido classe K-9 com junta elástica, DN= 150mm, inclusive conexões</v>
          </cell>
          <cell r="C3188" t="str">
            <v>M</v>
          </cell>
          <cell r="D3188">
            <v>609.49</v>
          </cell>
          <cell r="E3188">
            <v>35.21</v>
          </cell>
          <cell r="F3188">
            <v>644.70000000000005</v>
          </cell>
        </row>
        <row r="3189">
          <cell r="A3189" t="str">
            <v>46.14.530</v>
          </cell>
          <cell r="B3189" t="str">
            <v>Tubo de ferro fundido classe K-9 com junta elástica, DN= 200mm, inclusive conexões</v>
          </cell>
          <cell r="C3189" t="str">
            <v>M</v>
          </cell>
          <cell r="D3189">
            <v>782.23</v>
          </cell>
          <cell r="E3189">
            <v>35.21</v>
          </cell>
          <cell r="F3189">
            <v>817.44</v>
          </cell>
        </row>
        <row r="3190">
          <cell r="A3190" t="str">
            <v>46.14.540</v>
          </cell>
          <cell r="B3190" t="str">
            <v>Tubo de ferro fundido classe k-9 com junta elástica, DN= 250mm, inclusive conexões</v>
          </cell>
          <cell r="C3190" t="str">
            <v>M</v>
          </cell>
          <cell r="D3190">
            <v>890.3</v>
          </cell>
          <cell r="E3190">
            <v>35.21</v>
          </cell>
          <cell r="F3190">
            <v>925.51</v>
          </cell>
        </row>
        <row r="3191">
          <cell r="A3191" t="str">
            <v>46.14.550</v>
          </cell>
          <cell r="B3191" t="str">
            <v>Tubo de ferro fundido classe K-9 com junta elástica, DN= 300mm, inclusive conexões</v>
          </cell>
          <cell r="C3191" t="str">
            <v>M</v>
          </cell>
          <cell r="D3191">
            <v>975.28</v>
          </cell>
          <cell r="E3191">
            <v>35.21</v>
          </cell>
          <cell r="F3191">
            <v>1010.49</v>
          </cell>
        </row>
        <row r="3192">
          <cell r="A3192" t="str">
            <v>46.14.560</v>
          </cell>
          <cell r="B3192" t="str">
            <v>Tubo de ferro fundido classe k-9 com junta elástica, DN= 350mm, inclusive conexões</v>
          </cell>
          <cell r="C3192" t="str">
            <v>M</v>
          </cell>
          <cell r="D3192">
            <v>1353.76</v>
          </cell>
          <cell r="E3192">
            <v>35.21</v>
          </cell>
          <cell r="F3192">
            <v>1388.97</v>
          </cell>
        </row>
        <row r="3193">
          <cell r="A3193" t="str">
            <v>46.15</v>
          </cell>
          <cell r="B3193" t="str">
            <v>Tubulacao em PEAD - recalque de tratamento de esgoto</v>
          </cell>
          <cell r="C3193"/>
          <cell r="D3193"/>
          <cell r="E3193"/>
          <cell r="F3193"/>
        </row>
        <row r="3194">
          <cell r="A3194" t="str">
            <v>46.15.111</v>
          </cell>
          <cell r="B3194" t="str">
            <v>Tubo em polietileno de alta densidade DE=160 mm - PN-10, inclusive conexões</v>
          </cell>
          <cell r="C3194" t="str">
            <v>M</v>
          </cell>
          <cell r="D3194">
            <v>148.66999999999999</v>
          </cell>
          <cell r="E3194">
            <v>21.13</v>
          </cell>
          <cell r="F3194">
            <v>169.8</v>
          </cell>
        </row>
        <row r="3195">
          <cell r="A3195" t="str">
            <v>46.15.112</v>
          </cell>
          <cell r="B3195" t="str">
            <v>Tubo em polietileno de alta densidade DE=200 mm - PN-10, inclusive conexões</v>
          </cell>
          <cell r="C3195" t="str">
            <v>M</v>
          </cell>
          <cell r="D3195">
            <v>211.84</v>
          </cell>
          <cell r="E3195">
            <v>28.17</v>
          </cell>
          <cell r="F3195">
            <v>240.01</v>
          </cell>
        </row>
        <row r="3196">
          <cell r="A3196" t="str">
            <v>46.15.113</v>
          </cell>
          <cell r="B3196" t="str">
            <v>Tubo em polietileno de alta densidade DE=225 mm - PN-10, inclusive conexões</v>
          </cell>
          <cell r="C3196" t="str">
            <v>M</v>
          </cell>
          <cell r="D3196">
            <v>236.37</v>
          </cell>
          <cell r="E3196">
            <v>28.17</v>
          </cell>
          <cell r="F3196">
            <v>264.54000000000002</v>
          </cell>
        </row>
        <row r="3197">
          <cell r="A3197" t="str">
            <v>46.18</v>
          </cell>
          <cell r="B3197" t="str">
            <v>Tubulacao flangeada em ferro ductil para redes de saneamento</v>
          </cell>
          <cell r="C3197"/>
          <cell r="D3197"/>
          <cell r="E3197"/>
          <cell r="F3197"/>
        </row>
        <row r="3198">
          <cell r="A3198" t="str">
            <v>46.18.010</v>
          </cell>
          <cell r="B3198" t="str">
            <v>Tubo em ferro fundido com ponta e ponta TCLA - DN= 80mm, sem juntas e conexões</v>
          </cell>
          <cell r="C3198" t="str">
            <v>M</v>
          </cell>
          <cell r="D3198">
            <v>532.76</v>
          </cell>
          <cell r="E3198">
            <v>40.21</v>
          </cell>
          <cell r="F3198">
            <v>572.97</v>
          </cell>
        </row>
        <row r="3199">
          <cell r="A3199" t="str">
            <v>46.18.020</v>
          </cell>
          <cell r="B3199" t="str">
            <v>Tubo em ferro fundido com ponta e ponta TCLA - DN= 100mm, sem juntas e conexões</v>
          </cell>
          <cell r="C3199" t="str">
            <v>M</v>
          </cell>
          <cell r="D3199">
            <v>577.04999999999995</v>
          </cell>
          <cell r="E3199">
            <v>40.21</v>
          </cell>
          <cell r="F3199">
            <v>617.26</v>
          </cell>
        </row>
        <row r="3200">
          <cell r="A3200" t="str">
            <v>46.18.030</v>
          </cell>
          <cell r="B3200" t="str">
            <v>Tubo em ferro fundido com ponta e ponta TCLA - DN= 150mm, sem juntas e conexões</v>
          </cell>
          <cell r="C3200" t="str">
            <v>M</v>
          </cell>
          <cell r="D3200">
            <v>658.35</v>
          </cell>
          <cell r="E3200">
            <v>40.21</v>
          </cell>
          <cell r="F3200">
            <v>698.56</v>
          </cell>
        </row>
        <row r="3201">
          <cell r="A3201" t="str">
            <v>46.18.040</v>
          </cell>
          <cell r="B3201" t="str">
            <v>Tubo em ferro fundido com ponta e ponta TCLA - DN= 200mm, sem juntas e conexões</v>
          </cell>
          <cell r="C3201" t="str">
            <v>M</v>
          </cell>
          <cell r="D3201">
            <v>787.14</v>
          </cell>
          <cell r="E3201">
            <v>40.21</v>
          </cell>
          <cell r="F3201">
            <v>827.35</v>
          </cell>
        </row>
        <row r="3202">
          <cell r="A3202" t="str">
            <v>46.18.050</v>
          </cell>
          <cell r="B3202" t="str">
            <v>Tubo em ferro fundido com ponta e ponta TCLA - DN= 250mm, sem juntas e conexões</v>
          </cell>
          <cell r="C3202" t="str">
            <v>M</v>
          </cell>
          <cell r="D3202">
            <v>924.66</v>
          </cell>
          <cell r="E3202">
            <v>43.22</v>
          </cell>
          <cell r="F3202">
            <v>967.88</v>
          </cell>
        </row>
        <row r="3203">
          <cell r="A3203" t="str">
            <v>46.18.060</v>
          </cell>
          <cell r="B3203" t="str">
            <v>Tubo em ferro fundido com ponta e ponta TCLA - DN= 300mm, sem juntas e conexões</v>
          </cell>
          <cell r="C3203" t="str">
            <v>M</v>
          </cell>
          <cell r="D3203">
            <v>1175.8800000000001</v>
          </cell>
          <cell r="E3203">
            <v>43.22</v>
          </cell>
          <cell r="F3203">
            <v>1219.0999999999999</v>
          </cell>
        </row>
        <row r="3204">
          <cell r="A3204" t="str">
            <v>46.18.089</v>
          </cell>
          <cell r="B3204" t="str">
            <v>Flange avulso em ferro fundido, classe PN-10, DN= 50mm</v>
          </cell>
          <cell r="C3204" t="str">
            <v>UN</v>
          </cell>
          <cell r="D3204">
            <v>115.7</v>
          </cell>
          <cell r="E3204">
            <v>22.02</v>
          </cell>
          <cell r="F3204">
            <v>137.72</v>
          </cell>
        </row>
        <row r="3205">
          <cell r="A3205" t="str">
            <v>46.18.090</v>
          </cell>
          <cell r="B3205" t="str">
            <v>Flange avulso em ferro fundido, classe PN-10, DN= 80mm</v>
          </cell>
          <cell r="C3205" t="str">
            <v>UN</v>
          </cell>
          <cell r="D3205">
            <v>152.44</v>
          </cell>
          <cell r="E3205">
            <v>22.02</v>
          </cell>
          <cell r="F3205">
            <v>174.46</v>
          </cell>
        </row>
        <row r="3206">
          <cell r="A3206" t="str">
            <v>46.18.100</v>
          </cell>
          <cell r="B3206" t="str">
            <v>Flange avulso em ferro fundido, classe PN-10, DN= 100mm</v>
          </cell>
          <cell r="C3206" t="str">
            <v>UN</v>
          </cell>
          <cell r="D3206">
            <v>183.71</v>
          </cell>
          <cell r="E3206">
            <v>24.02</v>
          </cell>
          <cell r="F3206">
            <v>207.73</v>
          </cell>
        </row>
        <row r="3207">
          <cell r="A3207" t="str">
            <v>46.18.110</v>
          </cell>
          <cell r="B3207" t="str">
            <v>Flange avulso em ferro fundido, classe PN-10, DN= 150mm</v>
          </cell>
          <cell r="C3207" t="str">
            <v>UN</v>
          </cell>
          <cell r="D3207">
            <v>267.61</v>
          </cell>
          <cell r="E3207">
            <v>26.03</v>
          </cell>
          <cell r="F3207">
            <v>293.64</v>
          </cell>
        </row>
        <row r="3208">
          <cell r="A3208" t="str">
            <v>46.18.120</v>
          </cell>
          <cell r="B3208" t="str">
            <v>Flange avulso em ferro fundido, classe PN-10, DN= 200mm</v>
          </cell>
          <cell r="C3208" t="str">
            <v>UN</v>
          </cell>
          <cell r="D3208">
            <v>343.79</v>
          </cell>
          <cell r="E3208">
            <v>28.03</v>
          </cell>
          <cell r="F3208">
            <v>371.82</v>
          </cell>
        </row>
        <row r="3209">
          <cell r="A3209" t="str">
            <v>46.18.130</v>
          </cell>
          <cell r="B3209" t="str">
            <v>Flange avulso em ferro fundido, classe PN-10, DN= 250mm</v>
          </cell>
          <cell r="C3209" t="str">
            <v>UN</v>
          </cell>
          <cell r="D3209">
            <v>501.54</v>
          </cell>
          <cell r="E3209">
            <v>30.03</v>
          </cell>
          <cell r="F3209">
            <v>531.57000000000005</v>
          </cell>
        </row>
        <row r="3210">
          <cell r="A3210" t="str">
            <v>46.18.140</v>
          </cell>
          <cell r="B3210" t="str">
            <v>Flange avulso em ferro fundido, classe PN-10, DN= 300mm</v>
          </cell>
          <cell r="C3210" t="str">
            <v>UN</v>
          </cell>
          <cell r="D3210">
            <v>652.02</v>
          </cell>
          <cell r="E3210">
            <v>32.03</v>
          </cell>
          <cell r="F3210">
            <v>684.05</v>
          </cell>
        </row>
        <row r="3211">
          <cell r="A3211" t="str">
            <v>46.18.168</v>
          </cell>
          <cell r="B3211" t="str">
            <v>Curva de 90° em ferro fundido com flanges, classe PN-10, DN= 50mm</v>
          </cell>
          <cell r="C3211" t="str">
            <v>UN</v>
          </cell>
          <cell r="D3211">
            <v>284.38</v>
          </cell>
          <cell r="E3211">
            <v>28.03</v>
          </cell>
          <cell r="F3211">
            <v>312.41000000000003</v>
          </cell>
        </row>
        <row r="3212">
          <cell r="A3212" t="str">
            <v>46.18.170</v>
          </cell>
          <cell r="B3212" t="str">
            <v>Curva de 90° em ferro fundido, com flanges, classe PN-10, DN= 80mm</v>
          </cell>
          <cell r="C3212" t="str">
            <v>UN</v>
          </cell>
          <cell r="D3212">
            <v>332.93</v>
          </cell>
          <cell r="E3212">
            <v>22.02</v>
          </cell>
          <cell r="F3212">
            <v>354.95</v>
          </cell>
        </row>
        <row r="3213">
          <cell r="A3213" t="str">
            <v>46.18.180</v>
          </cell>
          <cell r="B3213" t="str">
            <v>Curva de 90° em ferro fundido, com flanges, classe PN-10, DN= 100mm</v>
          </cell>
          <cell r="C3213" t="str">
            <v>UN</v>
          </cell>
          <cell r="D3213">
            <v>359.29</v>
          </cell>
          <cell r="E3213">
            <v>28.03</v>
          </cell>
          <cell r="F3213">
            <v>387.32</v>
          </cell>
        </row>
        <row r="3214">
          <cell r="A3214" t="str">
            <v>46.18.190</v>
          </cell>
          <cell r="B3214" t="str">
            <v>Curva de 90° em ferro fundido, com flanges, classe PN-10, DN= 150mm</v>
          </cell>
          <cell r="C3214" t="str">
            <v>UN</v>
          </cell>
          <cell r="D3214">
            <v>699.88</v>
          </cell>
          <cell r="E3214">
            <v>32.03</v>
          </cell>
          <cell r="F3214">
            <v>731.91</v>
          </cell>
        </row>
        <row r="3215">
          <cell r="A3215" t="str">
            <v>46.18.410</v>
          </cell>
          <cell r="B3215" t="str">
            <v>Te em ferro fundido, com flanges, classe PN-10, DN= 80mm, com derivação de 80mm</v>
          </cell>
          <cell r="C3215" t="str">
            <v>UN</v>
          </cell>
          <cell r="D3215">
            <v>543.79999999999995</v>
          </cell>
          <cell r="E3215">
            <v>24.02</v>
          </cell>
          <cell r="F3215">
            <v>567.82000000000005</v>
          </cell>
        </row>
        <row r="3216">
          <cell r="A3216" t="str">
            <v>46.18.420</v>
          </cell>
          <cell r="B3216" t="str">
            <v>Te em ferro fundido, com flanges, classe PN-10, DN= 100mm, com derivações de 80 até 100mm</v>
          </cell>
          <cell r="C3216" t="str">
            <v>UN</v>
          </cell>
          <cell r="D3216">
            <v>596.12</v>
          </cell>
          <cell r="E3216">
            <v>28.03</v>
          </cell>
          <cell r="F3216">
            <v>624.15</v>
          </cell>
        </row>
        <row r="3217">
          <cell r="A3217" t="str">
            <v>46.18.430</v>
          </cell>
          <cell r="B3217" t="str">
            <v>Te em ferro fundido, com flanges, classe PN-10, DN= 150mm, com derivações de 80 até 150mm</v>
          </cell>
          <cell r="C3217" t="str">
            <v>UN</v>
          </cell>
          <cell r="D3217">
            <v>992.4</v>
          </cell>
          <cell r="E3217">
            <v>32.03</v>
          </cell>
          <cell r="F3217">
            <v>1024.43</v>
          </cell>
        </row>
        <row r="3218">
          <cell r="A3218" t="str">
            <v>46.18.560</v>
          </cell>
          <cell r="B3218" t="str">
            <v>Junta Gibault em ferro fundido, DN= 80mm, completa</v>
          </cell>
          <cell r="C3218" t="str">
            <v>UN</v>
          </cell>
          <cell r="D3218">
            <v>302.81</v>
          </cell>
          <cell r="E3218">
            <v>22.02</v>
          </cell>
          <cell r="F3218">
            <v>324.83</v>
          </cell>
        </row>
        <row r="3219">
          <cell r="A3219" t="str">
            <v>46.18.570</v>
          </cell>
          <cell r="B3219" t="str">
            <v>Junta Gibault em ferro fundido, DN= 100 mm, completa</v>
          </cell>
          <cell r="C3219" t="str">
            <v>UN</v>
          </cell>
          <cell r="D3219">
            <v>360.59</v>
          </cell>
          <cell r="E3219">
            <v>24.02</v>
          </cell>
          <cell r="F3219">
            <v>384.61</v>
          </cell>
        </row>
        <row r="3220">
          <cell r="A3220" t="str">
            <v>46.19</v>
          </cell>
          <cell r="B3220" t="str">
            <v>Tubulacao flangeada em ferro ductil para redes de saneamento.</v>
          </cell>
          <cell r="C3220"/>
          <cell r="D3220"/>
          <cell r="E3220"/>
          <cell r="F3220"/>
        </row>
        <row r="3221">
          <cell r="A3221" t="str">
            <v>46.19.500</v>
          </cell>
          <cell r="B3221" t="str">
            <v>Redução excêntrica em ferro fundido, com flanges, classe PN-10, DN= 100mm x 80mm</v>
          </cell>
          <cell r="C3221" t="str">
            <v>UN</v>
          </cell>
          <cell r="D3221">
            <v>446.8</v>
          </cell>
          <cell r="E3221">
            <v>28.03</v>
          </cell>
          <cell r="F3221">
            <v>474.83</v>
          </cell>
        </row>
        <row r="3222">
          <cell r="A3222" t="str">
            <v>46.19.510</v>
          </cell>
          <cell r="B3222" t="str">
            <v>Redução excêntrica em ferro fundido, com flanges, classe PN-10, DN= 150mm x 80/100mm</v>
          </cell>
          <cell r="C3222" t="str">
            <v>UN</v>
          </cell>
          <cell r="D3222">
            <v>529.84</v>
          </cell>
          <cell r="E3222">
            <v>32.03</v>
          </cell>
          <cell r="F3222">
            <v>561.87</v>
          </cell>
        </row>
        <row r="3223">
          <cell r="A3223" t="str">
            <v>46.19.520</v>
          </cell>
          <cell r="B3223" t="str">
            <v>Redução excêntrica em ferro fundido, com flanges, classe PN-10, DN= 200mm x 100/150mm</v>
          </cell>
          <cell r="C3223" t="str">
            <v>UN</v>
          </cell>
          <cell r="D3223">
            <v>874.38</v>
          </cell>
          <cell r="E3223">
            <v>36.04</v>
          </cell>
          <cell r="F3223">
            <v>910.42</v>
          </cell>
        </row>
        <row r="3224">
          <cell r="A3224" t="str">
            <v>46.19.530</v>
          </cell>
          <cell r="B3224" t="str">
            <v>Redução excêntrica em ferro fundido, com flanges, classe PN-10, DN= 250mm x 150/200mm</v>
          </cell>
          <cell r="C3224" t="str">
            <v>UN</v>
          </cell>
          <cell r="D3224">
            <v>1397.1</v>
          </cell>
          <cell r="E3224">
            <v>40.04</v>
          </cell>
          <cell r="F3224">
            <v>1437.14</v>
          </cell>
        </row>
        <row r="3225">
          <cell r="A3225" t="str">
            <v>46.19.590</v>
          </cell>
          <cell r="B3225" t="str">
            <v>Redução concêntrica em ferro fundido, com flanges, classe PN-10, DN= 80 x 50mm</v>
          </cell>
          <cell r="C3225" t="str">
            <v>UN</v>
          </cell>
          <cell r="D3225">
            <v>339.49</v>
          </cell>
          <cell r="E3225">
            <v>28.03</v>
          </cell>
          <cell r="F3225">
            <v>367.52</v>
          </cell>
        </row>
        <row r="3226">
          <cell r="A3226" t="str">
            <v>46.19.600</v>
          </cell>
          <cell r="B3226" t="str">
            <v>Redução concêntrica em ferro fundido, com flanges, classe PN-10, DN= 100mm x 80mm</v>
          </cell>
          <cell r="C3226" t="str">
            <v>UN</v>
          </cell>
          <cell r="D3226">
            <v>372.84</v>
          </cell>
          <cell r="E3226">
            <v>28.03</v>
          </cell>
          <cell r="F3226">
            <v>400.87</v>
          </cell>
        </row>
        <row r="3227">
          <cell r="A3227" t="str">
            <v>46.19.610</v>
          </cell>
          <cell r="B3227" t="str">
            <v>Redução concêntrica em ferro fundido, com flanges, classe PN-10, DN= 150mm x 80/100mm</v>
          </cell>
          <cell r="C3227" t="str">
            <v>UN</v>
          </cell>
          <cell r="D3227">
            <v>688.72</v>
          </cell>
          <cell r="E3227">
            <v>32.03</v>
          </cell>
          <cell r="F3227">
            <v>720.75</v>
          </cell>
        </row>
        <row r="3228">
          <cell r="A3228" t="str">
            <v>46.19.620</v>
          </cell>
          <cell r="B3228" t="str">
            <v>Redução concêntrica em ferro fundido, com flanges, classe PN-10, DN= 200mm x 100/150mm</v>
          </cell>
          <cell r="C3228" t="str">
            <v>UN</v>
          </cell>
          <cell r="D3228">
            <v>854.39</v>
          </cell>
          <cell r="E3228">
            <v>36.04</v>
          </cell>
          <cell r="F3228">
            <v>890.43</v>
          </cell>
        </row>
        <row r="3229">
          <cell r="A3229" t="str">
            <v>46.19.630</v>
          </cell>
          <cell r="B3229" t="str">
            <v>Redução concêntrica em ferro fundido, com flanges, classe PN-10, DN= 250mm x 150/200mm</v>
          </cell>
          <cell r="C3229" t="str">
            <v>UN</v>
          </cell>
          <cell r="D3229">
            <v>1324.38</v>
          </cell>
          <cell r="E3229">
            <v>40.04</v>
          </cell>
          <cell r="F3229">
            <v>1364.42</v>
          </cell>
        </row>
        <row r="3230">
          <cell r="A3230" t="str">
            <v>46.20</v>
          </cell>
          <cell r="B3230" t="str">
            <v>Reparos, conservacoes e complementos - GRUPO 46</v>
          </cell>
          <cell r="C3230"/>
          <cell r="D3230"/>
          <cell r="E3230"/>
          <cell r="F3230"/>
        </row>
        <row r="3231">
          <cell r="A3231" t="str">
            <v>46.20.010</v>
          </cell>
          <cell r="B3231" t="str">
            <v>Assentamento de tubo de concreto com diâmetro até 600 mm</v>
          </cell>
          <cell r="C3231" t="str">
            <v>M</v>
          </cell>
          <cell r="D3231">
            <v>1.76</v>
          </cell>
          <cell r="E3231">
            <v>69.06</v>
          </cell>
          <cell r="F3231">
            <v>70.819999999999993</v>
          </cell>
        </row>
        <row r="3232">
          <cell r="A3232" t="str">
            <v>46.20.020</v>
          </cell>
          <cell r="B3232" t="str">
            <v>Assentamento de tubo de concreto com diâmetro de 700 até 1500 mm</v>
          </cell>
          <cell r="C3232" t="str">
            <v>M</v>
          </cell>
          <cell r="D3232">
            <v>62.64</v>
          </cell>
          <cell r="E3232">
            <v>40.19</v>
          </cell>
          <cell r="F3232">
            <v>102.83</v>
          </cell>
        </row>
        <row r="3233">
          <cell r="A3233" t="str">
            <v>46.21</v>
          </cell>
          <cell r="B3233" t="str">
            <v>Tubulacao em aco preto schedule</v>
          </cell>
          <cell r="C3233"/>
          <cell r="D3233"/>
          <cell r="E3233"/>
          <cell r="F3233"/>
        </row>
        <row r="3234">
          <cell r="A3234" t="str">
            <v>46.21.012</v>
          </cell>
          <cell r="B3234" t="str">
            <v>Tubo de aço carbono preto sem costura Schedule 40, DN= 1´ - inclusive conexões</v>
          </cell>
          <cell r="C3234" t="str">
            <v>M</v>
          </cell>
          <cell r="D3234">
            <v>79.94</v>
          </cell>
          <cell r="E3234">
            <v>70.069999999999993</v>
          </cell>
          <cell r="F3234">
            <v>150.01</v>
          </cell>
        </row>
        <row r="3235">
          <cell r="A3235" t="str">
            <v>46.21.036</v>
          </cell>
          <cell r="B3235" t="str">
            <v>Tubo de aço carbono preto sem costura Schedule 40, DN= 1 1/4´ - inclusive conexões</v>
          </cell>
          <cell r="C3235" t="str">
            <v>M</v>
          </cell>
          <cell r="D3235">
            <v>86.82</v>
          </cell>
          <cell r="E3235">
            <v>80.08</v>
          </cell>
          <cell r="F3235">
            <v>166.9</v>
          </cell>
        </row>
        <row r="3236">
          <cell r="A3236" t="str">
            <v>46.21.040</v>
          </cell>
          <cell r="B3236" t="str">
            <v>Tubo de aço carbono preto sem costura Schedule 40, DN= 1 1/2´ - inclusive conexões</v>
          </cell>
          <cell r="C3236" t="str">
            <v>M</v>
          </cell>
          <cell r="D3236">
            <v>111.11</v>
          </cell>
          <cell r="E3236">
            <v>80.08</v>
          </cell>
          <cell r="F3236">
            <v>191.19</v>
          </cell>
        </row>
        <row r="3237">
          <cell r="A3237" t="str">
            <v>46.21.046</v>
          </cell>
          <cell r="B3237" t="str">
            <v>Tubo de aço carbono preto sem costura Schedule 40, DN= 2´ - inclusive conexões</v>
          </cell>
          <cell r="C3237" t="str">
            <v>M</v>
          </cell>
          <cell r="D3237">
            <v>147.19</v>
          </cell>
          <cell r="E3237">
            <v>90.09</v>
          </cell>
          <cell r="F3237">
            <v>237.28</v>
          </cell>
        </row>
        <row r="3238">
          <cell r="A3238" t="str">
            <v>46.21.056</v>
          </cell>
          <cell r="B3238" t="str">
            <v>Tubo de aço carbono preto sem costura Schedule 40, DN= 2 1/2´ - inclusive conexões</v>
          </cell>
          <cell r="C3238" t="str">
            <v>M</v>
          </cell>
          <cell r="D3238">
            <v>216.15</v>
          </cell>
          <cell r="E3238">
            <v>100.1</v>
          </cell>
          <cell r="F3238">
            <v>316.25</v>
          </cell>
        </row>
        <row r="3239">
          <cell r="A3239" t="str">
            <v>46.21.060</v>
          </cell>
          <cell r="B3239" t="str">
            <v>Tubo de aço carbono preto sem costura Schedule 40, DN= 3´ - inclusive conexões</v>
          </cell>
          <cell r="C3239" t="str">
            <v>M</v>
          </cell>
          <cell r="D3239">
            <v>248.6</v>
          </cell>
          <cell r="E3239">
            <v>112.61</v>
          </cell>
          <cell r="F3239">
            <v>361.21</v>
          </cell>
        </row>
        <row r="3240">
          <cell r="A3240" t="str">
            <v>46.21.066</v>
          </cell>
          <cell r="B3240" t="str">
            <v>Tubo de aço carbono preto sem costura Schedule 40, DN= 3 1/2´ - inclusive conexões</v>
          </cell>
          <cell r="C3240" t="str">
            <v>M</v>
          </cell>
          <cell r="D3240">
            <v>309.3</v>
          </cell>
          <cell r="E3240">
            <v>120.12</v>
          </cell>
          <cell r="F3240">
            <v>429.42</v>
          </cell>
        </row>
        <row r="3241">
          <cell r="A3241" t="str">
            <v>46.21.080</v>
          </cell>
          <cell r="B3241" t="str">
            <v>Tubo de aço carbono preto sem costura Schedule 40, DN= 4´ - inclusive conexões</v>
          </cell>
          <cell r="C3241" t="str">
            <v>M</v>
          </cell>
          <cell r="D3241">
            <v>352.02</v>
          </cell>
          <cell r="E3241">
            <v>125.13</v>
          </cell>
          <cell r="F3241">
            <v>477.15</v>
          </cell>
        </row>
        <row r="3242">
          <cell r="A3242" t="str">
            <v>46.21.090</v>
          </cell>
          <cell r="B3242" t="str">
            <v>Tubo de aço carbono preto sem costura Schedule 40, DN= 5´ - inclusive conexões</v>
          </cell>
          <cell r="C3242" t="str">
            <v>M</v>
          </cell>
          <cell r="D3242">
            <v>487.24</v>
          </cell>
          <cell r="E3242">
            <v>132.63</v>
          </cell>
          <cell r="F3242">
            <v>619.87</v>
          </cell>
        </row>
        <row r="3243">
          <cell r="A3243" t="str">
            <v>46.21.100</v>
          </cell>
          <cell r="B3243" t="str">
            <v>Tubo de aço carbono preto sem costura Schedule 40, DN= 6´ - inclusive conexões</v>
          </cell>
          <cell r="C3243" t="str">
            <v>M</v>
          </cell>
          <cell r="D3243">
            <v>664</v>
          </cell>
          <cell r="E3243">
            <v>137.63999999999999</v>
          </cell>
          <cell r="F3243">
            <v>801.64</v>
          </cell>
        </row>
        <row r="3244">
          <cell r="A3244" t="str">
            <v>46.21.110</v>
          </cell>
          <cell r="B3244" t="str">
            <v>Tubo de aço carbono preto sem costura Schedule 40, DN= 8´ - inclusive conexões</v>
          </cell>
          <cell r="C3244" t="str">
            <v>M</v>
          </cell>
          <cell r="D3244">
            <v>898.45</v>
          </cell>
          <cell r="E3244">
            <v>150.15</v>
          </cell>
          <cell r="F3244">
            <v>1048.5999999999999</v>
          </cell>
        </row>
        <row r="3245">
          <cell r="A3245" t="str">
            <v>46.21.140</v>
          </cell>
          <cell r="B3245" t="str">
            <v>Tubo de aço carbono preto com costura Schedule 40, DN= 10´ - inclusive conexões</v>
          </cell>
          <cell r="C3245" t="str">
            <v>M</v>
          </cell>
          <cell r="D3245">
            <v>982.67</v>
          </cell>
          <cell r="E3245">
            <v>165.17</v>
          </cell>
          <cell r="F3245">
            <v>1147.8399999999999</v>
          </cell>
        </row>
        <row r="3246">
          <cell r="A3246" t="str">
            <v>46.21.150</v>
          </cell>
          <cell r="B3246" t="str">
            <v>Tubo de aço carbono preto com costura Schedule 40, DN= 12´ - inclusive conexões</v>
          </cell>
          <cell r="C3246" t="str">
            <v>M</v>
          </cell>
          <cell r="D3246">
            <v>1429.8</v>
          </cell>
          <cell r="E3246">
            <v>175.18</v>
          </cell>
          <cell r="F3246">
            <v>1604.98</v>
          </cell>
        </row>
        <row r="3247">
          <cell r="A3247" t="str">
            <v>46.23</v>
          </cell>
          <cell r="B3247" t="str">
            <v>Tubulacao em concreto para rede de esgoto sanitario</v>
          </cell>
          <cell r="C3247"/>
          <cell r="D3247"/>
          <cell r="E3247"/>
          <cell r="F3247"/>
        </row>
        <row r="3248">
          <cell r="A3248" t="str">
            <v>46.23.110</v>
          </cell>
          <cell r="B3248" t="str">
            <v>Tubo de concreto classe EA-3, DN= 400 mm</v>
          </cell>
          <cell r="C3248" t="str">
            <v>M</v>
          </cell>
          <cell r="D3248">
            <v>163.63</v>
          </cell>
          <cell r="E3248">
            <v>16.29</v>
          </cell>
          <cell r="F3248">
            <v>179.92</v>
          </cell>
        </row>
        <row r="3249">
          <cell r="A3249" t="str">
            <v>46.23.120</v>
          </cell>
          <cell r="B3249" t="str">
            <v>Tubo de concreto classe EA-3, DN= 500 mm</v>
          </cell>
          <cell r="C3249" t="str">
            <v>M</v>
          </cell>
          <cell r="D3249">
            <v>232.35</v>
          </cell>
          <cell r="E3249">
            <v>24.43</v>
          </cell>
          <cell r="F3249">
            <v>256.77999999999997</v>
          </cell>
        </row>
        <row r="3250">
          <cell r="A3250" t="str">
            <v>46.23.130</v>
          </cell>
          <cell r="B3250" t="str">
            <v>Tubo de concreto classe EA-3, DN= 600 mm</v>
          </cell>
          <cell r="C3250" t="str">
            <v>M</v>
          </cell>
          <cell r="D3250">
            <v>291.24</v>
          </cell>
          <cell r="E3250">
            <v>28.5</v>
          </cell>
          <cell r="F3250">
            <v>319.74</v>
          </cell>
        </row>
        <row r="3251">
          <cell r="A3251" t="str">
            <v>46.23.140</v>
          </cell>
          <cell r="B3251" t="str">
            <v>Tubo de concreto classe EA-3, DN= 700 mm</v>
          </cell>
          <cell r="C3251" t="str">
            <v>M</v>
          </cell>
          <cell r="D3251">
            <v>401.85</v>
          </cell>
          <cell r="E3251">
            <v>32.58</v>
          </cell>
          <cell r="F3251">
            <v>434.43</v>
          </cell>
        </row>
        <row r="3252">
          <cell r="A3252" t="str">
            <v>46.23.150</v>
          </cell>
          <cell r="B3252" t="str">
            <v>Tubo de concreto classe EA-3, DN= 800 mm</v>
          </cell>
          <cell r="C3252" t="str">
            <v>M</v>
          </cell>
          <cell r="D3252">
            <v>476.16</v>
          </cell>
          <cell r="E3252">
            <v>40.72</v>
          </cell>
          <cell r="F3252">
            <v>516.88</v>
          </cell>
        </row>
        <row r="3253">
          <cell r="A3253" t="str">
            <v>46.23.160</v>
          </cell>
          <cell r="B3253" t="str">
            <v>Tubo de concreto classe EA-3, DN= 900 mm</v>
          </cell>
          <cell r="C3253" t="str">
            <v>M</v>
          </cell>
          <cell r="D3253">
            <v>697.96</v>
          </cell>
          <cell r="E3253">
            <v>48.86</v>
          </cell>
          <cell r="F3253">
            <v>746.82</v>
          </cell>
        </row>
        <row r="3254">
          <cell r="A3254" t="str">
            <v>46.23.170</v>
          </cell>
          <cell r="B3254" t="str">
            <v>Tubo de concreto classe EA-3, DN= 1000 mm</v>
          </cell>
          <cell r="C3254" t="str">
            <v>M</v>
          </cell>
          <cell r="D3254">
            <v>704.72</v>
          </cell>
          <cell r="E3254">
            <v>61.08</v>
          </cell>
          <cell r="F3254">
            <v>765.8</v>
          </cell>
        </row>
        <row r="3255">
          <cell r="A3255" t="str">
            <v>46.23.180</v>
          </cell>
          <cell r="B3255" t="str">
            <v>Tubo de concreto classe EA-3, DN= 1200 mm</v>
          </cell>
          <cell r="C3255" t="str">
            <v>M</v>
          </cell>
          <cell r="D3255">
            <v>972.22</v>
          </cell>
          <cell r="E3255">
            <v>122.16</v>
          </cell>
          <cell r="F3255">
            <v>1094.3800000000001</v>
          </cell>
        </row>
        <row r="3256">
          <cell r="A3256" t="str">
            <v>46.25</v>
          </cell>
          <cell r="B3256" t="str">
            <v>Tubulação em CPVC</v>
          </cell>
          <cell r="C3256"/>
          <cell r="D3256"/>
          <cell r="E3256"/>
          <cell r="F3256"/>
        </row>
        <row r="3257">
          <cell r="A3257" t="str">
            <v>46.25.050</v>
          </cell>
          <cell r="B3257" t="str">
            <v>Condutor em PVC 88mm, inclusive conexões - AP</v>
          </cell>
          <cell r="C3257" t="str">
            <v>M</v>
          </cell>
          <cell r="D3257">
            <v>73.52</v>
          </cell>
          <cell r="E3257">
            <v>41.54</v>
          </cell>
          <cell r="F3257">
            <v>115.06</v>
          </cell>
        </row>
        <row r="3258">
          <cell r="A3258" t="str">
            <v>46.26</v>
          </cell>
          <cell r="B3258" t="str">
            <v>Tubulacao em ferro fundido predial SMU - esgoto e pluvial</v>
          </cell>
          <cell r="C3258"/>
          <cell r="D3258"/>
          <cell r="E3258"/>
          <cell r="F3258"/>
        </row>
        <row r="3259">
          <cell r="A3259" t="str">
            <v>46.26.010</v>
          </cell>
          <cell r="B3259" t="str">
            <v>Tubo em ferro fundido com ponta e ponta, predial SMU, DN= 50 mm</v>
          </cell>
          <cell r="C3259" t="str">
            <v>M</v>
          </cell>
          <cell r="D3259">
            <v>148.94</v>
          </cell>
          <cell r="E3259">
            <v>25.03</v>
          </cell>
          <cell r="F3259">
            <v>173.97</v>
          </cell>
        </row>
        <row r="3260">
          <cell r="A3260" t="str">
            <v>46.26.020</v>
          </cell>
          <cell r="B3260" t="str">
            <v>Tubo em ferro fundido com ponta e ponta, predial SMU, DN= 75 mm</v>
          </cell>
          <cell r="C3260" t="str">
            <v>M</v>
          </cell>
          <cell r="D3260">
            <v>199.99</v>
          </cell>
          <cell r="E3260">
            <v>25.03</v>
          </cell>
          <cell r="F3260">
            <v>225.02</v>
          </cell>
        </row>
        <row r="3261">
          <cell r="A3261" t="str">
            <v>46.26.030</v>
          </cell>
          <cell r="B3261" t="str">
            <v>Tubo em ferro fundido com ponta e ponta, predial SMU, DN= 100 mm</v>
          </cell>
          <cell r="C3261" t="str">
            <v>M</v>
          </cell>
          <cell r="D3261">
            <v>252.54</v>
          </cell>
          <cell r="E3261">
            <v>35.21</v>
          </cell>
          <cell r="F3261">
            <v>287.75</v>
          </cell>
        </row>
        <row r="3262">
          <cell r="A3262" t="str">
            <v>46.26.040</v>
          </cell>
          <cell r="B3262" t="str">
            <v>Tubo em ferro fundido com ponta e ponta, predial SMU, DN= 150 mm</v>
          </cell>
          <cell r="C3262" t="str">
            <v>M</v>
          </cell>
          <cell r="D3262">
            <v>308.52</v>
          </cell>
          <cell r="E3262">
            <v>35.21</v>
          </cell>
          <cell r="F3262">
            <v>343.73</v>
          </cell>
        </row>
        <row r="3263">
          <cell r="A3263" t="str">
            <v>46.26.050</v>
          </cell>
          <cell r="B3263" t="str">
            <v>Tubo em ferro fundido com ponta e ponta, predial SMU, DN= 200 mm</v>
          </cell>
          <cell r="C3263" t="str">
            <v>M</v>
          </cell>
          <cell r="D3263">
            <v>565.25</v>
          </cell>
          <cell r="E3263">
            <v>35.21</v>
          </cell>
          <cell r="F3263">
            <v>600.46</v>
          </cell>
        </row>
        <row r="3264">
          <cell r="A3264" t="str">
            <v>46.26.060</v>
          </cell>
          <cell r="B3264" t="str">
            <v>Junta de união em aço inoxidável para tubo em ferro fundido predial SMU, DN= 50 mm</v>
          </cell>
          <cell r="C3264" t="str">
            <v>UN</v>
          </cell>
          <cell r="D3264">
            <v>77.87</v>
          </cell>
          <cell r="E3264">
            <v>20.02</v>
          </cell>
          <cell r="F3264">
            <v>97.89</v>
          </cell>
        </row>
        <row r="3265">
          <cell r="A3265" t="str">
            <v>46.26.070</v>
          </cell>
          <cell r="B3265" t="str">
            <v>Junta de união em aço inoxidável para tubo em ferro fundido predial SMU, DN= 75 mm</v>
          </cell>
          <cell r="C3265" t="str">
            <v>UN</v>
          </cell>
          <cell r="D3265">
            <v>89.45</v>
          </cell>
          <cell r="E3265">
            <v>20.02</v>
          </cell>
          <cell r="F3265">
            <v>109.47</v>
          </cell>
        </row>
        <row r="3266">
          <cell r="A3266" t="str">
            <v>46.26.080</v>
          </cell>
          <cell r="B3266" t="str">
            <v>Junta de união em aço inoxidável para tubo em ferro fundido predial SMU, DN= 100 mm</v>
          </cell>
          <cell r="C3266" t="str">
            <v>UN</v>
          </cell>
          <cell r="D3266">
            <v>104.85</v>
          </cell>
          <cell r="E3266">
            <v>25.03</v>
          </cell>
          <cell r="F3266">
            <v>129.88</v>
          </cell>
        </row>
        <row r="3267">
          <cell r="A3267" t="str">
            <v>46.26.090</v>
          </cell>
          <cell r="B3267" t="str">
            <v>Junta de união em aço inoxidável para tubo em ferro fundido predial SMU, DN= 150 mm</v>
          </cell>
          <cell r="C3267" t="str">
            <v>UN</v>
          </cell>
          <cell r="D3267">
            <v>184.25</v>
          </cell>
          <cell r="E3267">
            <v>25.03</v>
          </cell>
          <cell r="F3267">
            <v>209.28</v>
          </cell>
        </row>
        <row r="3268">
          <cell r="A3268" t="str">
            <v>46.26.100</v>
          </cell>
          <cell r="B3268" t="str">
            <v>Junta de união em aço inoxidável para tubo em ferro fundido predial SMU, DN= 200 mm</v>
          </cell>
          <cell r="C3268" t="str">
            <v>UN</v>
          </cell>
          <cell r="D3268">
            <v>257.81</v>
          </cell>
          <cell r="E3268">
            <v>25.03</v>
          </cell>
          <cell r="F3268">
            <v>282.83999999999997</v>
          </cell>
        </row>
        <row r="3269">
          <cell r="A3269" t="str">
            <v>46.26.110</v>
          </cell>
          <cell r="B3269" t="str">
            <v>Conjunto de ancoragem para tubo em ferro fundido predial SMU, DN= 50 mm</v>
          </cell>
          <cell r="C3269" t="str">
            <v>CJ</v>
          </cell>
          <cell r="D3269">
            <v>1029.01</v>
          </cell>
          <cell r="E3269">
            <v>20.02</v>
          </cell>
          <cell r="F3269">
            <v>1049.03</v>
          </cell>
        </row>
        <row r="3270">
          <cell r="A3270" t="str">
            <v>46.26.120</v>
          </cell>
          <cell r="B3270" t="str">
            <v>Conjunto de ancoragem para tubo em ferro fundido predial SMU, DN= 75 mm</v>
          </cell>
          <cell r="C3270" t="str">
            <v>CJ</v>
          </cell>
          <cell r="D3270">
            <v>1142</v>
          </cell>
          <cell r="E3270">
            <v>20.02</v>
          </cell>
          <cell r="F3270">
            <v>1162.02</v>
          </cell>
        </row>
        <row r="3271">
          <cell r="A3271" t="str">
            <v>46.26.130</v>
          </cell>
          <cell r="B3271" t="str">
            <v>Conjunto de ancoragem para tubo em ferro fundido predial SMU, DN= 100 mm</v>
          </cell>
          <cell r="C3271" t="str">
            <v>CJ</v>
          </cell>
          <cell r="D3271">
            <v>1114.49</v>
          </cell>
          <cell r="E3271">
            <v>25.03</v>
          </cell>
          <cell r="F3271">
            <v>1139.52</v>
          </cell>
        </row>
        <row r="3272">
          <cell r="A3272" t="str">
            <v>46.26.136</v>
          </cell>
          <cell r="B3272" t="str">
            <v>Conjunto de ancoragem para tubo em ferro fundido predial SMU, DN= 125 mm</v>
          </cell>
          <cell r="C3272" t="str">
            <v>CJ</v>
          </cell>
          <cell r="D3272">
            <v>1121.43</v>
          </cell>
          <cell r="E3272">
            <v>25.03</v>
          </cell>
          <cell r="F3272">
            <v>1146.46</v>
          </cell>
        </row>
        <row r="3273">
          <cell r="A3273" t="str">
            <v>46.26.140</v>
          </cell>
          <cell r="B3273" t="str">
            <v>Conjunto de ancoragem para tubo em ferro fundido predial SMU, DN= 150 mm</v>
          </cell>
          <cell r="C3273" t="str">
            <v>CJ</v>
          </cell>
          <cell r="D3273">
            <v>1492.1</v>
          </cell>
          <cell r="E3273">
            <v>25.03</v>
          </cell>
          <cell r="F3273">
            <v>1517.13</v>
          </cell>
        </row>
        <row r="3274">
          <cell r="A3274" t="str">
            <v>46.26.150</v>
          </cell>
          <cell r="B3274" t="str">
            <v>Conjunto de ancoragem para tubo em ferro fundido predial SMU, DN= 200 mm</v>
          </cell>
          <cell r="C3274" t="str">
            <v>CJ</v>
          </cell>
          <cell r="D3274">
            <v>2109.96</v>
          </cell>
          <cell r="E3274">
            <v>25.03</v>
          </cell>
          <cell r="F3274">
            <v>2134.9899999999998</v>
          </cell>
        </row>
        <row r="3275">
          <cell r="A3275" t="str">
            <v>46.26.200</v>
          </cell>
          <cell r="B3275" t="str">
            <v>Tubo em ferro fundido com ponta e ponta, predial SMU, DN= 125 mm</v>
          </cell>
          <cell r="C3275" t="str">
            <v>M</v>
          </cell>
          <cell r="D3275">
            <v>259.95999999999998</v>
          </cell>
          <cell r="E3275">
            <v>35.21</v>
          </cell>
          <cell r="F3275">
            <v>295.17</v>
          </cell>
        </row>
        <row r="3276">
          <cell r="A3276" t="str">
            <v>46.26.210</v>
          </cell>
          <cell r="B3276" t="str">
            <v>Tubo em ferro fundido com ponta e ponta, predial SMU, DN= 250 mm</v>
          </cell>
          <cell r="C3276" t="str">
            <v>M</v>
          </cell>
          <cell r="D3276">
            <v>825.64</v>
          </cell>
          <cell r="E3276">
            <v>35.21</v>
          </cell>
          <cell r="F3276">
            <v>860.85</v>
          </cell>
        </row>
        <row r="3277">
          <cell r="A3277" t="str">
            <v>46.26.400</v>
          </cell>
          <cell r="B3277" t="str">
            <v>Joelho 45° em ferro fundido, predial SMU, DN= 50 mm</v>
          </cell>
          <cell r="C3277" t="str">
            <v>UN</v>
          </cell>
          <cell r="D3277">
            <v>138.77000000000001</v>
          </cell>
          <cell r="E3277">
            <v>20.02</v>
          </cell>
          <cell r="F3277">
            <v>158.79</v>
          </cell>
        </row>
        <row r="3278">
          <cell r="A3278" t="str">
            <v>46.26.410</v>
          </cell>
          <cell r="B3278" t="str">
            <v>Joelho 45° em ferro fundido, predial SMU, DN= 75 mm</v>
          </cell>
          <cell r="C3278" t="str">
            <v>UN</v>
          </cell>
          <cell r="D3278">
            <v>182.76</v>
          </cell>
          <cell r="E3278">
            <v>20.02</v>
          </cell>
          <cell r="F3278">
            <v>202.78</v>
          </cell>
        </row>
        <row r="3279">
          <cell r="A3279" t="str">
            <v>46.26.420</v>
          </cell>
          <cell r="B3279" t="str">
            <v>Joelho 45° em ferro fundido, predial SMU, DN= 100 mm</v>
          </cell>
          <cell r="C3279" t="str">
            <v>UN</v>
          </cell>
          <cell r="D3279">
            <v>194.25</v>
          </cell>
          <cell r="E3279">
            <v>25.03</v>
          </cell>
          <cell r="F3279">
            <v>219.28</v>
          </cell>
        </row>
        <row r="3280">
          <cell r="A3280" t="str">
            <v>46.26.426</v>
          </cell>
          <cell r="B3280" t="str">
            <v>Joelho 45° em ferro fundido, predial SMU, DN= 125 mm</v>
          </cell>
          <cell r="C3280" t="str">
            <v>UN</v>
          </cell>
          <cell r="D3280">
            <v>295.51</v>
          </cell>
          <cell r="E3280">
            <v>25.03</v>
          </cell>
          <cell r="F3280">
            <v>320.54000000000002</v>
          </cell>
        </row>
        <row r="3281">
          <cell r="A3281" t="str">
            <v>46.26.430</v>
          </cell>
          <cell r="B3281" t="str">
            <v>Joelho 45° em ferro fundido, predial SMU, DN= 150 mm</v>
          </cell>
          <cell r="C3281" t="str">
            <v>UN</v>
          </cell>
          <cell r="D3281">
            <v>314.02999999999997</v>
          </cell>
          <cell r="E3281">
            <v>25.03</v>
          </cell>
          <cell r="F3281">
            <v>339.06</v>
          </cell>
        </row>
        <row r="3282">
          <cell r="A3282" t="str">
            <v>46.26.440</v>
          </cell>
          <cell r="B3282" t="str">
            <v>Joelho 45° em ferro fundido, predial SMU, DN= 200 mm</v>
          </cell>
          <cell r="C3282" t="str">
            <v>UN</v>
          </cell>
          <cell r="D3282">
            <v>672.69</v>
          </cell>
          <cell r="E3282">
            <v>25.03</v>
          </cell>
          <cell r="F3282">
            <v>697.72</v>
          </cell>
        </row>
        <row r="3283">
          <cell r="A3283" t="str">
            <v>46.26.460</v>
          </cell>
          <cell r="B3283" t="str">
            <v>Joelho 88° em ferro fundido, predial SMU, DN= 50 mm</v>
          </cell>
          <cell r="C3283" t="str">
            <v>UN</v>
          </cell>
          <cell r="D3283">
            <v>195.56</v>
          </cell>
          <cell r="E3283">
            <v>20.02</v>
          </cell>
          <cell r="F3283">
            <v>215.58</v>
          </cell>
        </row>
        <row r="3284">
          <cell r="A3284" t="str">
            <v>46.26.470</v>
          </cell>
          <cell r="B3284" t="str">
            <v>Joelho 88° em ferro fundido, predial SMU, DN= 75 mm</v>
          </cell>
          <cell r="C3284" t="str">
            <v>UN</v>
          </cell>
          <cell r="D3284">
            <v>199.14</v>
          </cell>
          <cell r="E3284">
            <v>20.02</v>
          </cell>
          <cell r="F3284">
            <v>219.16</v>
          </cell>
        </row>
        <row r="3285">
          <cell r="A3285" t="str">
            <v>46.26.480</v>
          </cell>
          <cell r="B3285" t="str">
            <v>Joelho 88° em ferro fundido, predial SMU, DN= 100 mm</v>
          </cell>
          <cell r="C3285" t="str">
            <v>UN</v>
          </cell>
          <cell r="D3285">
            <v>216.72</v>
          </cell>
          <cell r="E3285">
            <v>25.03</v>
          </cell>
          <cell r="F3285">
            <v>241.75</v>
          </cell>
        </row>
        <row r="3286">
          <cell r="A3286" t="str">
            <v>46.26.490</v>
          </cell>
          <cell r="B3286" t="str">
            <v>Joelho 88° em ferro fundido, predial SMU, DN= 150 mm</v>
          </cell>
          <cell r="C3286" t="str">
            <v>UN</v>
          </cell>
          <cell r="D3286">
            <v>336.92</v>
          </cell>
          <cell r="E3286">
            <v>25.03</v>
          </cell>
          <cell r="F3286">
            <v>361.95</v>
          </cell>
        </row>
        <row r="3287">
          <cell r="A3287" t="str">
            <v>46.26.500</v>
          </cell>
          <cell r="B3287" t="str">
            <v>Joelho 88° em ferro fundido, predial SMU, DN= 200 mm</v>
          </cell>
          <cell r="C3287" t="str">
            <v>UN</v>
          </cell>
          <cell r="D3287">
            <v>491.9</v>
          </cell>
          <cell r="E3287">
            <v>25.03</v>
          </cell>
          <cell r="F3287">
            <v>516.92999999999995</v>
          </cell>
        </row>
        <row r="3288">
          <cell r="A3288" t="str">
            <v>46.26.510</v>
          </cell>
          <cell r="B3288" t="str">
            <v>Junção 45° em ferro fundido, predial SMU, DN= 50 x 50 mm</v>
          </cell>
          <cell r="C3288" t="str">
            <v>UN</v>
          </cell>
          <cell r="D3288">
            <v>199.57</v>
          </cell>
          <cell r="E3288">
            <v>20.02</v>
          </cell>
          <cell r="F3288">
            <v>219.59</v>
          </cell>
        </row>
        <row r="3289">
          <cell r="A3289" t="str">
            <v>46.26.516</v>
          </cell>
          <cell r="B3289" t="str">
            <v>Junção 45° em ferro fundido, predial SMU, DN= 75 x 50 mm</v>
          </cell>
          <cell r="C3289" t="str">
            <v>UN</v>
          </cell>
          <cell r="D3289">
            <v>253.22</v>
          </cell>
          <cell r="E3289">
            <v>20.02</v>
          </cell>
          <cell r="F3289">
            <v>273.24</v>
          </cell>
        </row>
        <row r="3290">
          <cell r="A3290" t="str">
            <v>46.26.520</v>
          </cell>
          <cell r="B3290" t="str">
            <v>Junção 45° em ferro fundido, predial SMU, DN= 75 x 75 mm</v>
          </cell>
          <cell r="C3290" t="str">
            <v>UN</v>
          </cell>
          <cell r="D3290">
            <v>271.39</v>
          </cell>
          <cell r="E3290">
            <v>20.02</v>
          </cell>
          <cell r="F3290">
            <v>291.41000000000003</v>
          </cell>
        </row>
        <row r="3291">
          <cell r="A3291" t="str">
            <v>46.26.540</v>
          </cell>
          <cell r="B3291" t="str">
            <v>Junção 45° em ferro fundido, predial SMU, DN= 100 x 75 mm</v>
          </cell>
          <cell r="C3291" t="str">
            <v>UN</v>
          </cell>
          <cell r="D3291">
            <v>330.61</v>
          </cell>
          <cell r="E3291">
            <v>25.03</v>
          </cell>
          <cell r="F3291">
            <v>355.64</v>
          </cell>
        </row>
        <row r="3292">
          <cell r="A3292" t="str">
            <v>46.26.550</v>
          </cell>
          <cell r="B3292" t="str">
            <v>Junção 45° em ferro fundido, predial SMU, DN= 100 x 100 mm</v>
          </cell>
          <cell r="C3292" t="str">
            <v>UN</v>
          </cell>
          <cell r="D3292">
            <v>367.81</v>
          </cell>
          <cell r="E3292">
            <v>25.03</v>
          </cell>
          <cell r="F3292">
            <v>392.84</v>
          </cell>
        </row>
        <row r="3293">
          <cell r="A3293" t="str">
            <v>46.26.560</v>
          </cell>
          <cell r="B3293" t="str">
            <v>Junção 45° em ferro fundido, predial SMU, DN= 150 x 150 mm</v>
          </cell>
          <cell r="C3293" t="str">
            <v>UN</v>
          </cell>
          <cell r="D3293">
            <v>923.17</v>
          </cell>
          <cell r="E3293">
            <v>25.03</v>
          </cell>
          <cell r="F3293">
            <v>948.2</v>
          </cell>
        </row>
        <row r="3294">
          <cell r="A3294" t="str">
            <v>46.26.580</v>
          </cell>
          <cell r="B3294" t="str">
            <v>Junta de união em aço inoxidável para tubo em ferro fundido predial SMU, DN= 125 mm</v>
          </cell>
          <cell r="C3294" t="str">
            <v>UN</v>
          </cell>
          <cell r="D3294">
            <v>159.07</v>
          </cell>
          <cell r="E3294">
            <v>25.03</v>
          </cell>
          <cell r="F3294">
            <v>184.1</v>
          </cell>
        </row>
        <row r="3295">
          <cell r="A3295" t="str">
            <v>46.26.590</v>
          </cell>
          <cell r="B3295" t="str">
            <v>Junta de união em aço inoxidável para tubo em ferro fundido predial SMU, DN= 250 mm</v>
          </cell>
          <cell r="C3295" t="str">
            <v>UN</v>
          </cell>
          <cell r="D3295">
            <v>544.70000000000005</v>
          </cell>
          <cell r="E3295">
            <v>25.03</v>
          </cell>
          <cell r="F3295">
            <v>569.73</v>
          </cell>
        </row>
        <row r="3296">
          <cell r="A3296" t="str">
            <v>46.26.600</v>
          </cell>
          <cell r="B3296" t="str">
            <v>Redução excêntrica em ferro fundido, predial SMU, DN= 75 x 50 mm</v>
          </cell>
          <cell r="C3296" t="str">
            <v>UN</v>
          </cell>
          <cell r="D3296">
            <v>163.80000000000001</v>
          </cell>
          <cell r="E3296">
            <v>20.02</v>
          </cell>
          <cell r="F3296">
            <v>183.82</v>
          </cell>
        </row>
        <row r="3297">
          <cell r="A3297" t="str">
            <v>46.26.610</v>
          </cell>
          <cell r="B3297" t="str">
            <v>Redução excêntrica em ferro fundido, predial SMU, DN= 100 x 75 mm</v>
          </cell>
          <cell r="C3297" t="str">
            <v>UN</v>
          </cell>
          <cell r="D3297">
            <v>187.25</v>
          </cell>
          <cell r="E3297">
            <v>25.03</v>
          </cell>
          <cell r="F3297">
            <v>212.28</v>
          </cell>
        </row>
        <row r="3298">
          <cell r="A3298" t="str">
            <v>46.26.612</v>
          </cell>
          <cell r="B3298" t="str">
            <v>Redução excêntrica em ferro fundido, predial SMU, DN= 125 x 75 mm</v>
          </cell>
          <cell r="C3298" t="str">
            <v>UN</v>
          </cell>
          <cell r="D3298">
            <v>241.86</v>
          </cell>
          <cell r="E3298">
            <v>25.03</v>
          </cell>
          <cell r="F3298">
            <v>266.89</v>
          </cell>
        </row>
        <row r="3299">
          <cell r="A3299" t="str">
            <v>46.26.614</v>
          </cell>
          <cell r="B3299" t="str">
            <v>Redução excêntrica em ferro fundido, predial SMU, DN= 125 x 100 mm</v>
          </cell>
          <cell r="C3299" t="str">
            <v>UN</v>
          </cell>
          <cell r="D3299">
            <v>240.06</v>
          </cell>
          <cell r="E3299">
            <v>25.03</v>
          </cell>
          <cell r="F3299">
            <v>265.08999999999997</v>
          </cell>
        </row>
        <row r="3300">
          <cell r="A3300" t="str">
            <v>46.26.616</v>
          </cell>
          <cell r="B3300" t="str">
            <v>Redução excêntrica em ferro fundido, predial SMU, DN= 150 x 75 mm</v>
          </cell>
          <cell r="C3300" t="str">
            <v>UN</v>
          </cell>
          <cell r="D3300">
            <v>561.77</v>
          </cell>
          <cell r="E3300">
            <v>25.03</v>
          </cell>
          <cell r="F3300">
            <v>586.79999999999995</v>
          </cell>
        </row>
        <row r="3301">
          <cell r="A3301" t="str">
            <v>46.26.632</v>
          </cell>
          <cell r="B3301" t="str">
            <v>Redução excêntrica em ferro fundido, predial SMU, DN= 150 x 100 mm</v>
          </cell>
          <cell r="C3301" t="str">
            <v>UN</v>
          </cell>
          <cell r="D3301">
            <v>538.46</v>
          </cell>
          <cell r="E3301">
            <v>25.03</v>
          </cell>
          <cell r="F3301">
            <v>563.49</v>
          </cell>
        </row>
        <row r="3302">
          <cell r="A3302" t="str">
            <v>46.26.634</v>
          </cell>
          <cell r="B3302" t="str">
            <v>Redução excêntrica em ferro fundido, predial SMU, DN= 150 x 125 mm</v>
          </cell>
          <cell r="C3302" t="str">
            <v>UN</v>
          </cell>
          <cell r="D3302">
            <v>538.39</v>
          </cell>
          <cell r="E3302">
            <v>25.03</v>
          </cell>
          <cell r="F3302">
            <v>563.41999999999996</v>
          </cell>
        </row>
        <row r="3303">
          <cell r="A3303" t="str">
            <v>46.26.636</v>
          </cell>
          <cell r="B3303" t="str">
            <v>Redução excêntrica em ferro fundido, predial SMU, DN= 200 x 125 mm</v>
          </cell>
          <cell r="C3303" t="str">
            <v>UN</v>
          </cell>
          <cell r="D3303">
            <v>531.51</v>
          </cell>
          <cell r="E3303">
            <v>25.03</v>
          </cell>
          <cell r="F3303">
            <v>556.54</v>
          </cell>
        </row>
        <row r="3304">
          <cell r="A3304" t="str">
            <v>46.26.640</v>
          </cell>
          <cell r="B3304" t="str">
            <v>Redução excêntrica em ferro fundido, predial SMU, DN= 200 x 150 mm</v>
          </cell>
          <cell r="C3304" t="str">
            <v>UN</v>
          </cell>
          <cell r="D3304">
            <v>592.76</v>
          </cell>
          <cell r="E3304">
            <v>25.03</v>
          </cell>
          <cell r="F3304">
            <v>617.79</v>
          </cell>
        </row>
        <row r="3305">
          <cell r="A3305" t="str">
            <v>46.26.690</v>
          </cell>
          <cell r="B3305" t="str">
            <v>Redução excêntrica em ferro fundido, predial SMU, DN= 250 x 200 mm</v>
          </cell>
          <cell r="C3305" t="str">
            <v>UN</v>
          </cell>
          <cell r="D3305">
            <v>1197.83</v>
          </cell>
          <cell r="E3305">
            <v>25.03</v>
          </cell>
          <cell r="F3305">
            <v>1222.8599999999999</v>
          </cell>
        </row>
        <row r="3306">
          <cell r="A3306" t="str">
            <v>46.26.700</v>
          </cell>
          <cell r="B3306" t="str">
            <v>Te de visita em ferro fundido, predial SMU, DN= 75 mm</v>
          </cell>
          <cell r="C3306" t="str">
            <v>UN</v>
          </cell>
          <cell r="D3306">
            <v>508.92</v>
          </cell>
          <cell r="E3306">
            <v>20.02</v>
          </cell>
          <cell r="F3306">
            <v>528.94000000000005</v>
          </cell>
        </row>
        <row r="3307">
          <cell r="A3307" t="str">
            <v>46.26.710</v>
          </cell>
          <cell r="B3307" t="str">
            <v>Te de visita em ferro fundido, predial SMU, DN= 100 mm</v>
          </cell>
          <cell r="C3307" t="str">
            <v>UN</v>
          </cell>
          <cell r="D3307">
            <v>786.92</v>
          </cell>
          <cell r="E3307">
            <v>25.03</v>
          </cell>
          <cell r="F3307">
            <v>811.95</v>
          </cell>
        </row>
        <row r="3308">
          <cell r="A3308" t="str">
            <v>46.26.720</v>
          </cell>
          <cell r="B3308" t="str">
            <v>Te de visita em ferro fundido, predial SMU, DN= 125 mm</v>
          </cell>
          <cell r="C3308" t="str">
            <v>UN</v>
          </cell>
          <cell r="D3308">
            <v>1161.5999999999999</v>
          </cell>
          <cell r="E3308">
            <v>25.03</v>
          </cell>
          <cell r="F3308">
            <v>1186.6300000000001</v>
          </cell>
        </row>
        <row r="3309">
          <cell r="A3309" t="str">
            <v>46.26.730</v>
          </cell>
          <cell r="B3309" t="str">
            <v>Te de visita em ferro fundido, predial SMU, DN= 150 mm</v>
          </cell>
          <cell r="C3309" t="str">
            <v>UN</v>
          </cell>
          <cell r="D3309">
            <v>1439.13</v>
          </cell>
          <cell r="E3309">
            <v>25.03</v>
          </cell>
          <cell r="F3309">
            <v>1464.16</v>
          </cell>
        </row>
        <row r="3310">
          <cell r="A3310" t="str">
            <v>46.26.740</v>
          </cell>
          <cell r="B3310" t="str">
            <v>Te de visita em ferro fundido, predial SMU, DN= 200 mm</v>
          </cell>
          <cell r="C3310" t="str">
            <v>UN</v>
          </cell>
          <cell r="D3310">
            <v>2915.86</v>
          </cell>
          <cell r="E3310">
            <v>25.03</v>
          </cell>
          <cell r="F3310">
            <v>2940.89</v>
          </cell>
        </row>
        <row r="3311">
          <cell r="A3311" t="str">
            <v>46.26.800</v>
          </cell>
          <cell r="B3311" t="str">
            <v>Abraçadeira dentada para travamento em aço inoxidável, com parafuso de aço zincado, para tubo em ferro fundido predial SMU, DN= 50 mm</v>
          </cell>
          <cell r="C3311" t="str">
            <v>UN</v>
          </cell>
          <cell r="D3311">
            <v>220.21</v>
          </cell>
          <cell r="E3311">
            <v>20.02</v>
          </cell>
          <cell r="F3311">
            <v>240.23</v>
          </cell>
        </row>
        <row r="3312">
          <cell r="A3312" t="str">
            <v>46.26.810</v>
          </cell>
          <cell r="B3312" t="str">
            <v>Abraçadeira dentada para travamento em aço inoxidável, com parafuso de aço zincado, para tubo em ferro fundido predial SMU, DN= 75 mm</v>
          </cell>
          <cell r="C3312" t="str">
            <v>UN</v>
          </cell>
          <cell r="D3312">
            <v>300.23</v>
          </cell>
          <cell r="E3312">
            <v>20.02</v>
          </cell>
          <cell r="F3312">
            <v>320.25</v>
          </cell>
        </row>
        <row r="3313">
          <cell r="A3313" t="str">
            <v>46.26.820</v>
          </cell>
          <cell r="B3313" t="str">
            <v>Abraçadeira dentada para travamento em aço inoxidável, com parafuso de aço zincado, para tubo em ferro fundido predial SMU, DN= 100 mm</v>
          </cell>
          <cell r="C3313" t="str">
            <v>UN</v>
          </cell>
          <cell r="D3313">
            <v>588.79999999999995</v>
          </cell>
          <cell r="E3313">
            <v>25.03</v>
          </cell>
          <cell r="F3313">
            <v>613.83000000000004</v>
          </cell>
        </row>
        <row r="3314">
          <cell r="A3314" t="str">
            <v>46.26.825</v>
          </cell>
          <cell r="B3314" t="str">
            <v>Abraçadeira dentada para travamento em aço inoxidável, com parafuso de aço zincado, para tubo em ferro fundido predial SMU, DN= 125 mm</v>
          </cell>
          <cell r="C3314" t="str">
            <v>UN</v>
          </cell>
          <cell r="D3314">
            <v>581.49</v>
          </cell>
          <cell r="E3314">
            <v>25.03</v>
          </cell>
          <cell r="F3314">
            <v>606.52</v>
          </cell>
        </row>
        <row r="3315">
          <cell r="A3315" t="str">
            <v>46.26.830</v>
          </cell>
          <cell r="B3315" t="str">
            <v>Abraçadeira dentada para travamento em aço inoxidável, com parafuso de aço zincado, para tubo em ferro fundido predial SMU, DN= 150 mm</v>
          </cell>
          <cell r="C3315" t="str">
            <v>UN</v>
          </cell>
          <cell r="D3315">
            <v>631.54999999999995</v>
          </cell>
          <cell r="E3315">
            <v>25.03</v>
          </cell>
          <cell r="F3315">
            <v>656.58</v>
          </cell>
        </row>
        <row r="3316">
          <cell r="A3316" t="str">
            <v>46.26.840</v>
          </cell>
          <cell r="B3316" t="str">
            <v>Tampão simples em ferro fundido, predial SMU, DN= 150 mm</v>
          </cell>
          <cell r="C3316" t="str">
            <v>UN</v>
          </cell>
          <cell r="D3316">
            <v>274.26</v>
          </cell>
          <cell r="E3316">
            <v>25.03</v>
          </cell>
          <cell r="F3316">
            <v>299.29000000000002</v>
          </cell>
        </row>
        <row r="3317">
          <cell r="A3317" t="str">
            <v>46.26.843</v>
          </cell>
          <cell r="B3317" t="str">
            <v>Tampão simples em ferro fundido, predial SMU, DN= 200 mm</v>
          </cell>
          <cell r="C3317" t="str">
            <v>UN</v>
          </cell>
          <cell r="D3317">
            <v>553.04999999999995</v>
          </cell>
          <cell r="E3317">
            <v>25.03</v>
          </cell>
          <cell r="F3317">
            <v>578.08000000000004</v>
          </cell>
        </row>
        <row r="3318">
          <cell r="A3318" t="str">
            <v>46.26.900</v>
          </cell>
          <cell r="B3318" t="str">
            <v>Junção 45° em ferro fundido, predial SMU, DN= 125 x 100 mm</v>
          </cell>
          <cell r="C3318" t="str">
            <v>UN</v>
          </cell>
          <cell r="D3318">
            <v>495.3</v>
          </cell>
          <cell r="E3318">
            <v>25.03</v>
          </cell>
          <cell r="F3318">
            <v>520.33000000000004</v>
          </cell>
        </row>
        <row r="3319">
          <cell r="A3319" t="str">
            <v>46.26.910</v>
          </cell>
          <cell r="B3319" t="str">
            <v>Junção 45° em ferro fundido, predial SMU, DN= 150 x 100 mm</v>
          </cell>
          <cell r="C3319" t="str">
            <v>UN</v>
          </cell>
          <cell r="D3319">
            <v>742.38</v>
          </cell>
          <cell r="E3319">
            <v>25.03</v>
          </cell>
          <cell r="F3319">
            <v>767.41</v>
          </cell>
        </row>
        <row r="3320">
          <cell r="A3320" t="str">
            <v>46.26.920</v>
          </cell>
          <cell r="B3320" t="str">
            <v>Junção 45° em ferro fundido, predial SMU, DN= 200 x 100 mm</v>
          </cell>
          <cell r="C3320" t="str">
            <v>UN</v>
          </cell>
          <cell r="D3320">
            <v>1332.45</v>
          </cell>
          <cell r="E3320">
            <v>25.03</v>
          </cell>
          <cell r="F3320">
            <v>1357.48</v>
          </cell>
        </row>
        <row r="3321">
          <cell r="A3321" t="str">
            <v>46.26.930</v>
          </cell>
          <cell r="B3321" t="str">
            <v>Junção 45° em ferro fundido, predial SMU, DN= 200 x 200 mm</v>
          </cell>
          <cell r="C3321" t="str">
            <v>UN</v>
          </cell>
          <cell r="D3321">
            <v>2874.9</v>
          </cell>
          <cell r="E3321">
            <v>25.03</v>
          </cell>
          <cell r="F3321">
            <v>2899.93</v>
          </cell>
        </row>
        <row r="3322">
          <cell r="A3322" t="str">
            <v>46.27</v>
          </cell>
          <cell r="B3322" t="str">
            <v>Tubulacao em cobre, para sistema de ar condicionado</v>
          </cell>
          <cell r="C3322"/>
          <cell r="D3322"/>
          <cell r="E3322"/>
          <cell r="F3322"/>
        </row>
        <row r="3323">
          <cell r="A3323" t="str">
            <v>46.27.050</v>
          </cell>
          <cell r="B3323" t="str">
            <v>Tubo de cobre flexível, espessura 1/32" - diâmetro 3/16", inclusive conexões</v>
          </cell>
          <cell r="C3323" t="str">
            <v>M</v>
          </cell>
          <cell r="D3323">
            <v>10</v>
          </cell>
          <cell r="E3323">
            <v>8.26</v>
          </cell>
          <cell r="F3323">
            <v>18.260000000000002</v>
          </cell>
        </row>
        <row r="3324">
          <cell r="A3324" t="str">
            <v>46.27.060</v>
          </cell>
          <cell r="B3324" t="str">
            <v>Tubo de cobre flexível, espessura 1/32" - diâmetro 1/4", inclusive conexões</v>
          </cell>
          <cell r="C3324" t="str">
            <v>M</v>
          </cell>
          <cell r="D3324">
            <v>12.82</v>
          </cell>
          <cell r="E3324">
            <v>8.26</v>
          </cell>
          <cell r="F3324">
            <v>21.08</v>
          </cell>
        </row>
        <row r="3325">
          <cell r="A3325" t="str">
            <v>46.27.070</v>
          </cell>
          <cell r="B3325" t="str">
            <v>Tubo de cobre flexível, espessura 1/32" - diâmetro 5/16", inclusive conexões</v>
          </cell>
          <cell r="C3325" t="str">
            <v>M</v>
          </cell>
          <cell r="D3325">
            <v>17.16</v>
          </cell>
          <cell r="E3325">
            <v>8.26</v>
          </cell>
          <cell r="F3325">
            <v>25.42</v>
          </cell>
        </row>
        <row r="3326">
          <cell r="A3326" t="str">
            <v>46.27.080</v>
          </cell>
          <cell r="B3326" t="str">
            <v>Tubo de cobre flexível, espessura 1/32" - diâmetro 3/8", inclusive conexões</v>
          </cell>
          <cell r="C3326" t="str">
            <v>M</v>
          </cell>
          <cell r="D3326">
            <v>21.84</v>
          </cell>
          <cell r="E3326">
            <v>12.51</v>
          </cell>
          <cell r="F3326">
            <v>34.35</v>
          </cell>
        </row>
        <row r="3327">
          <cell r="A3327" t="str">
            <v>46.27.090</v>
          </cell>
          <cell r="B3327" t="str">
            <v>Tubo de cobre flexível, espessura 1/32" - diâmetro 1/2", inclusive conexões</v>
          </cell>
          <cell r="C3327" t="str">
            <v>M</v>
          </cell>
          <cell r="D3327">
            <v>27.86</v>
          </cell>
          <cell r="E3327">
            <v>12.51</v>
          </cell>
          <cell r="F3327">
            <v>40.369999999999997</v>
          </cell>
        </row>
        <row r="3328">
          <cell r="A3328" t="str">
            <v>46.27.100</v>
          </cell>
          <cell r="B3328" t="str">
            <v>Tubo de cobre flexível, espessura 1/32" - diâmetro 5/8", inclusive conexões</v>
          </cell>
          <cell r="C3328" t="str">
            <v>M</v>
          </cell>
          <cell r="D3328">
            <v>35.130000000000003</v>
          </cell>
          <cell r="E3328">
            <v>12.51</v>
          </cell>
          <cell r="F3328">
            <v>47.64</v>
          </cell>
        </row>
        <row r="3329">
          <cell r="A3329" t="str">
            <v>46.27.110</v>
          </cell>
          <cell r="B3329" t="str">
            <v>Tubo de cobre flexível, espessura 1/32" - diâmetro 3/4", inclusive conexões</v>
          </cell>
          <cell r="C3329" t="str">
            <v>M</v>
          </cell>
          <cell r="D3329">
            <v>41.97</v>
          </cell>
          <cell r="E3329">
            <v>12.51</v>
          </cell>
          <cell r="F3329">
            <v>54.48</v>
          </cell>
        </row>
        <row r="3330">
          <cell r="A3330" t="str">
            <v>46.32</v>
          </cell>
          <cell r="B3330" t="str">
            <v>Tubulacao em cobre rigido, para sistema VRF de ar condicionado</v>
          </cell>
          <cell r="C3330"/>
          <cell r="D3330"/>
          <cell r="E3330"/>
          <cell r="F3330"/>
        </row>
        <row r="3331">
          <cell r="A3331" t="str">
            <v>46.32.001</v>
          </cell>
          <cell r="B3331" t="str">
            <v>Tubo de cobre sem costura, rígido, espessura 1/16" - diâmetro 3/8", inclusive conexões</v>
          </cell>
          <cell r="C3331" t="str">
            <v>M</v>
          </cell>
          <cell r="D3331">
            <v>48.78</v>
          </cell>
          <cell r="E3331">
            <v>18.02</v>
          </cell>
          <cell r="F3331">
            <v>66.8</v>
          </cell>
        </row>
        <row r="3332">
          <cell r="A3332" t="str">
            <v>46.32.002</v>
          </cell>
          <cell r="B3332" t="str">
            <v>Tubo de cobre sem costura, rígido, espessura 1/16" - diâmetro 1/2", inclusive conexões</v>
          </cell>
          <cell r="C3332" t="str">
            <v>M</v>
          </cell>
          <cell r="D3332">
            <v>73.97</v>
          </cell>
          <cell r="E3332">
            <v>18.02</v>
          </cell>
          <cell r="F3332">
            <v>91.99</v>
          </cell>
        </row>
        <row r="3333">
          <cell r="A3333" t="str">
            <v>46.32.003</v>
          </cell>
          <cell r="B3333" t="str">
            <v>Tubo de cobre sem costura, rígido, espessura 1/16" - diâmetro 5/8", inclusive conexões</v>
          </cell>
          <cell r="C3333" t="str">
            <v>M</v>
          </cell>
          <cell r="D3333">
            <v>88.25</v>
          </cell>
          <cell r="E3333">
            <v>18.02</v>
          </cell>
          <cell r="F3333">
            <v>106.27</v>
          </cell>
        </row>
        <row r="3334">
          <cell r="A3334" t="str">
            <v>46.32.004</v>
          </cell>
          <cell r="B3334" t="str">
            <v>Tubo de cobre sem costura, rígido, espessura 1/16" - diâmetro 3/4", inclusive conexões</v>
          </cell>
          <cell r="C3334" t="str">
            <v>M</v>
          </cell>
          <cell r="D3334">
            <v>112.44</v>
          </cell>
          <cell r="E3334">
            <v>18.02</v>
          </cell>
          <cell r="F3334">
            <v>130.46</v>
          </cell>
        </row>
        <row r="3335">
          <cell r="A3335" t="str">
            <v>46.32.005</v>
          </cell>
          <cell r="B3335" t="str">
            <v>Tubo de cobre sem costura, rígido, espessura 1/16" - diâmetro 7/8", inclusive conexões</v>
          </cell>
          <cell r="C3335" t="str">
            <v>M</v>
          </cell>
          <cell r="D3335">
            <v>135.44999999999999</v>
          </cell>
          <cell r="E3335">
            <v>18.02</v>
          </cell>
          <cell r="F3335">
            <v>153.47</v>
          </cell>
        </row>
        <row r="3336">
          <cell r="A3336" t="str">
            <v>46.32.006</v>
          </cell>
          <cell r="B3336" t="str">
            <v>Tubo de cobre sem costura, rígido, espessura 1/16" - diâmetro 1", inclusive conexões</v>
          </cell>
          <cell r="C3336" t="str">
            <v>M</v>
          </cell>
          <cell r="D3336">
            <v>157.77000000000001</v>
          </cell>
          <cell r="E3336">
            <v>18.02</v>
          </cell>
          <cell r="F3336">
            <v>175.79</v>
          </cell>
        </row>
        <row r="3337">
          <cell r="A3337" t="str">
            <v>46.32.007</v>
          </cell>
          <cell r="B3337" t="str">
            <v>Tubo de cobre sem costura, rígido, espessura 1/16" - diâmetro 1.1/8", inclusive conexões</v>
          </cell>
          <cell r="C3337" t="str">
            <v>M</v>
          </cell>
          <cell r="D3337">
            <v>165.81</v>
          </cell>
          <cell r="E3337">
            <v>18.02</v>
          </cell>
          <cell r="F3337">
            <v>183.83</v>
          </cell>
        </row>
        <row r="3338">
          <cell r="A3338" t="str">
            <v>46.32.008</v>
          </cell>
          <cell r="B3338" t="str">
            <v>Tubo de cobre sem costura, rígido, espessura 1/16" - diâmetro 1.1/4", inclusive conexões</v>
          </cell>
          <cell r="C3338" t="str">
            <v>M</v>
          </cell>
          <cell r="D3338">
            <v>178.32</v>
          </cell>
          <cell r="E3338">
            <v>18.02</v>
          </cell>
          <cell r="F3338">
            <v>196.34</v>
          </cell>
        </row>
        <row r="3339">
          <cell r="A3339" t="str">
            <v>46.32.009</v>
          </cell>
          <cell r="B3339" t="str">
            <v>Tubo de cobre sem costura, rígido, espessura 1/16" - diâmetro 1.3/8", inclusive conexões</v>
          </cell>
          <cell r="C3339" t="str">
            <v>M</v>
          </cell>
          <cell r="D3339">
            <v>217.59</v>
          </cell>
          <cell r="E3339">
            <v>18.02</v>
          </cell>
          <cell r="F3339">
            <v>235.61</v>
          </cell>
        </row>
        <row r="3340">
          <cell r="A3340" t="str">
            <v>46.32.010</v>
          </cell>
          <cell r="B3340" t="str">
            <v>Tubo de cobre sem costura, rígido, espessura 1/16" - diâmetro 1.1/2", inclusive conexões</v>
          </cell>
          <cell r="C3340" t="str">
            <v>M</v>
          </cell>
          <cell r="D3340">
            <v>244.84</v>
          </cell>
          <cell r="E3340">
            <v>18.02</v>
          </cell>
          <cell r="F3340">
            <v>262.86</v>
          </cell>
        </row>
        <row r="3341">
          <cell r="A3341" t="str">
            <v>46.32.011</v>
          </cell>
          <cell r="B3341" t="str">
            <v>Tubo de cobre sem costura, rígido, espessura 1/16" - diâmetro 1.5/8", inclusive conexões</v>
          </cell>
          <cell r="C3341" t="str">
            <v>M</v>
          </cell>
          <cell r="D3341">
            <v>258.02</v>
          </cell>
          <cell r="E3341">
            <v>18.02</v>
          </cell>
          <cell r="F3341">
            <v>276.04000000000002</v>
          </cell>
        </row>
        <row r="3342">
          <cell r="A3342" t="str">
            <v>46.33</v>
          </cell>
          <cell r="B3342" t="str">
            <v>Tubulacao em PP - aguas pluviais / esgoto</v>
          </cell>
          <cell r="C3342"/>
          <cell r="D3342"/>
          <cell r="E3342"/>
          <cell r="F3342"/>
        </row>
        <row r="3343">
          <cell r="A3343" t="str">
            <v>46.33.001</v>
          </cell>
          <cell r="B3343" t="str">
            <v>Tubo de esgoto em polipropileno de alta resistência - PP, DN= 40mm, preto, com união deslizante e guarnição elastomérica de duplo lábio</v>
          </cell>
          <cell r="C3343" t="str">
            <v>M</v>
          </cell>
          <cell r="D3343">
            <v>30.02</v>
          </cell>
          <cell r="E3343">
            <v>17.600000000000001</v>
          </cell>
          <cell r="F3343">
            <v>47.62</v>
          </cell>
        </row>
        <row r="3344">
          <cell r="A3344" t="str">
            <v>46.33.002</v>
          </cell>
          <cell r="B3344" t="str">
            <v>Tubo de esgoto em polipropileno de alta resistência - PP, DN= 50mm, preto, com união deslizante e guarnição elastomérica de duplo lábio</v>
          </cell>
          <cell r="C3344" t="str">
            <v>M</v>
          </cell>
          <cell r="D3344">
            <v>37.21</v>
          </cell>
          <cell r="E3344">
            <v>17.600000000000001</v>
          </cell>
          <cell r="F3344">
            <v>54.81</v>
          </cell>
        </row>
        <row r="3345">
          <cell r="A3345" t="str">
            <v>46.33.003</v>
          </cell>
          <cell r="B3345" t="str">
            <v>Tubo de esgoto em polipropileno de alta resistência - PP, DN= 63mm, preto, com união deslizante e guarnição elastomérica de duplo lábio</v>
          </cell>
          <cell r="C3345" t="str">
            <v>M</v>
          </cell>
          <cell r="D3345">
            <v>42.41</v>
          </cell>
          <cell r="E3345">
            <v>17.600000000000001</v>
          </cell>
          <cell r="F3345">
            <v>60.01</v>
          </cell>
        </row>
        <row r="3346">
          <cell r="A3346" t="str">
            <v>46.33.004</v>
          </cell>
          <cell r="B3346" t="str">
            <v>Tubo de esgoto em polipropileno de alta resistência - PP, DN= 110mm, preto, com união deslizante e guarnição elastomérica de duplo lábio</v>
          </cell>
          <cell r="C3346" t="str">
            <v>M</v>
          </cell>
          <cell r="D3346">
            <v>101.63</v>
          </cell>
          <cell r="E3346">
            <v>26.4</v>
          </cell>
          <cell r="F3346">
            <v>128.03</v>
          </cell>
        </row>
        <row r="3347">
          <cell r="A3347" t="str">
            <v>46.33.020</v>
          </cell>
          <cell r="B3347" t="str">
            <v>Joelho 45° em polipropileno de alta resistência, preto, tipo PB, DN= 40mm</v>
          </cell>
          <cell r="C3347" t="str">
            <v>UN</v>
          </cell>
          <cell r="D3347">
            <v>10.48</v>
          </cell>
          <cell r="E3347">
            <v>11.51</v>
          </cell>
          <cell r="F3347">
            <v>21.99</v>
          </cell>
        </row>
        <row r="3348">
          <cell r="A3348" t="str">
            <v>46.33.021</v>
          </cell>
          <cell r="B3348" t="str">
            <v>Joelho 45° em polipropileno de alta resistência - PP, preto, tipo PB, DN= 50mm</v>
          </cell>
          <cell r="C3348" t="str">
            <v>UN</v>
          </cell>
          <cell r="D3348">
            <v>15.86</v>
          </cell>
          <cell r="E3348">
            <v>11.51</v>
          </cell>
          <cell r="F3348">
            <v>27.37</v>
          </cell>
        </row>
        <row r="3349">
          <cell r="A3349" t="str">
            <v>46.33.022</v>
          </cell>
          <cell r="B3349" t="str">
            <v>Joelho 45° em polipropileno de alta resistência - PP, preto, tipo PB, DN= 63mm</v>
          </cell>
          <cell r="C3349" t="str">
            <v>UN</v>
          </cell>
          <cell r="D3349">
            <v>16.68</v>
          </cell>
          <cell r="E3349">
            <v>17.52</v>
          </cell>
          <cell r="F3349">
            <v>34.200000000000003</v>
          </cell>
        </row>
        <row r="3350">
          <cell r="A3350" t="str">
            <v>46.33.023</v>
          </cell>
          <cell r="B3350" t="str">
            <v>Joelho 45° em polipropileno de alta resistência - PP, preto, tipo PB, DN= 110mm</v>
          </cell>
          <cell r="C3350" t="str">
            <v>UN</v>
          </cell>
          <cell r="D3350">
            <v>17.32</v>
          </cell>
          <cell r="E3350">
            <v>20.02</v>
          </cell>
          <cell r="F3350">
            <v>37.340000000000003</v>
          </cell>
        </row>
        <row r="3351">
          <cell r="A3351" t="str">
            <v>46.33.047</v>
          </cell>
          <cell r="B3351" t="str">
            <v>Joelho 87°30' em polipropileno de alta resistência - PP, preto, tipo PB, DN= 40mm</v>
          </cell>
          <cell r="C3351" t="str">
            <v>UN</v>
          </cell>
          <cell r="D3351">
            <v>11.27</v>
          </cell>
          <cell r="E3351">
            <v>11.51</v>
          </cell>
          <cell r="F3351">
            <v>22.78</v>
          </cell>
        </row>
        <row r="3352">
          <cell r="A3352" t="str">
            <v>46.33.048</v>
          </cell>
          <cell r="B3352" t="str">
            <v>Joelho 87°30' em polipropileno de alta resistência - PP, preto, tipo PB, DN= 50mm</v>
          </cell>
          <cell r="C3352" t="str">
            <v>UN</v>
          </cell>
          <cell r="D3352">
            <v>15.76</v>
          </cell>
          <cell r="E3352">
            <v>11.51</v>
          </cell>
          <cell r="F3352">
            <v>27.27</v>
          </cell>
        </row>
        <row r="3353">
          <cell r="A3353" t="str">
            <v>46.33.049</v>
          </cell>
          <cell r="B3353" t="str">
            <v>Joelho 87°30' em polipropileno de alta resistência - PP, preto, tipo PB, DN= 63mm</v>
          </cell>
          <cell r="C3353" t="str">
            <v>UN</v>
          </cell>
          <cell r="D3353">
            <v>20.04</v>
          </cell>
          <cell r="E3353">
            <v>17.52</v>
          </cell>
          <cell r="F3353">
            <v>37.56</v>
          </cell>
        </row>
        <row r="3354">
          <cell r="A3354" t="str">
            <v>46.33.074</v>
          </cell>
          <cell r="B3354" t="str">
            <v>Joelho 87°30' em polipropileno de alta resistência - PP, preto, tipo PB, DN= 110mm, com base de apoio</v>
          </cell>
          <cell r="C3354" t="str">
            <v>UN</v>
          </cell>
          <cell r="D3354">
            <v>41.09</v>
          </cell>
          <cell r="E3354">
            <v>20.02</v>
          </cell>
          <cell r="F3354">
            <v>61.11</v>
          </cell>
        </row>
        <row r="3355">
          <cell r="A3355" t="str">
            <v>46.33.102</v>
          </cell>
          <cell r="B3355" t="str">
            <v>Luva dupla em polipropileno de alta resistência - PP,  preto,  DN= 40mm</v>
          </cell>
          <cell r="C3355" t="str">
            <v>UN</v>
          </cell>
          <cell r="D3355">
            <v>13.35</v>
          </cell>
          <cell r="E3355">
            <v>11.51</v>
          </cell>
          <cell r="F3355">
            <v>24.86</v>
          </cell>
        </row>
        <row r="3356">
          <cell r="A3356" t="str">
            <v>46.33.103</v>
          </cell>
          <cell r="B3356" t="str">
            <v>Luva dupla em polipropileno de alta resistência - PP,  preto,  DN= 50mm</v>
          </cell>
          <cell r="C3356" t="str">
            <v>UN</v>
          </cell>
          <cell r="D3356">
            <v>17.28</v>
          </cell>
          <cell r="E3356">
            <v>11.51</v>
          </cell>
          <cell r="F3356">
            <v>28.79</v>
          </cell>
        </row>
        <row r="3357">
          <cell r="A3357" t="str">
            <v>46.33.104</v>
          </cell>
          <cell r="B3357" t="str">
            <v>Luva dupla em polipropileno de alta resistência - PP,  preto,  DN= 63mm</v>
          </cell>
          <cell r="C3357" t="str">
            <v>UN</v>
          </cell>
          <cell r="D3357">
            <v>19.91</v>
          </cell>
          <cell r="E3357">
            <v>17.52</v>
          </cell>
          <cell r="F3357">
            <v>37.43</v>
          </cell>
        </row>
        <row r="3358">
          <cell r="A3358" t="str">
            <v>46.33.105</v>
          </cell>
          <cell r="B3358" t="str">
            <v>Luva dupla em polipropileno de alta resistência - PP,  preto,  DN= 110mm</v>
          </cell>
          <cell r="C3358" t="str">
            <v>UN</v>
          </cell>
          <cell r="D3358">
            <v>31.51</v>
          </cell>
          <cell r="E3358">
            <v>20.02</v>
          </cell>
          <cell r="F3358">
            <v>51.53</v>
          </cell>
        </row>
        <row r="3359">
          <cell r="A3359" t="str">
            <v>46.33.116</v>
          </cell>
          <cell r="B3359" t="str">
            <v>Luva de Redução em polipropileno de alta resistência - PP, preto, tipo PB, DN= 50x40mm</v>
          </cell>
          <cell r="C3359" t="str">
            <v>UN</v>
          </cell>
          <cell r="D3359">
            <v>9.93</v>
          </cell>
          <cell r="E3359">
            <v>11.51</v>
          </cell>
          <cell r="F3359">
            <v>21.44</v>
          </cell>
        </row>
        <row r="3360">
          <cell r="A3360" t="str">
            <v>46.33.117</v>
          </cell>
          <cell r="B3360" t="str">
            <v>Luva de Redução em polipropileno de alta resistência - PP, preto, tipo PB, DN= 63x50mm</v>
          </cell>
          <cell r="C3360" t="str">
            <v>UN</v>
          </cell>
          <cell r="D3360">
            <v>15.65</v>
          </cell>
          <cell r="E3360">
            <v>17.52</v>
          </cell>
          <cell r="F3360">
            <v>33.17</v>
          </cell>
        </row>
        <row r="3361">
          <cell r="A3361" t="str">
            <v>46.33.118</v>
          </cell>
          <cell r="B3361" t="str">
            <v>Luva de Redução em polipropileno de alta resistência - PP, preto, tipo PB, DN= 110x63mm</v>
          </cell>
          <cell r="C3361" t="str">
            <v>UN</v>
          </cell>
          <cell r="D3361">
            <v>25.81</v>
          </cell>
          <cell r="E3361">
            <v>20.02</v>
          </cell>
          <cell r="F3361">
            <v>45.83</v>
          </cell>
        </row>
        <row r="3362">
          <cell r="A3362" t="str">
            <v>46.33.130</v>
          </cell>
          <cell r="B3362" t="str">
            <v>Tê 87°30' simples em polipropileno de alta resistência - PP, preto, tipo PB, DN= 50x50mm</v>
          </cell>
          <cell r="C3362" t="str">
            <v>UN</v>
          </cell>
          <cell r="D3362">
            <v>31.52</v>
          </cell>
          <cell r="E3362">
            <v>11.51</v>
          </cell>
          <cell r="F3362">
            <v>43.03</v>
          </cell>
        </row>
        <row r="3363">
          <cell r="A3363" t="str">
            <v>46.33.131</v>
          </cell>
          <cell r="B3363" t="str">
            <v>Tê 87°30' simples em polipropileno de alta resistência - PP, preto, tipo PB, DN= 63x63mm</v>
          </cell>
          <cell r="C3363" t="str">
            <v>UN</v>
          </cell>
          <cell r="D3363">
            <v>40.1</v>
          </cell>
          <cell r="E3363">
            <v>17.52</v>
          </cell>
          <cell r="F3363">
            <v>57.62</v>
          </cell>
        </row>
        <row r="3364">
          <cell r="A3364" t="str">
            <v>46.33.132</v>
          </cell>
          <cell r="B3364" t="str">
            <v>Tê 87°30' simples em polipropileno de alta resistência - PP, preto, tipo PB, DN= 110x110mm</v>
          </cell>
          <cell r="C3364" t="str">
            <v>UN</v>
          </cell>
          <cell r="D3364">
            <v>72.819999999999993</v>
          </cell>
          <cell r="E3364">
            <v>20.02</v>
          </cell>
          <cell r="F3364">
            <v>92.84</v>
          </cell>
        </row>
        <row r="3365">
          <cell r="A3365" t="str">
            <v>46.33.137</v>
          </cell>
          <cell r="B3365" t="str">
            <v>Tê 87°30' simples de redução em polipropileno de alta resistência - PP, preto, tipo PB, DN= 110x63mm</v>
          </cell>
          <cell r="C3365" t="str">
            <v>UN</v>
          </cell>
          <cell r="D3365">
            <v>54.67</v>
          </cell>
          <cell r="E3365">
            <v>20.02</v>
          </cell>
          <cell r="F3365">
            <v>74.69</v>
          </cell>
        </row>
        <row r="3366">
          <cell r="A3366" t="str">
            <v>46.33.140</v>
          </cell>
          <cell r="B3366" t="str">
            <v>Tê 87°30' de inspeção em polipropileno de alta resistência - PP, preto (PxB), DN 110mm</v>
          </cell>
          <cell r="C3366" t="str">
            <v>UN</v>
          </cell>
          <cell r="D3366">
            <v>178.16</v>
          </cell>
          <cell r="E3366">
            <v>17.52</v>
          </cell>
          <cell r="F3366">
            <v>195.68</v>
          </cell>
        </row>
        <row r="3367">
          <cell r="A3367" t="str">
            <v>46.33.149</v>
          </cell>
          <cell r="B3367" t="str">
            <v>Junção 45° simples em polipropileno de alta resistência - PP, preto, tipo PB, DN= 50x50mm</v>
          </cell>
          <cell r="C3367" t="str">
            <v>UN</v>
          </cell>
          <cell r="D3367">
            <v>29.96</v>
          </cell>
          <cell r="E3367">
            <v>11.51</v>
          </cell>
          <cell r="F3367">
            <v>41.47</v>
          </cell>
        </row>
        <row r="3368">
          <cell r="A3368" t="str">
            <v>46.33.150</v>
          </cell>
          <cell r="B3368" t="str">
            <v>Junção 45° simples em polipropileno de alta resistência - PP, preto, tipo PB, DN= 63x63mm</v>
          </cell>
          <cell r="C3368" t="str">
            <v>UN</v>
          </cell>
          <cell r="D3368">
            <v>32.479999999999997</v>
          </cell>
          <cell r="E3368">
            <v>17.52</v>
          </cell>
          <cell r="F3368">
            <v>50</v>
          </cell>
        </row>
        <row r="3369">
          <cell r="A3369" t="str">
            <v>46.33.151</v>
          </cell>
          <cell r="B3369" t="str">
            <v>Junção 45° simples em polipropileno de alta resistência - PP, preto, tipo PB, DN= 110x110mm</v>
          </cell>
          <cell r="C3369" t="str">
            <v>UN</v>
          </cell>
          <cell r="D3369">
            <v>65.84</v>
          </cell>
          <cell r="E3369">
            <v>20.02</v>
          </cell>
          <cell r="F3369">
            <v>85.86</v>
          </cell>
        </row>
        <row r="3370">
          <cell r="A3370" t="str">
            <v>46.33.159</v>
          </cell>
          <cell r="B3370" t="str">
            <v>Junção 45° simples de redução em polipropileno de alta resistência - PP, preto, tipo PB, DN= 63x50mm</v>
          </cell>
          <cell r="C3370" t="str">
            <v>UN</v>
          </cell>
          <cell r="D3370">
            <v>27.14</v>
          </cell>
          <cell r="E3370">
            <v>17.52</v>
          </cell>
          <cell r="F3370">
            <v>44.66</v>
          </cell>
        </row>
        <row r="3371">
          <cell r="A3371" t="str">
            <v>46.33.160</v>
          </cell>
          <cell r="B3371" t="str">
            <v>Junção 45° simples de redução em polipropileno de alta resistência - PP, preto, tipo PB, DN= 110x50mm</v>
          </cell>
          <cell r="C3371" t="str">
            <v>UN</v>
          </cell>
          <cell r="D3371">
            <v>52.91</v>
          </cell>
          <cell r="E3371">
            <v>20.02</v>
          </cell>
          <cell r="F3371">
            <v>72.930000000000007</v>
          </cell>
        </row>
        <row r="3372">
          <cell r="A3372" t="str">
            <v>46.33.161</v>
          </cell>
          <cell r="B3372" t="str">
            <v>Junção 45° simples de redução em polipropileno de alta resistência - PP, preto, tipo PB, DN= 110x63mm</v>
          </cell>
          <cell r="C3372" t="str">
            <v>UN</v>
          </cell>
          <cell r="D3372">
            <v>53.4</v>
          </cell>
          <cell r="E3372">
            <v>20.02</v>
          </cell>
          <cell r="F3372">
            <v>73.42</v>
          </cell>
        </row>
        <row r="3373">
          <cell r="A3373" t="str">
            <v>46.33.170</v>
          </cell>
          <cell r="B3373" t="str">
            <v>Curva 87°30' em polipropileno de alta resistência - PP, preto, tipo PB, DN= 110mm</v>
          </cell>
          <cell r="C3373" t="str">
            <v>UN</v>
          </cell>
          <cell r="D3373">
            <v>62.72</v>
          </cell>
          <cell r="E3373">
            <v>20.02</v>
          </cell>
          <cell r="F3373">
            <v>82.74</v>
          </cell>
        </row>
        <row r="3374">
          <cell r="A3374" t="str">
            <v>46.33.186</v>
          </cell>
          <cell r="B3374" t="str">
            <v>Caixa sifonada de piso, em polipropileno de alta resistência PP, preto,  DN=125mm, uma saída de 63mm</v>
          </cell>
          <cell r="C3374" t="str">
            <v>UN</v>
          </cell>
          <cell r="D3374">
            <v>92.54</v>
          </cell>
          <cell r="E3374">
            <v>17.52</v>
          </cell>
          <cell r="F3374">
            <v>110.06</v>
          </cell>
        </row>
        <row r="3375">
          <cell r="A3375" t="str">
            <v>46.33.197</v>
          </cell>
          <cell r="B3375" t="str">
            <v>Prolongamento para caixa sifonada em prolipropileno de alta resistência PP, preto, DN= 125mm</v>
          </cell>
          <cell r="C3375" t="str">
            <v>UN</v>
          </cell>
          <cell r="D3375">
            <v>66.84</v>
          </cell>
          <cell r="E3375">
            <v>20.02</v>
          </cell>
          <cell r="F3375">
            <v>86.86</v>
          </cell>
        </row>
        <row r="3376">
          <cell r="A3376" t="str">
            <v>46.33.201</v>
          </cell>
          <cell r="B3376" t="str">
            <v>Tampa tê de inspeção oval, em polipropileno de alta resistência preto (PxB), DN=110mm</v>
          </cell>
          <cell r="C3376" t="str">
            <v>UN</v>
          </cell>
          <cell r="D3376">
            <v>57</v>
          </cell>
          <cell r="E3376">
            <v>11.51</v>
          </cell>
          <cell r="F3376">
            <v>68.510000000000005</v>
          </cell>
        </row>
        <row r="3377">
          <cell r="A3377" t="str">
            <v>46.33.206</v>
          </cell>
          <cell r="B3377" t="str">
            <v>Tampão em polipropileno de alta resistência PP, preto (PxB), DN=63mm</v>
          </cell>
          <cell r="C3377" t="str">
            <v>UN</v>
          </cell>
          <cell r="D3377">
            <v>8.51</v>
          </cell>
          <cell r="E3377">
            <v>11.51</v>
          </cell>
          <cell r="F3377">
            <v>20.02</v>
          </cell>
        </row>
        <row r="3378">
          <cell r="A3378" t="str">
            <v>46.33.207</v>
          </cell>
          <cell r="B3378" t="str">
            <v>Tampão em polipropileno de alta resistência PP, preto (PxB), DN=110mm</v>
          </cell>
          <cell r="C3378" t="str">
            <v>UN</v>
          </cell>
          <cell r="D3378">
            <v>25.77</v>
          </cell>
          <cell r="E3378">
            <v>11.51</v>
          </cell>
          <cell r="F3378">
            <v>37.28</v>
          </cell>
        </row>
        <row r="3379">
          <cell r="A3379" t="str">
            <v>46.33.210</v>
          </cell>
          <cell r="B3379" t="str">
            <v>Porta marco para grelha de 12x12 cm, em prolipropileno de alta resistência PP,  preto</v>
          </cell>
          <cell r="C3379" t="str">
            <v>UN</v>
          </cell>
          <cell r="D3379">
            <v>40.76</v>
          </cell>
          <cell r="E3379">
            <v>17.52</v>
          </cell>
          <cell r="F3379">
            <v>58.28</v>
          </cell>
        </row>
        <row r="3380">
          <cell r="A3380" t="str">
            <v>46.33.211</v>
          </cell>
          <cell r="B3380" t="str">
            <v>Marco de bronze com grelha em aço inoxidável de 12x12cm</v>
          </cell>
          <cell r="C3380" t="str">
            <v>CJ</v>
          </cell>
          <cell r="D3380">
            <v>76.819999999999993</v>
          </cell>
          <cell r="E3380">
            <v>5.01</v>
          </cell>
          <cell r="F3380">
            <v>81.83</v>
          </cell>
        </row>
        <row r="3381">
          <cell r="A3381" t="str">
            <v>47</v>
          </cell>
          <cell r="B3381" t="str">
            <v>VALVULAS E APARELHOS DE MEDICAO E CONTROLE PARA LIQUIDOS E GASES</v>
          </cell>
          <cell r="C3381"/>
          <cell r="D3381"/>
          <cell r="E3381"/>
          <cell r="F3381"/>
        </row>
        <row r="3382">
          <cell r="A3382" t="str">
            <v>47.01</v>
          </cell>
          <cell r="B3382" t="str">
            <v>Registro e / ou valvula em latao fundido sem acabamento</v>
          </cell>
          <cell r="C3382"/>
          <cell r="D3382"/>
          <cell r="E3382"/>
          <cell r="F3382"/>
        </row>
        <row r="3383">
          <cell r="A3383" t="str">
            <v>47.01.010</v>
          </cell>
          <cell r="B3383" t="str">
            <v>Registro de gaveta em latão fundido sem acabamento, DN= 1/2´</v>
          </cell>
          <cell r="C3383" t="str">
            <v>UN</v>
          </cell>
          <cell r="D3383">
            <v>37.85</v>
          </cell>
          <cell r="E3383">
            <v>22.52</v>
          </cell>
          <cell r="F3383">
            <v>60.37</v>
          </cell>
        </row>
        <row r="3384">
          <cell r="A3384" t="str">
            <v>47.01.020</v>
          </cell>
          <cell r="B3384" t="str">
            <v>Registro de gaveta em latão fundido sem acabamento, DN= 3/4´</v>
          </cell>
          <cell r="C3384" t="str">
            <v>UN</v>
          </cell>
          <cell r="D3384">
            <v>50.93</v>
          </cell>
          <cell r="E3384">
            <v>30.03</v>
          </cell>
          <cell r="F3384">
            <v>80.959999999999994</v>
          </cell>
        </row>
        <row r="3385">
          <cell r="A3385" t="str">
            <v>47.01.030</v>
          </cell>
          <cell r="B3385" t="str">
            <v>Registro de gaveta em latão fundido sem acabamento, DN= 1´</v>
          </cell>
          <cell r="C3385" t="str">
            <v>UN</v>
          </cell>
          <cell r="D3385">
            <v>70.02</v>
          </cell>
          <cell r="E3385">
            <v>37.54</v>
          </cell>
          <cell r="F3385">
            <v>107.56</v>
          </cell>
        </row>
        <row r="3386">
          <cell r="A3386" t="str">
            <v>47.01.040</v>
          </cell>
          <cell r="B3386" t="str">
            <v>Registro de gaveta em latão fundido sem acabamento, DN= 1 1/4´</v>
          </cell>
          <cell r="C3386" t="str">
            <v>UN</v>
          </cell>
          <cell r="D3386">
            <v>79.040000000000006</v>
          </cell>
          <cell r="E3386">
            <v>45.04</v>
          </cell>
          <cell r="F3386">
            <v>124.08</v>
          </cell>
        </row>
        <row r="3387">
          <cell r="A3387" t="str">
            <v>47.01.050</v>
          </cell>
          <cell r="B3387" t="str">
            <v>Registro de gaveta em latão fundido sem acabamento, DN= 1 1/2´</v>
          </cell>
          <cell r="C3387" t="str">
            <v>UN</v>
          </cell>
          <cell r="D3387">
            <v>97.11</v>
          </cell>
          <cell r="E3387">
            <v>50.05</v>
          </cell>
          <cell r="F3387">
            <v>147.16</v>
          </cell>
        </row>
        <row r="3388">
          <cell r="A3388" t="str">
            <v>47.01.060</v>
          </cell>
          <cell r="B3388" t="str">
            <v>Registro de gaveta em latão fundido sem acabamento, DN= 2´</v>
          </cell>
          <cell r="C3388" t="str">
            <v>UN</v>
          </cell>
          <cell r="D3388">
            <v>135.30000000000001</v>
          </cell>
          <cell r="E3388">
            <v>62.56</v>
          </cell>
          <cell r="F3388">
            <v>197.86</v>
          </cell>
        </row>
        <row r="3389">
          <cell r="A3389" t="str">
            <v>47.01.070</v>
          </cell>
          <cell r="B3389" t="str">
            <v>Registro de gaveta em latão fundido sem acabamento, DN= 2 1/2´</v>
          </cell>
          <cell r="C3389" t="str">
            <v>UN</v>
          </cell>
          <cell r="D3389">
            <v>345.01</v>
          </cell>
          <cell r="E3389">
            <v>75.08</v>
          </cell>
          <cell r="F3389">
            <v>420.09</v>
          </cell>
        </row>
        <row r="3390">
          <cell r="A3390" t="str">
            <v>47.01.080</v>
          </cell>
          <cell r="B3390" t="str">
            <v>Registro de gaveta em latão fundido sem acabamento, DN= 3´</v>
          </cell>
          <cell r="C3390" t="str">
            <v>UN</v>
          </cell>
          <cell r="D3390">
            <v>552.97</v>
          </cell>
          <cell r="E3390">
            <v>100.1</v>
          </cell>
          <cell r="F3390">
            <v>653.07000000000005</v>
          </cell>
        </row>
        <row r="3391">
          <cell r="A3391" t="str">
            <v>47.01.090</v>
          </cell>
          <cell r="B3391" t="str">
            <v>Registro de gaveta em latão fundido sem acabamento, DN= 4´</v>
          </cell>
          <cell r="C3391" t="str">
            <v>UN</v>
          </cell>
          <cell r="D3391">
            <v>941.59</v>
          </cell>
          <cell r="E3391">
            <v>150.15</v>
          </cell>
          <cell r="F3391">
            <v>1091.74</v>
          </cell>
        </row>
        <row r="3392">
          <cell r="A3392" t="str">
            <v>47.01.130</v>
          </cell>
          <cell r="B3392" t="str">
            <v>Registro de pressão em latão fundido sem acabamento, DN= 3/4´</v>
          </cell>
          <cell r="C3392" t="str">
            <v>UN</v>
          </cell>
          <cell r="D3392">
            <v>74.959999999999994</v>
          </cell>
          <cell r="E3392">
            <v>30.03</v>
          </cell>
          <cell r="F3392">
            <v>104.99</v>
          </cell>
        </row>
        <row r="3393">
          <cell r="A3393" t="str">
            <v>47.01.170</v>
          </cell>
          <cell r="B3393" t="str">
            <v>Válvula de esfera monobloco em latão, passagem plena, acionamento com alavanca, DN= 1/2´</v>
          </cell>
          <cell r="C3393" t="str">
            <v>UN</v>
          </cell>
          <cell r="D3393">
            <v>31.09</v>
          </cell>
          <cell r="E3393">
            <v>22.52</v>
          </cell>
          <cell r="F3393">
            <v>53.61</v>
          </cell>
        </row>
        <row r="3394">
          <cell r="A3394" t="str">
            <v>47.01.180</v>
          </cell>
          <cell r="B3394" t="str">
            <v>Válvula de esfera monobloco em latão, passagem plena, acionamento com alavanca, DN= 3/4´</v>
          </cell>
          <cell r="C3394" t="str">
            <v>UN</v>
          </cell>
          <cell r="D3394">
            <v>62.21</v>
          </cell>
          <cell r="E3394">
            <v>22.52</v>
          </cell>
          <cell r="F3394">
            <v>84.73</v>
          </cell>
        </row>
        <row r="3395">
          <cell r="A3395" t="str">
            <v>47.01.190</v>
          </cell>
          <cell r="B3395" t="str">
            <v>Válvula de esfera monobloco em latão, passagem plena, acionamento com alavanca, DN= 1´</v>
          </cell>
          <cell r="C3395" t="str">
            <v>UN</v>
          </cell>
          <cell r="D3395">
            <v>75.03</v>
          </cell>
          <cell r="E3395">
            <v>22.52</v>
          </cell>
          <cell r="F3395">
            <v>97.55</v>
          </cell>
        </row>
        <row r="3396">
          <cell r="A3396" t="str">
            <v>47.01.191</v>
          </cell>
          <cell r="B3396" t="str">
            <v>Válvula de esfera monobloco em latão, passagem plena, acionamento com alavanca, DN= 1.1/4´</v>
          </cell>
          <cell r="C3396" t="str">
            <v>UN</v>
          </cell>
          <cell r="D3396">
            <v>94.98</v>
          </cell>
          <cell r="E3396">
            <v>25.03</v>
          </cell>
          <cell r="F3396">
            <v>120.01</v>
          </cell>
        </row>
        <row r="3397">
          <cell r="A3397" t="str">
            <v>47.01.210</v>
          </cell>
          <cell r="B3397" t="str">
            <v>Válvula de esfera monobloco em latão, passagem plena, acionamento com alavanca, DN= 2´</v>
          </cell>
          <cell r="C3397" t="str">
            <v>UN</v>
          </cell>
          <cell r="D3397">
            <v>250.06</v>
          </cell>
          <cell r="E3397">
            <v>22.52</v>
          </cell>
          <cell r="F3397">
            <v>272.58</v>
          </cell>
        </row>
        <row r="3398">
          <cell r="A3398" t="str">
            <v>47.01.220</v>
          </cell>
          <cell r="B3398" t="str">
            <v>Válvula de esfera monobloco em latão, passagem plena, acionamento com alavanca, DN= 4´</v>
          </cell>
          <cell r="C3398" t="str">
            <v>UN</v>
          </cell>
          <cell r="D3398">
            <v>1202.45</v>
          </cell>
          <cell r="E3398">
            <v>50.05</v>
          </cell>
          <cell r="F3398">
            <v>1252.5</v>
          </cell>
        </row>
        <row r="3399">
          <cell r="A3399" t="str">
            <v>47.02</v>
          </cell>
          <cell r="B3399" t="str">
            <v>Registro e / ou valvula em latao fundido com acabamento cromado</v>
          </cell>
          <cell r="C3399"/>
          <cell r="D3399"/>
          <cell r="E3399"/>
          <cell r="F3399"/>
        </row>
        <row r="3400">
          <cell r="A3400" t="str">
            <v>47.02.010</v>
          </cell>
          <cell r="B3400" t="str">
            <v>Registro de gaveta em latão fundido cromado com canopla, DN= 1/2´ - linha especial</v>
          </cell>
          <cell r="C3400" t="str">
            <v>UN</v>
          </cell>
          <cell r="D3400">
            <v>95.9</v>
          </cell>
          <cell r="E3400">
            <v>22.52</v>
          </cell>
          <cell r="F3400">
            <v>118.42</v>
          </cell>
        </row>
        <row r="3401">
          <cell r="A3401" t="str">
            <v>47.02.020</v>
          </cell>
          <cell r="B3401" t="str">
            <v>Registro de gaveta em latão fundido cromado com canopla, DN= 3/4´ - linha especial</v>
          </cell>
          <cell r="C3401" t="str">
            <v>UN</v>
          </cell>
          <cell r="D3401">
            <v>90.97</v>
          </cell>
          <cell r="E3401">
            <v>22.52</v>
          </cell>
          <cell r="F3401">
            <v>113.49</v>
          </cell>
        </row>
        <row r="3402">
          <cell r="A3402" t="str">
            <v>47.02.030</v>
          </cell>
          <cell r="B3402" t="str">
            <v>Registro de gaveta em latão fundido cromado com canopla, DN= 1´ - linha especial</v>
          </cell>
          <cell r="C3402" t="str">
            <v>UN</v>
          </cell>
          <cell r="D3402">
            <v>122.17</v>
          </cell>
          <cell r="E3402">
            <v>22.52</v>
          </cell>
          <cell r="F3402">
            <v>144.69</v>
          </cell>
        </row>
        <row r="3403">
          <cell r="A3403" t="str">
            <v>47.02.040</v>
          </cell>
          <cell r="B3403" t="str">
            <v>Registro de gaveta em latão fundido cromado com canopla, DN= 1 1/4´ - linha especial</v>
          </cell>
          <cell r="C3403" t="str">
            <v>UN</v>
          </cell>
          <cell r="D3403">
            <v>153.97999999999999</v>
          </cell>
          <cell r="E3403">
            <v>22.52</v>
          </cell>
          <cell r="F3403">
            <v>176.5</v>
          </cell>
        </row>
        <row r="3404">
          <cell r="A3404" t="str">
            <v>47.02.050</v>
          </cell>
          <cell r="B3404" t="str">
            <v>Registro de gaveta em latão fundido cromado com canopla, DN= 1 1/2´ - linha especial</v>
          </cell>
          <cell r="C3404" t="str">
            <v>UN</v>
          </cell>
          <cell r="D3404">
            <v>158.43</v>
          </cell>
          <cell r="E3404">
            <v>22.52</v>
          </cell>
          <cell r="F3404">
            <v>180.95</v>
          </cell>
        </row>
        <row r="3405">
          <cell r="A3405" t="str">
            <v>47.02.100</v>
          </cell>
          <cell r="B3405" t="str">
            <v>Registro de pressão em latão fundido cromado com canopla, DN= 1/2´ - linha especial</v>
          </cell>
          <cell r="C3405" t="str">
            <v>UN</v>
          </cell>
          <cell r="D3405">
            <v>86.59</v>
          </cell>
          <cell r="E3405">
            <v>22.52</v>
          </cell>
          <cell r="F3405">
            <v>109.11</v>
          </cell>
        </row>
        <row r="3406">
          <cell r="A3406" t="str">
            <v>47.02.110</v>
          </cell>
          <cell r="B3406" t="str">
            <v>Registro de pressão em latão fundido cromado com canopla, DN= 3/4´ - linha especial</v>
          </cell>
          <cell r="C3406" t="str">
            <v>UN</v>
          </cell>
          <cell r="D3406">
            <v>91.59</v>
          </cell>
          <cell r="E3406">
            <v>22.52</v>
          </cell>
          <cell r="F3406">
            <v>114.11</v>
          </cell>
        </row>
        <row r="3407">
          <cell r="A3407" t="str">
            <v>47.02.200</v>
          </cell>
          <cell r="B3407" t="str">
            <v>Registro regulador de vazão para chuveiro e ducha em latão cromado com canopla, DN= 1/2´</v>
          </cell>
          <cell r="C3407" t="str">
            <v>UN</v>
          </cell>
          <cell r="D3407">
            <v>58</v>
          </cell>
          <cell r="E3407">
            <v>22.52</v>
          </cell>
          <cell r="F3407">
            <v>80.52</v>
          </cell>
        </row>
        <row r="3408">
          <cell r="A3408" t="str">
            <v>47.02.210</v>
          </cell>
          <cell r="B3408" t="str">
            <v>Registro regulador de vazão para torneira, misturador e bidê, em latão cromado com canopla, DN= 1/2´</v>
          </cell>
          <cell r="C3408" t="str">
            <v>UN</v>
          </cell>
          <cell r="D3408">
            <v>70.180000000000007</v>
          </cell>
          <cell r="E3408">
            <v>22.52</v>
          </cell>
          <cell r="F3408">
            <v>92.7</v>
          </cell>
        </row>
        <row r="3409">
          <cell r="A3409" t="str">
            <v>47.04</v>
          </cell>
          <cell r="B3409" t="str">
            <v>Valvula de descarga ou para acionamento de metais sanitarios</v>
          </cell>
          <cell r="C3409"/>
          <cell r="D3409"/>
          <cell r="E3409"/>
          <cell r="F3409"/>
        </row>
        <row r="3410">
          <cell r="A3410" t="str">
            <v>47.04.020</v>
          </cell>
          <cell r="B3410" t="str">
            <v>Válvula de descarga com registro próprio, duplo acionamento limitador de fluxo, DN= 1 1/4´</v>
          </cell>
          <cell r="C3410" t="str">
            <v>UN</v>
          </cell>
          <cell r="D3410">
            <v>327.43</v>
          </cell>
          <cell r="E3410">
            <v>75.08</v>
          </cell>
          <cell r="F3410">
            <v>402.51</v>
          </cell>
        </row>
        <row r="3411">
          <cell r="A3411" t="str">
            <v>47.04.030</v>
          </cell>
          <cell r="B3411" t="str">
            <v>Válvula de descarga com registro próprio, DN= 1 1/4´</v>
          </cell>
          <cell r="C3411" t="str">
            <v>UN</v>
          </cell>
          <cell r="D3411">
            <v>266.66000000000003</v>
          </cell>
          <cell r="E3411">
            <v>75.08</v>
          </cell>
          <cell r="F3411">
            <v>341.74</v>
          </cell>
        </row>
        <row r="3412">
          <cell r="A3412" t="str">
            <v>47.04.040</v>
          </cell>
          <cell r="B3412" t="str">
            <v>Válvula de descarga com registro próprio, DN= 1 1/2´</v>
          </cell>
          <cell r="C3412" t="str">
            <v>UN</v>
          </cell>
          <cell r="D3412">
            <v>277.95999999999998</v>
          </cell>
          <cell r="E3412">
            <v>75.08</v>
          </cell>
          <cell r="F3412">
            <v>353.04</v>
          </cell>
        </row>
        <row r="3413">
          <cell r="A3413" t="str">
            <v>47.04.050</v>
          </cell>
          <cell r="B3413" t="str">
            <v>Válvula de descarga antivandalismo, DN= 1 1/2´</v>
          </cell>
          <cell r="C3413" t="str">
            <v>UN</v>
          </cell>
          <cell r="D3413">
            <v>401.59</v>
          </cell>
          <cell r="E3413">
            <v>75.08</v>
          </cell>
          <cell r="F3413">
            <v>476.67</v>
          </cell>
        </row>
        <row r="3414">
          <cell r="A3414" t="str">
            <v>47.04.080</v>
          </cell>
          <cell r="B3414" t="str">
            <v>Válvula de descarga externa, tipo alavanca com registro próprio, DN= 1 1/4´ e DN= 1 1/2´</v>
          </cell>
          <cell r="C3414" t="str">
            <v>UN</v>
          </cell>
          <cell r="D3414">
            <v>1474.97</v>
          </cell>
          <cell r="E3414">
            <v>75.08</v>
          </cell>
          <cell r="F3414">
            <v>1550.05</v>
          </cell>
        </row>
        <row r="3415">
          <cell r="A3415" t="str">
            <v>47.04.090</v>
          </cell>
          <cell r="B3415" t="str">
            <v>Válvula de mictório antivandalismo, DN= 3/4´</v>
          </cell>
          <cell r="C3415" t="str">
            <v>UN</v>
          </cell>
          <cell r="D3415">
            <v>521.08000000000004</v>
          </cell>
          <cell r="E3415">
            <v>30.03</v>
          </cell>
          <cell r="F3415">
            <v>551.11</v>
          </cell>
        </row>
        <row r="3416">
          <cell r="A3416" t="str">
            <v>47.04.100</v>
          </cell>
          <cell r="B3416" t="str">
            <v>Válvula de mictório padrão, vazão automática, DN= 3/4´</v>
          </cell>
          <cell r="C3416" t="str">
            <v>UN</v>
          </cell>
          <cell r="D3416">
            <v>364.14</v>
          </cell>
          <cell r="E3416">
            <v>30.03</v>
          </cell>
          <cell r="F3416">
            <v>394.17</v>
          </cell>
        </row>
        <row r="3417">
          <cell r="A3417" t="str">
            <v>47.04.110</v>
          </cell>
          <cell r="B3417" t="str">
            <v>Válvula de acionamento hidromecânico para piso</v>
          </cell>
          <cell r="C3417" t="str">
            <v>UN</v>
          </cell>
          <cell r="D3417">
            <v>862.39</v>
          </cell>
          <cell r="E3417">
            <v>75.08</v>
          </cell>
          <cell r="F3417">
            <v>937.47</v>
          </cell>
        </row>
        <row r="3418">
          <cell r="A3418" t="str">
            <v>47.04.120</v>
          </cell>
          <cell r="B3418" t="str">
            <v>Válvula de acionamento hidromecânico para ducha, em latão cromado, DN= 3/4´</v>
          </cell>
          <cell r="C3418" t="str">
            <v>UN</v>
          </cell>
          <cell r="D3418">
            <v>643.39</v>
          </cell>
          <cell r="E3418">
            <v>22.52</v>
          </cell>
          <cell r="F3418">
            <v>665.91</v>
          </cell>
        </row>
        <row r="3419">
          <cell r="A3419" t="str">
            <v>47.04.180</v>
          </cell>
          <cell r="B3419" t="str">
            <v>Válvula de descarga com registro próprio, duplo acionamento limitador de fluxo, DN = 1 1/2´</v>
          </cell>
          <cell r="C3419" t="str">
            <v>UN</v>
          </cell>
          <cell r="D3419">
            <v>328.85</v>
          </cell>
          <cell r="E3419">
            <v>75.08</v>
          </cell>
          <cell r="F3419">
            <v>403.93</v>
          </cell>
        </row>
        <row r="3420">
          <cell r="A3420" t="str">
            <v>47.05</v>
          </cell>
          <cell r="B3420" t="str">
            <v>Registro e / ou valvula em bronze</v>
          </cell>
          <cell r="C3420"/>
          <cell r="D3420"/>
          <cell r="E3420"/>
          <cell r="F3420"/>
        </row>
        <row r="3421">
          <cell r="A3421" t="str">
            <v>47.05.010</v>
          </cell>
          <cell r="B3421" t="str">
            <v>Válvula de retenção horizontal em bronze, DN= 3/4´</v>
          </cell>
          <cell r="C3421" t="str">
            <v>UN</v>
          </cell>
          <cell r="D3421">
            <v>105.1</v>
          </cell>
          <cell r="E3421">
            <v>22.52</v>
          </cell>
          <cell r="F3421">
            <v>127.62</v>
          </cell>
        </row>
        <row r="3422">
          <cell r="A3422" t="str">
            <v>47.05.020</v>
          </cell>
          <cell r="B3422" t="str">
            <v>Válvula de retenção horizontal em bronze, DN= 1´</v>
          </cell>
          <cell r="C3422" t="str">
            <v>UN</v>
          </cell>
          <cell r="D3422">
            <v>132.62</v>
          </cell>
          <cell r="E3422">
            <v>22.52</v>
          </cell>
          <cell r="F3422">
            <v>155.13999999999999</v>
          </cell>
        </row>
        <row r="3423">
          <cell r="A3423" t="str">
            <v>47.05.030</v>
          </cell>
          <cell r="B3423" t="str">
            <v>Válvula de retenção horizontal em bronze, DN= 1 1/4´</v>
          </cell>
          <cell r="C3423" t="str">
            <v>UN</v>
          </cell>
          <cell r="D3423">
            <v>185.2</v>
          </cell>
          <cell r="E3423">
            <v>22.52</v>
          </cell>
          <cell r="F3423">
            <v>207.72</v>
          </cell>
        </row>
        <row r="3424">
          <cell r="A3424" t="str">
            <v>47.05.040</v>
          </cell>
          <cell r="B3424" t="str">
            <v>Válvula de retenção horizontal em bronze, DN= 1 1/2´</v>
          </cell>
          <cell r="C3424" t="str">
            <v>UN</v>
          </cell>
          <cell r="D3424">
            <v>221.52</v>
          </cell>
          <cell r="E3424">
            <v>22.52</v>
          </cell>
          <cell r="F3424">
            <v>244.04</v>
          </cell>
        </row>
        <row r="3425">
          <cell r="A3425" t="str">
            <v>47.05.050</v>
          </cell>
          <cell r="B3425" t="str">
            <v>Válvula de retenção horizontal em bronze, DN= 2´</v>
          </cell>
          <cell r="C3425" t="str">
            <v>UN</v>
          </cell>
          <cell r="D3425">
            <v>305.93</v>
          </cell>
          <cell r="E3425">
            <v>22.52</v>
          </cell>
          <cell r="F3425">
            <v>328.45</v>
          </cell>
        </row>
        <row r="3426">
          <cell r="A3426" t="str">
            <v>47.05.060</v>
          </cell>
          <cell r="B3426" t="str">
            <v>Válvula de retenção horizontal em bronze, DN= 2 1/2´</v>
          </cell>
          <cell r="C3426" t="str">
            <v>UN</v>
          </cell>
          <cell r="D3426">
            <v>526.70000000000005</v>
          </cell>
          <cell r="E3426">
            <v>22.52</v>
          </cell>
          <cell r="F3426">
            <v>549.22</v>
          </cell>
        </row>
        <row r="3427">
          <cell r="A3427" t="str">
            <v>47.05.070</v>
          </cell>
          <cell r="B3427" t="str">
            <v>Válvula de retenção horizontal em bronze, DN= 3´</v>
          </cell>
          <cell r="C3427" t="str">
            <v>UN</v>
          </cell>
          <cell r="D3427">
            <v>644.55999999999995</v>
          </cell>
          <cell r="E3427">
            <v>22.52</v>
          </cell>
          <cell r="F3427">
            <v>667.08</v>
          </cell>
        </row>
        <row r="3428">
          <cell r="A3428" t="str">
            <v>47.05.080</v>
          </cell>
          <cell r="B3428" t="str">
            <v>Válvula de retenção horizontal em bronze, DN= 4´</v>
          </cell>
          <cell r="C3428" t="str">
            <v>UN</v>
          </cell>
          <cell r="D3428">
            <v>1095.49</v>
          </cell>
          <cell r="E3428">
            <v>30.03</v>
          </cell>
          <cell r="F3428">
            <v>1125.52</v>
          </cell>
        </row>
        <row r="3429">
          <cell r="A3429" t="str">
            <v>47.05.100</v>
          </cell>
          <cell r="B3429" t="str">
            <v>Válvula de retenção vertical em bronze, DN= 1´</v>
          </cell>
          <cell r="C3429" t="str">
            <v>UN</v>
          </cell>
          <cell r="D3429">
            <v>92.7</v>
          </cell>
          <cell r="E3429">
            <v>22.52</v>
          </cell>
          <cell r="F3429">
            <v>115.22</v>
          </cell>
        </row>
        <row r="3430">
          <cell r="A3430" t="str">
            <v>47.05.110</v>
          </cell>
          <cell r="B3430" t="str">
            <v>Válvula de retenção vertical em bronze, DN= 1 1/4´</v>
          </cell>
          <cell r="C3430" t="str">
            <v>UN</v>
          </cell>
          <cell r="D3430">
            <v>124.6</v>
          </cell>
          <cell r="E3430">
            <v>22.52</v>
          </cell>
          <cell r="F3430">
            <v>147.12</v>
          </cell>
        </row>
        <row r="3431">
          <cell r="A3431" t="str">
            <v>47.05.120</v>
          </cell>
          <cell r="B3431" t="str">
            <v>Válvula de retenção vertical em bronze, DN= 1 1/2´</v>
          </cell>
          <cell r="C3431" t="str">
            <v>UN</v>
          </cell>
          <cell r="D3431">
            <v>158.58000000000001</v>
          </cell>
          <cell r="E3431">
            <v>22.52</v>
          </cell>
          <cell r="F3431">
            <v>181.1</v>
          </cell>
        </row>
        <row r="3432">
          <cell r="A3432" t="str">
            <v>47.05.130</v>
          </cell>
          <cell r="B3432" t="str">
            <v>Válvula de retenção vertical em bronze, DN= 2´</v>
          </cell>
          <cell r="C3432" t="str">
            <v>UN</v>
          </cell>
          <cell r="D3432">
            <v>222.74</v>
          </cell>
          <cell r="E3432">
            <v>22.52</v>
          </cell>
          <cell r="F3432">
            <v>245.26</v>
          </cell>
        </row>
        <row r="3433">
          <cell r="A3433" t="str">
            <v>47.05.140</v>
          </cell>
          <cell r="B3433" t="str">
            <v>Válvula de retenção vertical em bronze, DN= 2 1/2´</v>
          </cell>
          <cell r="C3433" t="str">
            <v>UN</v>
          </cell>
          <cell r="D3433">
            <v>364.84</v>
          </cell>
          <cell r="E3433">
            <v>22.52</v>
          </cell>
          <cell r="F3433">
            <v>387.36</v>
          </cell>
        </row>
        <row r="3434">
          <cell r="A3434" t="str">
            <v>47.05.150</v>
          </cell>
          <cell r="B3434" t="str">
            <v>Válvula de retenção vertical em bronze, DN= 3´</v>
          </cell>
          <cell r="C3434" t="str">
            <v>UN</v>
          </cell>
          <cell r="D3434">
            <v>545.29999999999995</v>
          </cell>
          <cell r="E3434">
            <v>22.52</v>
          </cell>
          <cell r="F3434">
            <v>567.82000000000005</v>
          </cell>
        </row>
        <row r="3435">
          <cell r="A3435" t="str">
            <v>47.05.160</v>
          </cell>
          <cell r="B3435" t="str">
            <v>Válvula de retenção vertical em bronze, DN= 4´</v>
          </cell>
          <cell r="C3435" t="str">
            <v>UN</v>
          </cell>
          <cell r="D3435">
            <v>960.58</v>
          </cell>
          <cell r="E3435">
            <v>30.03</v>
          </cell>
          <cell r="F3435">
            <v>990.61</v>
          </cell>
        </row>
        <row r="3436">
          <cell r="A3436" t="str">
            <v>47.05.170</v>
          </cell>
          <cell r="B3436" t="str">
            <v>Válvula de retenção de pé com crivo em bronze, DN= 1´</v>
          </cell>
          <cell r="C3436" t="str">
            <v>UN</v>
          </cell>
          <cell r="D3436">
            <v>88.44</v>
          </cell>
          <cell r="E3436">
            <v>22.52</v>
          </cell>
          <cell r="F3436">
            <v>110.96</v>
          </cell>
        </row>
        <row r="3437">
          <cell r="A3437" t="str">
            <v>47.05.180</v>
          </cell>
          <cell r="B3437" t="str">
            <v>Válvula de retenção de pé com crivo em bronze, DN= 1 1/4´</v>
          </cell>
          <cell r="C3437" t="str">
            <v>UN</v>
          </cell>
          <cell r="D3437">
            <v>122.8</v>
          </cell>
          <cell r="E3437">
            <v>22.52</v>
          </cell>
          <cell r="F3437">
            <v>145.32</v>
          </cell>
        </row>
        <row r="3438">
          <cell r="A3438" t="str">
            <v>47.05.190</v>
          </cell>
          <cell r="B3438" t="str">
            <v>Válvula de retenção de pé com crivo em bronze, DN= 1 1/2´</v>
          </cell>
          <cell r="C3438" t="str">
            <v>UN</v>
          </cell>
          <cell r="D3438">
            <v>150.80000000000001</v>
          </cell>
          <cell r="E3438">
            <v>22.52</v>
          </cell>
          <cell r="F3438">
            <v>173.32</v>
          </cell>
        </row>
        <row r="3439">
          <cell r="A3439" t="str">
            <v>47.05.200</v>
          </cell>
          <cell r="B3439" t="str">
            <v>Válvula de retenção de pé com crivo em bronze, DN= 2´</v>
          </cell>
          <cell r="C3439" t="str">
            <v>UN</v>
          </cell>
          <cell r="D3439">
            <v>205.59</v>
          </cell>
          <cell r="E3439">
            <v>22.52</v>
          </cell>
          <cell r="F3439">
            <v>228.11</v>
          </cell>
        </row>
        <row r="3440">
          <cell r="A3440" t="str">
            <v>47.05.210</v>
          </cell>
          <cell r="B3440" t="str">
            <v>Válvula de retenção de pé com crivo em bronze, DN= 2 1/2´</v>
          </cell>
          <cell r="C3440" t="str">
            <v>UN</v>
          </cell>
          <cell r="D3440">
            <v>331.16</v>
          </cell>
          <cell r="E3440">
            <v>22.52</v>
          </cell>
          <cell r="F3440">
            <v>353.68</v>
          </cell>
        </row>
        <row r="3441">
          <cell r="A3441" t="str">
            <v>47.05.220</v>
          </cell>
          <cell r="B3441" t="str">
            <v>Válvula de gaveta em bronze, com haste não ascendente, classe 125 libras para vapor e classe 200 libras para água, óleo e gás, DN= 6´</v>
          </cell>
          <cell r="C3441" t="str">
            <v>UN</v>
          </cell>
          <cell r="D3441">
            <v>6968.9</v>
          </cell>
          <cell r="E3441">
            <v>37.54</v>
          </cell>
          <cell r="F3441">
            <v>7006.44</v>
          </cell>
        </row>
        <row r="3442">
          <cell r="A3442" t="str">
            <v>47.05.230</v>
          </cell>
          <cell r="B3442" t="str">
            <v>Válvula de gaveta em bronze, com haste não ascendente, classe 125 libras para vapor e classe 200 libras para água, óleo e gás, DN= 2´</v>
          </cell>
          <cell r="C3442" t="str">
            <v>UN</v>
          </cell>
          <cell r="D3442">
            <v>168.83</v>
          </cell>
          <cell r="E3442">
            <v>22.52</v>
          </cell>
          <cell r="F3442">
            <v>191.35</v>
          </cell>
        </row>
        <row r="3443">
          <cell r="A3443" t="str">
            <v>47.05.240</v>
          </cell>
          <cell r="B3443" t="str">
            <v>Válvula globo em bronze, classe 125 libras para vapor e classe 200 libras para água, óleo e gás, DN= 2´</v>
          </cell>
          <cell r="C3443" t="str">
            <v>UN</v>
          </cell>
          <cell r="D3443">
            <v>511.02</v>
          </cell>
          <cell r="E3443">
            <v>22.52</v>
          </cell>
          <cell r="F3443">
            <v>533.54</v>
          </cell>
        </row>
        <row r="3444">
          <cell r="A3444" t="str">
            <v>47.05.260</v>
          </cell>
          <cell r="B3444" t="str">
            <v>Válvula de retenção de pé com crivo em bronze, DN= 3´</v>
          </cell>
          <cell r="C3444" t="str">
            <v>UN</v>
          </cell>
          <cell r="D3444">
            <v>488.36</v>
          </cell>
          <cell r="E3444">
            <v>22.52</v>
          </cell>
          <cell r="F3444">
            <v>510.88</v>
          </cell>
        </row>
        <row r="3445">
          <cell r="A3445" t="str">
            <v>47.05.270</v>
          </cell>
          <cell r="B3445" t="str">
            <v>Válvula de retenção de pé com crivo em bronze, DN= 4´</v>
          </cell>
          <cell r="C3445" t="str">
            <v>UN</v>
          </cell>
          <cell r="D3445">
            <v>937.4</v>
          </cell>
          <cell r="E3445">
            <v>30.03</v>
          </cell>
          <cell r="F3445">
            <v>967.43</v>
          </cell>
        </row>
        <row r="3446">
          <cell r="A3446" t="str">
            <v>47.05.280</v>
          </cell>
          <cell r="B3446" t="str">
            <v>Válvula globo angular de 45° em bronze, DN= 2 1/2´</v>
          </cell>
          <cell r="C3446" t="str">
            <v>UN</v>
          </cell>
          <cell r="D3446">
            <v>372.78</v>
          </cell>
          <cell r="E3446">
            <v>22.52</v>
          </cell>
          <cell r="F3446">
            <v>395.3</v>
          </cell>
        </row>
        <row r="3447">
          <cell r="A3447" t="str">
            <v>47.05.290</v>
          </cell>
          <cell r="B3447" t="str">
            <v>Válvula de gaveta em bronze, haste ascendente, classe 150 libras para vapor saturado e 300 libras para água, óleo e gás, DN= 1/2´</v>
          </cell>
          <cell r="C3447" t="str">
            <v>UN</v>
          </cell>
          <cell r="D3447">
            <v>144.13</v>
          </cell>
          <cell r="E3447">
            <v>12.51</v>
          </cell>
          <cell r="F3447">
            <v>156.63999999999999</v>
          </cell>
        </row>
        <row r="3448">
          <cell r="A3448" t="str">
            <v>47.05.296</v>
          </cell>
          <cell r="B3448" t="str">
            <v>Válvula de gaveta em bronze, haste ascendente, classe 150 libras para vapor saturado e 300 libras para água, óleo e gás, DN= 4´</v>
          </cell>
          <cell r="C3448" t="str">
            <v>UN</v>
          </cell>
          <cell r="D3448">
            <v>5863.36</v>
          </cell>
          <cell r="E3448">
            <v>30.03</v>
          </cell>
          <cell r="F3448">
            <v>5893.39</v>
          </cell>
        </row>
        <row r="3449">
          <cell r="A3449" t="str">
            <v>47.05.300</v>
          </cell>
          <cell r="B3449" t="str">
            <v>Válvula de gaveta em bronze, haste não ascendente, classe 150 libras para vapor saturado e 300 libras para água, óleo e gás, DN= 4´</v>
          </cell>
          <cell r="C3449" t="str">
            <v>UN</v>
          </cell>
          <cell r="D3449">
            <v>2058.6999999999998</v>
          </cell>
          <cell r="E3449">
            <v>30.03</v>
          </cell>
          <cell r="F3449">
            <v>2088.73</v>
          </cell>
        </row>
        <row r="3450">
          <cell r="A3450" t="str">
            <v>47.05.310</v>
          </cell>
          <cell r="B3450" t="str">
            <v>Válvula de gaveta em bronze, haste não ascendente, classe 150 libras para vapor saturado e 300 libras para água, óleo e gás, DN= 2´</v>
          </cell>
          <cell r="C3450" t="str">
            <v>UN</v>
          </cell>
          <cell r="D3450">
            <v>396.44</v>
          </cell>
          <cell r="E3450">
            <v>22.52</v>
          </cell>
          <cell r="F3450">
            <v>418.96</v>
          </cell>
        </row>
        <row r="3451">
          <cell r="A3451" t="str">
            <v>47.05.340</v>
          </cell>
          <cell r="B3451" t="str">
            <v>Válvula globo em bronze, classe 150 libras para vapor saturado e 300 libras para água, óleo e gás, DN= 3/4´</v>
          </cell>
          <cell r="C3451" t="str">
            <v>UN</v>
          </cell>
          <cell r="D3451">
            <v>196.04</v>
          </cell>
          <cell r="E3451">
            <v>22.52</v>
          </cell>
          <cell r="F3451">
            <v>218.56</v>
          </cell>
        </row>
        <row r="3452">
          <cell r="A3452" t="str">
            <v>47.05.350</v>
          </cell>
          <cell r="B3452" t="str">
            <v>Válvula globo em bronze, classe 150 libras para vapor saturado e 300 libras para água, óleo e gás, DN= 1´</v>
          </cell>
          <cell r="C3452" t="str">
            <v>UN</v>
          </cell>
          <cell r="D3452">
            <v>272.07</v>
          </cell>
          <cell r="E3452">
            <v>22.52</v>
          </cell>
          <cell r="F3452">
            <v>294.58999999999997</v>
          </cell>
        </row>
        <row r="3453">
          <cell r="A3453" t="str">
            <v>47.05.360</v>
          </cell>
          <cell r="B3453" t="str">
            <v>Válvula globo em bronze, classe 150 libras para vapor saturado e 300 libras para água, óleo e gás, DN= 1 1/2´</v>
          </cell>
          <cell r="C3453" t="str">
            <v>UN</v>
          </cell>
          <cell r="D3453">
            <v>548.63</v>
          </cell>
          <cell r="E3453">
            <v>22.52</v>
          </cell>
          <cell r="F3453">
            <v>571.15</v>
          </cell>
        </row>
        <row r="3454">
          <cell r="A3454" t="str">
            <v>47.05.370</v>
          </cell>
          <cell r="B3454" t="str">
            <v>Válvula globo em bronze, classe 150 libras para vapor saturado e 300 libras para água, óleo e gás, DN= 2´</v>
          </cell>
          <cell r="C3454" t="str">
            <v>UN</v>
          </cell>
          <cell r="D3454">
            <v>664.07</v>
          </cell>
          <cell r="E3454">
            <v>22.52</v>
          </cell>
          <cell r="F3454">
            <v>686.59</v>
          </cell>
        </row>
        <row r="3455">
          <cell r="A3455" t="str">
            <v>47.05.390</v>
          </cell>
          <cell r="B3455" t="str">
            <v>Válvula globo em bronze, classe 150 libras para vapor saturado e 300 libras para água, óleo e gás, DN= 2 1/2´</v>
          </cell>
          <cell r="C3455" t="str">
            <v>UN</v>
          </cell>
          <cell r="D3455">
            <v>1091.0999999999999</v>
          </cell>
          <cell r="E3455">
            <v>22.52</v>
          </cell>
          <cell r="F3455">
            <v>1113.6199999999999</v>
          </cell>
        </row>
        <row r="3456">
          <cell r="A3456" t="str">
            <v>47.05.392</v>
          </cell>
          <cell r="B3456" t="str">
            <v>Válvula globo em bronze, classe 150 libras para vapor saturado e 300 libras para água, óleo e gás, DN= 3´</v>
          </cell>
          <cell r="C3456" t="str">
            <v>UN</v>
          </cell>
          <cell r="D3456">
            <v>2177.3200000000002</v>
          </cell>
          <cell r="E3456">
            <v>30.03</v>
          </cell>
          <cell r="F3456">
            <v>2207.35</v>
          </cell>
        </row>
        <row r="3457">
          <cell r="A3457" t="str">
            <v>47.05.394</v>
          </cell>
          <cell r="B3457" t="str">
            <v>Válvula globo em bronze, classe 150 libras para vapor saturado e 300 libras para água, óleo e gás, DN= 4´</v>
          </cell>
          <cell r="C3457" t="str">
            <v>UN</v>
          </cell>
          <cell r="D3457">
            <v>5554.64</v>
          </cell>
          <cell r="E3457">
            <v>30.03</v>
          </cell>
          <cell r="F3457">
            <v>5584.67</v>
          </cell>
        </row>
        <row r="3458">
          <cell r="A3458" t="str">
            <v>47.05.398</v>
          </cell>
          <cell r="B3458" t="str">
            <v>Válvula de gaveta em bronze, haste não ascendente, classe 125 libras para vapor e classe 200 libras para água, óleo e gás, DN= 3/4´</v>
          </cell>
          <cell r="C3458" t="str">
            <v>UN</v>
          </cell>
          <cell r="D3458">
            <v>66.59</v>
          </cell>
          <cell r="E3458">
            <v>15.02</v>
          </cell>
          <cell r="F3458">
            <v>81.61</v>
          </cell>
        </row>
        <row r="3459">
          <cell r="A3459" t="str">
            <v>47.05.400</v>
          </cell>
          <cell r="B3459" t="str">
            <v>Válvula de gaveta em bronze, haste não ascendente, classe 125 libras para vapor e classe 200 libras para água, óleo e gás, DN= 1´</v>
          </cell>
          <cell r="C3459" t="str">
            <v>UN</v>
          </cell>
          <cell r="D3459">
            <v>86.28</v>
          </cell>
          <cell r="E3459">
            <v>22.52</v>
          </cell>
          <cell r="F3459">
            <v>108.8</v>
          </cell>
        </row>
        <row r="3460">
          <cell r="A3460" t="str">
            <v>47.05.406</v>
          </cell>
          <cell r="B3460" t="str">
            <v>Válvula de gaveta em bronze, haste não ascendente, classe 125 libras para vapor e classe 200 libras para água, óleo e gás, DN= 1.1/4´</v>
          </cell>
          <cell r="C3460" t="str">
            <v>UN</v>
          </cell>
          <cell r="D3460">
            <v>105.6</v>
          </cell>
          <cell r="E3460">
            <v>20.02</v>
          </cell>
          <cell r="F3460">
            <v>125.62</v>
          </cell>
        </row>
        <row r="3461">
          <cell r="A3461" t="str">
            <v>47.05.410</v>
          </cell>
          <cell r="B3461" t="str">
            <v>Válvula de gaveta em bronze, haste não ascendente, classe 125 libras para vapor e classe 200 libras para água, óleo e gás, DN= 1 1/2´</v>
          </cell>
          <cell r="C3461" t="str">
            <v>UN</v>
          </cell>
          <cell r="D3461">
            <v>109.99</v>
          </cell>
          <cell r="E3461">
            <v>22.52</v>
          </cell>
          <cell r="F3461">
            <v>132.51</v>
          </cell>
        </row>
        <row r="3462">
          <cell r="A3462" t="str">
            <v>47.05.420</v>
          </cell>
          <cell r="B3462" t="str">
            <v>Válvula de gaveta em bronze, haste não ascendente, classe 125 libras para vapor e classe 200 libras para água, óleo e gás, DN= 2 1/2´</v>
          </cell>
          <cell r="C3462" t="str">
            <v>UN</v>
          </cell>
          <cell r="D3462">
            <v>444.87</v>
          </cell>
          <cell r="E3462">
            <v>22.52</v>
          </cell>
          <cell r="F3462">
            <v>467.39</v>
          </cell>
        </row>
        <row r="3463">
          <cell r="A3463" t="str">
            <v>47.05.430</v>
          </cell>
          <cell r="B3463" t="str">
            <v>Válvula de gaveta em bronze, haste não ascendente, classe 125 libras para vapor e classe 200 libras para água, óleo e gás, DN= 3´</v>
          </cell>
          <cell r="C3463" t="str">
            <v>UN</v>
          </cell>
          <cell r="D3463">
            <v>641.96</v>
          </cell>
          <cell r="E3463">
            <v>22.52</v>
          </cell>
          <cell r="F3463">
            <v>664.48</v>
          </cell>
        </row>
        <row r="3464">
          <cell r="A3464" t="str">
            <v>47.05.450</v>
          </cell>
          <cell r="B3464" t="str">
            <v>Válvula redutora de pressão de ação direta em bronze, extremidade roscada, para água, ar, óleo e gás, PE= 200 psi e PS= 20 à 90 psi, DN= 1 1/4´</v>
          </cell>
          <cell r="C3464" t="str">
            <v>UN</v>
          </cell>
          <cell r="D3464">
            <v>6308.38</v>
          </cell>
          <cell r="E3464">
            <v>100.1</v>
          </cell>
          <cell r="F3464">
            <v>6408.48</v>
          </cell>
        </row>
        <row r="3465">
          <cell r="A3465" t="str">
            <v>47.05.460</v>
          </cell>
          <cell r="B3465" t="str">
            <v>Válvula redutora de pressão de ação direta em bronze, extremidade roscada, para água, ar, óleo e gás, PE= 200 psi e PS= 20 à 90 psi, DN= 2´</v>
          </cell>
          <cell r="C3465" t="str">
            <v>UN</v>
          </cell>
          <cell r="D3465">
            <v>6494.17</v>
          </cell>
          <cell r="E3465">
            <v>100.1</v>
          </cell>
          <cell r="F3465">
            <v>6594.27</v>
          </cell>
        </row>
        <row r="3466">
          <cell r="A3466" t="str">
            <v>47.05.580</v>
          </cell>
          <cell r="B3466" t="str">
            <v>Válvula de gaveta em bronze com fecho rápido, DN= 1 1/2´</v>
          </cell>
          <cell r="C3466" t="str">
            <v>UN</v>
          </cell>
          <cell r="D3466">
            <v>508.23</v>
          </cell>
          <cell r="E3466">
            <v>50.05</v>
          </cell>
          <cell r="F3466">
            <v>558.28</v>
          </cell>
        </row>
        <row r="3467">
          <cell r="A3467" t="str">
            <v>47.06</v>
          </cell>
          <cell r="B3467" t="str">
            <v>Registro e / ou valvula em ferro fundido</v>
          </cell>
          <cell r="C3467"/>
          <cell r="D3467"/>
          <cell r="E3467"/>
          <cell r="F3467"/>
        </row>
        <row r="3468">
          <cell r="A3468" t="str">
            <v>47.06.030</v>
          </cell>
          <cell r="B3468" t="str">
            <v>Válvula de gaveta em ferro fundido, haste ascendente com flange, classe 125 libras, DN= 2´</v>
          </cell>
          <cell r="C3468" t="str">
            <v>UN</v>
          </cell>
          <cell r="D3468">
            <v>1309.02</v>
          </cell>
          <cell r="E3468">
            <v>62.56</v>
          </cell>
          <cell r="F3468">
            <v>1371.58</v>
          </cell>
        </row>
        <row r="3469">
          <cell r="A3469" t="str">
            <v>47.06.040</v>
          </cell>
          <cell r="B3469" t="str">
            <v>Válvula de retenção de pé com crivo em ferro fundido, flangeada, DN= 6´</v>
          </cell>
          <cell r="C3469" t="str">
            <v>UN</v>
          </cell>
          <cell r="D3469">
            <v>1415.9</v>
          </cell>
          <cell r="E3469">
            <v>175.18</v>
          </cell>
          <cell r="F3469">
            <v>1591.08</v>
          </cell>
        </row>
        <row r="3470">
          <cell r="A3470" t="str">
            <v>47.06.050</v>
          </cell>
          <cell r="B3470" t="str">
            <v>Válvula de retenção tipo portinhola dupla em ferro fundido, DN= 6´</v>
          </cell>
          <cell r="C3470" t="str">
            <v>UN</v>
          </cell>
          <cell r="D3470">
            <v>1189.21</v>
          </cell>
          <cell r="E3470">
            <v>175.18</v>
          </cell>
          <cell r="F3470">
            <v>1364.39</v>
          </cell>
        </row>
        <row r="3471">
          <cell r="A3471" t="str">
            <v>47.06.051</v>
          </cell>
          <cell r="B3471" t="str">
            <v>Válvula de retenção tipo portinhola simples em ferro fundido, flangeada, DN= 6´</v>
          </cell>
          <cell r="C3471" t="str">
            <v>UN</v>
          </cell>
          <cell r="D3471">
            <v>2472.33</v>
          </cell>
          <cell r="E3471">
            <v>175.18</v>
          </cell>
          <cell r="F3471">
            <v>2647.51</v>
          </cell>
        </row>
        <row r="3472">
          <cell r="A3472" t="str">
            <v>47.06.060</v>
          </cell>
          <cell r="B3472" t="str">
            <v>Válvula de gaveta em ferro fundido com bolsa, DN= 150 mm</v>
          </cell>
          <cell r="C3472" t="str">
            <v>UN</v>
          </cell>
          <cell r="D3472">
            <v>1448.22</v>
          </cell>
          <cell r="E3472">
            <v>100.1</v>
          </cell>
          <cell r="F3472">
            <v>1548.32</v>
          </cell>
        </row>
        <row r="3473">
          <cell r="A3473" t="str">
            <v>47.06.070</v>
          </cell>
          <cell r="B3473" t="str">
            <v>Válvula de gaveta em ferro fundido com bolsa, DN= 200 mm</v>
          </cell>
          <cell r="C3473" t="str">
            <v>UN</v>
          </cell>
          <cell r="D3473">
            <v>2925.26</v>
          </cell>
          <cell r="E3473">
            <v>100.1</v>
          </cell>
          <cell r="F3473">
            <v>3025.36</v>
          </cell>
        </row>
        <row r="3474">
          <cell r="A3474" t="str">
            <v>47.06.080</v>
          </cell>
          <cell r="B3474" t="str">
            <v>Válvula de retenção tipo portinhola simples em ferro fundido, DN= 4´</v>
          </cell>
          <cell r="C3474" t="str">
            <v>UN</v>
          </cell>
          <cell r="D3474">
            <v>891.33</v>
          </cell>
          <cell r="E3474">
            <v>100.1</v>
          </cell>
          <cell r="F3474">
            <v>991.43</v>
          </cell>
        </row>
        <row r="3475">
          <cell r="A3475" t="str">
            <v>47.06.090</v>
          </cell>
          <cell r="B3475" t="str">
            <v>Válvula de retenção tipo portinhola dupla em ferro fundido, DN= 4´</v>
          </cell>
          <cell r="C3475" t="str">
            <v>UN</v>
          </cell>
          <cell r="D3475">
            <v>716.17</v>
          </cell>
          <cell r="E3475">
            <v>100.1</v>
          </cell>
          <cell r="F3475">
            <v>816.27</v>
          </cell>
        </row>
        <row r="3476">
          <cell r="A3476" t="str">
            <v>47.06.100</v>
          </cell>
          <cell r="B3476" t="str">
            <v>Válvula de segurança em ferro fundido rosqueada com pressão de ajuste 0,4 até 0,75kgf/cm², DN= 2´</v>
          </cell>
          <cell r="C3476" t="str">
            <v>UN</v>
          </cell>
          <cell r="D3476">
            <v>5982.69</v>
          </cell>
          <cell r="E3476">
            <v>62.56</v>
          </cell>
          <cell r="F3476">
            <v>6045.25</v>
          </cell>
        </row>
        <row r="3477">
          <cell r="A3477" t="str">
            <v>47.06.110</v>
          </cell>
          <cell r="B3477" t="str">
            <v>Válvula de segurança em ferro fundido rosqueada com pressão de ajuste 6,1 até 10,0kgf/cm², DN= 3/4´</v>
          </cell>
          <cell r="C3477" t="str">
            <v>UN</v>
          </cell>
          <cell r="D3477">
            <v>2848.68</v>
          </cell>
          <cell r="E3477">
            <v>30.03</v>
          </cell>
          <cell r="F3477">
            <v>2878.71</v>
          </cell>
        </row>
        <row r="3478">
          <cell r="A3478" t="str">
            <v>47.06.180</v>
          </cell>
          <cell r="B3478" t="str">
            <v>Válvula de gaveta em ferro fundido com bolsa, DN= 100mm</v>
          </cell>
          <cell r="C3478" t="str">
            <v>UN</v>
          </cell>
          <cell r="D3478">
            <v>973.21</v>
          </cell>
          <cell r="E3478">
            <v>100.1</v>
          </cell>
          <cell r="F3478">
            <v>1073.31</v>
          </cell>
        </row>
        <row r="3479">
          <cell r="A3479" t="str">
            <v>47.06.310</v>
          </cell>
          <cell r="B3479" t="str">
            <v>Visor de fluxo com janela simples, corpo em ferro fundido ou aço carbono, DN = 1´</v>
          </cell>
          <cell r="C3479" t="str">
            <v>UN</v>
          </cell>
          <cell r="D3479">
            <v>1001.08</v>
          </cell>
          <cell r="E3479">
            <v>37.54</v>
          </cell>
          <cell r="F3479">
            <v>1038.6199999999999</v>
          </cell>
        </row>
        <row r="3480">
          <cell r="A3480" t="str">
            <v>47.06.320</v>
          </cell>
          <cell r="B3480" t="str">
            <v>Válvula de governo (retenção e alarme) completa, corpo em ferro fundido, classe 125 libras, DN= 4´</v>
          </cell>
          <cell r="C3480" t="str">
            <v>UN</v>
          </cell>
          <cell r="D3480">
            <v>6078.08</v>
          </cell>
          <cell r="E3480">
            <v>150.15</v>
          </cell>
          <cell r="F3480">
            <v>6228.23</v>
          </cell>
        </row>
        <row r="3481">
          <cell r="A3481" t="str">
            <v>47.06.330</v>
          </cell>
          <cell r="B3481" t="str">
            <v>Válvula de gaveta em ferro fundido, haste ascendente com flange, classe 125 libras, DN= 4´</v>
          </cell>
          <cell r="C3481" t="str">
            <v>UN</v>
          </cell>
          <cell r="D3481">
            <v>2026.9</v>
          </cell>
          <cell r="E3481">
            <v>100.1</v>
          </cell>
          <cell r="F3481">
            <v>2127</v>
          </cell>
        </row>
        <row r="3482">
          <cell r="A3482" t="str">
            <v>47.06.340</v>
          </cell>
          <cell r="B3482" t="str">
            <v>Válvula de gaveta em ferro fundido, haste ascendente com flange, classe 125 libras, DN= 6´</v>
          </cell>
          <cell r="C3482" t="str">
            <v>UN</v>
          </cell>
          <cell r="D3482">
            <v>3314.19</v>
          </cell>
          <cell r="E3482">
            <v>100.1</v>
          </cell>
          <cell r="F3482">
            <v>3414.29</v>
          </cell>
        </row>
        <row r="3483">
          <cell r="A3483" t="str">
            <v>47.06.350</v>
          </cell>
          <cell r="B3483" t="str">
            <v>Válvula de retenção vertical em ferro fundido com flange, classe 125 libras, DN= 4´</v>
          </cell>
          <cell r="C3483" t="str">
            <v>UN</v>
          </cell>
          <cell r="D3483">
            <v>1622.23</v>
          </cell>
          <cell r="E3483">
            <v>100.1</v>
          </cell>
          <cell r="F3483">
            <v>1722.33</v>
          </cell>
        </row>
        <row r="3484">
          <cell r="A3484" t="str">
            <v>47.07</v>
          </cell>
          <cell r="B3484" t="str">
            <v>Registro e / ou valvula em aco carbono fundido</v>
          </cell>
          <cell r="C3484"/>
          <cell r="D3484"/>
          <cell r="E3484"/>
          <cell r="F3484"/>
        </row>
        <row r="3485">
          <cell r="A3485" t="str">
            <v>47.07.010</v>
          </cell>
          <cell r="B3485" t="str">
            <v>Válvula de esfera em aço carbono fundido, passagem plena, extremidades rosqueáveis, classe 300 libras para vapor e classe 600 libras para água, óleo e gás, DN= 1/2"</v>
          </cell>
          <cell r="C3485" t="str">
            <v>UN</v>
          </cell>
          <cell r="D3485">
            <v>85.42</v>
          </cell>
          <cell r="E3485">
            <v>22.52</v>
          </cell>
          <cell r="F3485">
            <v>107.94</v>
          </cell>
        </row>
        <row r="3486">
          <cell r="A3486" t="str">
            <v>47.07.020</v>
          </cell>
          <cell r="B3486" t="str">
            <v>Válvula de esfera em aço carbono fundido, passagem plena, extremidades rosqueáveis, classe 300 libras para vapor e classe 600 libras para água, óleo e gás, DN= 3/4"</v>
          </cell>
          <cell r="C3486" t="str">
            <v>UN</v>
          </cell>
          <cell r="D3486">
            <v>111.06</v>
          </cell>
          <cell r="E3486">
            <v>30.03</v>
          </cell>
          <cell r="F3486">
            <v>141.09</v>
          </cell>
        </row>
        <row r="3487">
          <cell r="A3487" t="str">
            <v>47.07.030</v>
          </cell>
          <cell r="B3487" t="str">
            <v>Válvula de esfera em aço carbono fundido, passagem plena, extremidades rosqueáveis, classe 300 libras para vapor e classe 600 libras para água, óleo e gás, DN= 1"</v>
          </cell>
          <cell r="C3487" t="str">
            <v>UN</v>
          </cell>
          <cell r="D3487">
            <v>155.52000000000001</v>
          </cell>
          <cell r="E3487">
            <v>37.54</v>
          </cell>
          <cell r="F3487">
            <v>193.06</v>
          </cell>
        </row>
        <row r="3488">
          <cell r="A3488" t="str">
            <v>47.07.031</v>
          </cell>
          <cell r="B3488" t="str">
            <v>Válvula de esfera em aço carbono fundido, passagem plena, extremidades rosqueáveis, classe 300 libras para vapor e classe 600 libras para água, óleo e gás, DN= 1.1/4"</v>
          </cell>
          <cell r="C3488" t="str">
            <v>UN</v>
          </cell>
          <cell r="D3488">
            <v>238.32</v>
          </cell>
          <cell r="E3488">
            <v>40.04</v>
          </cell>
          <cell r="F3488">
            <v>278.36</v>
          </cell>
        </row>
        <row r="3489">
          <cell r="A3489" t="str">
            <v>47.07.090</v>
          </cell>
          <cell r="B3489" t="str">
            <v>Válvula de esfera em aço carbono fundido, passagem plena, extremidades rosqueáveis, classe 300 libras para vapor saturado, DN= 2"</v>
          </cell>
          <cell r="C3489" t="str">
            <v>UN</v>
          </cell>
          <cell r="D3489">
            <v>432.5</v>
          </cell>
          <cell r="E3489">
            <v>62.56</v>
          </cell>
          <cell r="F3489">
            <v>495.06</v>
          </cell>
        </row>
        <row r="3490">
          <cell r="A3490" t="str">
            <v>47.09</v>
          </cell>
          <cell r="B3490" t="str">
            <v>Registro e / ou valvula em aco carbono forjado</v>
          </cell>
          <cell r="C3490"/>
          <cell r="D3490"/>
          <cell r="E3490"/>
          <cell r="F3490"/>
        </row>
        <row r="3491">
          <cell r="A3491" t="str">
            <v>47.09.010</v>
          </cell>
          <cell r="B3491" t="str">
            <v>Válvula globo em aço carbono forjado, classe 800 libras para vapor e classe 2000 libras para água, óleo e gás, DN= 3/4´</v>
          </cell>
          <cell r="C3491" t="str">
            <v>UN</v>
          </cell>
          <cell r="D3491">
            <v>357.21</v>
          </cell>
          <cell r="E3491">
            <v>30.03</v>
          </cell>
          <cell r="F3491">
            <v>387.24</v>
          </cell>
        </row>
        <row r="3492">
          <cell r="A3492" t="str">
            <v>47.09.020</v>
          </cell>
          <cell r="B3492" t="str">
            <v>Válvula globo em aço carbono forjado, classe 800 libras para vapor e classe 2000 libras para água, óleo e gás, DN= 1´</v>
          </cell>
          <cell r="C3492" t="str">
            <v>UN</v>
          </cell>
          <cell r="D3492">
            <v>507</v>
          </cell>
          <cell r="E3492">
            <v>37.54</v>
          </cell>
          <cell r="F3492">
            <v>544.54</v>
          </cell>
        </row>
        <row r="3493">
          <cell r="A3493" t="str">
            <v>47.09.030</v>
          </cell>
          <cell r="B3493" t="str">
            <v>Válvula globo em aço carbono forjado, classe 800 libras para vapor e classe 2000 libras para água, óleo e gás, DN= 1 1/2´</v>
          </cell>
          <cell r="C3493" t="str">
            <v>UN</v>
          </cell>
          <cell r="D3493">
            <v>881.49</v>
          </cell>
          <cell r="E3493">
            <v>50.05</v>
          </cell>
          <cell r="F3493">
            <v>931.54</v>
          </cell>
        </row>
        <row r="3494">
          <cell r="A3494" t="str">
            <v>47.09.040</v>
          </cell>
          <cell r="B3494" t="str">
            <v>Válvula globo em aço carbono forjado, classe 800 libras para vapor e classe 2000 libras para água, óleo e gás, DN= 2´</v>
          </cell>
          <cell r="C3494" t="str">
            <v>UN</v>
          </cell>
          <cell r="D3494">
            <v>1246.24</v>
          </cell>
          <cell r="E3494">
            <v>62.56</v>
          </cell>
          <cell r="F3494">
            <v>1308.8</v>
          </cell>
        </row>
        <row r="3495">
          <cell r="A3495" t="str">
            <v>47.10</v>
          </cell>
          <cell r="B3495" t="str">
            <v>Registro e / ou valvula em aco inoxidavel forjado</v>
          </cell>
          <cell r="C3495"/>
          <cell r="D3495"/>
          <cell r="E3495"/>
          <cell r="F3495"/>
        </row>
        <row r="3496">
          <cell r="A3496" t="str">
            <v>47.10.010</v>
          </cell>
          <cell r="B3496" t="str">
            <v>Purgador termodinâmico com filtro incorporado, em aço inoxidável forjado, pressão de 0,25 a 42 kg/cm², temperatura até 425°C, DN= 1/2´</v>
          </cell>
          <cell r="C3496" t="str">
            <v>UN</v>
          </cell>
          <cell r="D3496">
            <v>469.21</v>
          </cell>
          <cell r="E3496">
            <v>22.52</v>
          </cell>
          <cell r="F3496">
            <v>491.73</v>
          </cell>
        </row>
        <row r="3497">
          <cell r="A3497" t="str">
            <v>47.11</v>
          </cell>
          <cell r="B3497" t="str">
            <v>Aparelho de medicao e controle</v>
          </cell>
          <cell r="C3497"/>
          <cell r="D3497"/>
          <cell r="E3497"/>
          <cell r="F3497"/>
        </row>
        <row r="3498">
          <cell r="A3498" t="str">
            <v>47.11.021</v>
          </cell>
          <cell r="B3498" t="str">
            <v>Pressostato diferencial ajustável mecânico, montagem inferior com diâmetro de 1/2" e/ou 1/4", faixa de operação até 16 bar</v>
          </cell>
          <cell r="C3498" t="str">
            <v>UN</v>
          </cell>
          <cell r="D3498">
            <v>475.53</v>
          </cell>
          <cell r="E3498">
            <v>104.77</v>
          </cell>
          <cell r="F3498">
            <v>580.29999999999995</v>
          </cell>
        </row>
        <row r="3499">
          <cell r="A3499" t="str">
            <v>47.11.080</v>
          </cell>
          <cell r="B3499" t="str">
            <v>Termômetro bimetálico, mostrador com 4´, saída angular, escala 0-100°C</v>
          </cell>
          <cell r="C3499" t="str">
            <v>UN</v>
          </cell>
          <cell r="D3499">
            <v>184.21</v>
          </cell>
          <cell r="E3499">
            <v>10.01</v>
          </cell>
          <cell r="F3499">
            <v>194.22</v>
          </cell>
        </row>
        <row r="3500">
          <cell r="A3500" t="str">
            <v>47.11.100</v>
          </cell>
          <cell r="B3500" t="str">
            <v>Manômetro com mostrador de 4´, escalas: 0-4 / 0-7 / 0-10 / 0-17 / 0-21 / 0-28 kg/cm²</v>
          </cell>
          <cell r="C3500" t="str">
            <v>UN</v>
          </cell>
          <cell r="D3500">
            <v>211.94</v>
          </cell>
          <cell r="E3500">
            <v>25.03</v>
          </cell>
          <cell r="F3500">
            <v>236.97</v>
          </cell>
        </row>
        <row r="3501">
          <cell r="A3501" t="str">
            <v>47.11.111</v>
          </cell>
          <cell r="B3501" t="str">
            <v>Pressostato diferencial ajustável, caixa à prova de água, unidade sensora em aço inoxidável 316, faixa de operação entre 1,4 a 14 bar, para fluídos corrosivos, DN=1/2´</v>
          </cell>
          <cell r="C3501" t="str">
            <v>UN</v>
          </cell>
          <cell r="D3501">
            <v>8901.76</v>
          </cell>
          <cell r="E3501">
            <v>104.77</v>
          </cell>
          <cell r="F3501">
            <v>9006.5300000000007</v>
          </cell>
        </row>
        <row r="3502">
          <cell r="A3502" t="str">
            <v>47.12</v>
          </cell>
          <cell r="B3502" t="str">
            <v>Registro e / ou valvula em ferro ductil</v>
          </cell>
          <cell r="C3502"/>
          <cell r="D3502"/>
          <cell r="E3502"/>
          <cell r="F3502"/>
        </row>
        <row r="3503">
          <cell r="A3503" t="str">
            <v>47.12.040</v>
          </cell>
          <cell r="B3503" t="str">
            <v>Válvula de gaveta em ferro dúctil com flanges, classe PN-10, DN= 200mm</v>
          </cell>
          <cell r="C3503" t="str">
            <v>UN</v>
          </cell>
          <cell r="D3503">
            <v>2820.17</v>
          </cell>
          <cell r="E3503">
            <v>173.27</v>
          </cell>
          <cell r="F3503">
            <v>2993.44</v>
          </cell>
        </row>
        <row r="3504">
          <cell r="A3504" t="str">
            <v>47.12.270</v>
          </cell>
          <cell r="B3504" t="str">
            <v>Válvula de gaveta em ferro dúctil com flanges, classe PN-10, DN= 80mm</v>
          </cell>
          <cell r="C3504" t="str">
            <v>UN</v>
          </cell>
          <cell r="D3504">
            <v>946.17</v>
          </cell>
          <cell r="E3504">
            <v>173.27</v>
          </cell>
          <cell r="F3504">
            <v>1119.44</v>
          </cell>
        </row>
        <row r="3505">
          <cell r="A3505" t="str">
            <v>47.12.280</v>
          </cell>
          <cell r="B3505" t="str">
            <v>Válvula globo auto-operada hidraulicamente, em ferro dúctil, classe PN-10/16, DN= 50mm</v>
          </cell>
          <cell r="C3505" t="str">
            <v>UN</v>
          </cell>
          <cell r="D3505">
            <v>1208.99</v>
          </cell>
          <cell r="E3505">
            <v>62.56</v>
          </cell>
          <cell r="F3505">
            <v>1271.55</v>
          </cell>
        </row>
        <row r="3506">
          <cell r="A3506" t="str">
            <v>47.12.290</v>
          </cell>
          <cell r="B3506" t="str">
            <v>Válvula globo auto-operada hidraulicamente, comandada por solenóide, em ferro dúctil, classe PN-10, DN= 50mm</v>
          </cell>
          <cell r="C3506" t="str">
            <v>UN</v>
          </cell>
          <cell r="D3506">
            <v>1602.38</v>
          </cell>
          <cell r="E3506">
            <v>112.61</v>
          </cell>
          <cell r="F3506">
            <v>1714.99</v>
          </cell>
        </row>
        <row r="3507">
          <cell r="A3507" t="str">
            <v>47.12.300</v>
          </cell>
          <cell r="B3507" t="str">
            <v>Válvula globo auto-operada hidraulicamente, comandada por solenóide, em ferro dúctil, classe PN-10, DN= 100mm</v>
          </cell>
          <cell r="C3507" t="str">
            <v>UN</v>
          </cell>
          <cell r="D3507">
            <v>2365.4</v>
          </cell>
          <cell r="E3507">
            <v>112.61</v>
          </cell>
          <cell r="F3507">
            <v>2478.0100000000002</v>
          </cell>
        </row>
        <row r="3508">
          <cell r="A3508" t="str">
            <v>47.12.310</v>
          </cell>
          <cell r="B3508" t="str">
            <v>Válvula de gaveta em ferro dúctil com flanges, classe PN-10, DN= 300mm</v>
          </cell>
          <cell r="C3508" t="str">
            <v>UN</v>
          </cell>
          <cell r="D3508">
            <v>6164.32</v>
          </cell>
          <cell r="E3508">
            <v>173.27</v>
          </cell>
          <cell r="F3508">
            <v>6337.59</v>
          </cell>
        </row>
        <row r="3509">
          <cell r="A3509" t="str">
            <v>47.12.320</v>
          </cell>
          <cell r="B3509" t="str">
            <v>Válvula de gaveta em ferro dúctil com flanges, classe PN-10, DN= 100mm</v>
          </cell>
          <cell r="C3509" t="str">
            <v>UN</v>
          </cell>
          <cell r="D3509">
            <v>1123.31</v>
          </cell>
          <cell r="E3509">
            <v>173.27</v>
          </cell>
          <cell r="F3509">
            <v>1296.58</v>
          </cell>
        </row>
        <row r="3510">
          <cell r="A3510" t="str">
            <v>47.12.330</v>
          </cell>
          <cell r="B3510" t="str">
            <v>Válvula de gaveta em ferro dúctil com flanges, classe PN-10, DN= 150mm</v>
          </cell>
          <cell r="C3510" t="str">
            <v>UN</v>
          </cell>
          <cell r="D3510">
            <v>1732.11</v>
          </cell>
          <cell r="E3510">
            <v>173.27</v>
          </cell>
          <cell r="F3510">
            <v>1905.38</v>
          </cell>
        </row>
        <row r="3511">
          <cell r="A3511" t="str">
            <v>47.12.340</v>
          </cell>
          <cell r="B3511" t="str">
            <v>Ventosa simples rosqueada em ferro dúctil, classe PN-25, DN= 3/4´</v>
          </cell>
          <cell r="C3511" t="str">
            <v>UN</v>
          </cell>
          <cell r="D3511">
            <v>827.75</v>
          </cell>
          <cell r="E3511">
            <v>15.02</v>
          </cell>
          <cell r="F3511">
            <v>842.77</v>
          </cell>
        </row>
        <row r="3512">
          <cell r="A3512" t="str">
            <v>47.12.350</v>
          </cell>
          <cell r="B3512" t="str">
            <v>Ventosa de tríplice função em ferro dúctil flangeada, classe PN-10/16/25, DN= 50mm</v>
          </cell>
          <cell r="C3512" t="str">
            <v>UN</v>
          </cell>
          <cell r="D3512">
            <v>2051.56</v>
          </cell>
          <cell r="E3512">
            <v>22.02</v>
          </cell>
          <cell r="F3512">
            <v>2073.58</v>
          </cell>
        </row>
        <row r="3513">
          <cell r="A3513" t="str">
            <v>47.14</v>
          </cell>
          <cell r="B3513" t="str">
            <v>Registro e / ou valvula em PVC rigido ou ABS</v>
          </cell>
          <cell r="C3513"/>
          <cell r="D3513"/>
          <cell r="E3513"/>
          <cell r="F3513"/>
        </row>
        <row r="3514">
          <cell r="A3514" t="str">
            <v>47.14.020</v>
          </cell>
          <cell r="B3514" t="str">
            <v>Registro de pressão em PVC rígido, soldável, DN= 25mm (3/4´)</v>
          </cell>
          <cell r="C3514" t="str">
            <v>UN</v>
          </cell>
          <cell r="D3514">
            <v>10.88</v>
          </cell>
          <cell r="E3514">
            <v>22.52</v>
          </cell>
          <cell r="F3514">
            <v>33.4</v>
          </cell>
        </row>
        <row r="3515">
          <cell r="A3515" t="str">
            <v>47.14.200</v>
          </cell>
          <cell r="B3515" t="str">
            <v>Registro regulador de vazão para torneira, misturador e bidê, em ABS com canopla, DN= 1/2´</v>
          </cell>
          <cell r="C3515" t="str">
            <v>UN</v>
          </cell>
          <cell r="D3515">
            <v>36.979999999999997</v>
          </cell>
          <cell r="E3515">
            <v>22.52</v>
          </cell>
          <cell r="F3515">
            <v>59.5</v>
          </cell>
        </row>
        <row r="3516">
          <cell r="A3516" t="str">
            <v>47.20</v>
          </cell>
          <cell r="B3516" t="str">
            <v>Reparos, conservacoes e complementos - GRUPO 47</v>
          </cell>
          <cell r="C3516"/>
          <cell r="D3516"/>
          <cell r="E3516"/>
          <cell r="F3516"/>
        </row>
        <row r="3517">
          <cell r="A3517" t="str">
            <v>47.20.010</v>
          </cell>
          <cell r="B3517" t="str">
            <v>Pigtail em latão para manômetro, DN= 1/2´</v>
          </cell>
          <cell r="C3517" t="str">
            <v>UN</v>
          </cell>
          <cell r="D3517">
            <v>121.78</v>
          </cell>
          <cell r="E3517">
            <v>7.5</v>
          </cell>
          <cell r="F3517">
            <v>129.28</v>
          </cell>
        </row>
        <row r="3518">
          <cell r="A3518" t="str">
            <v>47.20.020</v>
          </cell>
          <cell r="B3518" t="str">
            <v>Filtro ´Y´ em bronze para gás combustível, DN= 2´</v>
          </cell>
          <cell r="C3518" t="str">
            <v>UN</v>
          </cell>
          <cell r="D3518">
            <v>472.78</v>
          </cell>
          <cell r="E3518">
            <v>62.56</v>
          </cell>
          <cell r="F3518">
            <v>535.34</v>
          </cell>
        </row>
        <row r="3519">
          <cell r="A3519" t="str">
            <v>47.20.030</v>
          </cell>
          <cell r="B3519" t="str">
            <v>Filtro ´Y´ em ferro fundido, classe 125 libras para vapor saturado, com extremidades rosqueáveis, DN= 2´</v>
          </cell>
          <cell r="C3519" t="str">
            <v>UN</v>
          </cell>
          <cell r="D3519">
            <v>489.34</v>
          </cell>
          <cell r="E3519">
            <v>62.56</v>
          </cell>
          <cell r="F3519">
            <v>551.9</v>
          </cell>
        </row>
        <row r="3520">
          <cell r="A3520" t="str">
            <v>47.20.070</v>
          </cell>
          <cell r="B3520" t="str">
            <v>Pigtail flexível, revestido com borracha sintética resistente, DN= 7/16´ comprimento até 1,00 m</v>
          </cell>
          <cell r="C3520" t="str">
            <v>UN</v>
          </cell>
          <cell r="D3520">
            <v>35.090000000000003</v>
          </cell>
          <cell r="E3520">
            <v>10.56</v>
          </cell>
          <cell r="F3520">
            <v>45.65</v>
          </cell>
        </row>
        <row r="3521">
          <cell r="A3521" t="str">
            <v>47.20.080</v>
          </cell>
          <cell r="B3521" t="str">
            <v>Regulador de primeiro estágio de alta pressão até 2 kgf/cm², vazão de 90 kg GLP/hora</v>
          </cell>
          <cell r="C3521" t="str">
            <v>UN</v>
          </cell>
          <cell r="D3521">
            <v>750.33</v>
          </cell>
          <cell r="E3521">
            <v>35.21</v>
          </cell>
          <cell r="F3521">
            <v>785.54</v>
          </cell>
        </row>
        <row r="3522">
          <cell r="A3522" t="str">
            <v>47.20.100</v>
          </cell>
          <cell r="B3522" t="str">
            <v>Regulador de primeiro estágio de alta pressão até 1,3 kgf/cm², vazão de 50 kg GLP/hora</v>
          </cell>
          <cell r="C3522" t="str">
            <v>UN</v>
          </cell>
          <cell r="D3522">
            <v>356.67</v>
          </cell>
          <cell r="E3522">
            <v>35.21</v>
          </cell>
          <cell r="F3522">
            <v>391.88</v>
          </cell>
        </row>
        <row r="3523">
          <cell r="A3523" t="str">
            <v>47.20.120</v>
          </cell>
          <cell r="B3523" t="str">
            <v>Regulador de segundo estágio para gás, uso industrial, vazão até 12 kg GLP/hora</v>
          </cell>
          <cell r="C3523" t="str">
            <v>UN</v>
          </cell>
          <cell r="D3523">
            <v>91.66</v>
          </cell>
          <cell r="E3523">
            <v>25.03</v>
          </cell>
          <cell r="F3523">
            <v>116.69</v>
          </cell>
        </row>
        <row r="3524">
          <cell r="A3524" t="str">
            <v>47.20.181</v>
          </cell>
          <cell r="B3524" t="str">
            <v>Filtro Y em aço carbono, classe 150 libras, conexões flangeadas, DN= 4´</v>
          </cell>
          <cell r="C3524" t="str">
            <v>UN</v>
          </cell>
          <cell r="D3524">
            <v>3624.57</v>
          </cell>
          <cell r="E3524">
            <v>150.15</v>
          </cell>
          <cell r="F3524">
            <v>3774.72</v>
          </cell>
        </row>
        <row r="3525">
          <cell r="A3525" t="str">
            <v>47.20.190</v>
          </cell>
          <cell r="B3525" t="str">
            <v>Chave de fluxo tipo palheta para tubulação de líquidos</v>
          </cell>
          <cell r="C3525" t="str">
            <v>UN</v>
          </cell>
          <cell r="D3525">
            <v>113.81</v>
          </cell>
          <cell r="E3525">
            <v>20.02</v>
          </cell>
          <cell r="F3525">
            <v>133.83000000000001</v>
          </cell>
        </row>
        <row r="3526">
          <cell r="A3526" t="str">
            <v>47.20.300</v>
          </cell>
          <cell r="B3526" t="str">
            <v>Chave de fluxo de água com retardo para tubulações com diâmetro nominal de 1´ a 6´ - conexão BSP</v>
          </cell>
          <cell r="C3526" t="str">
            <v>UN</v>
          </cell>
          <cell r="D3526">
            <v>459.22</v>
          </cell>
          <cell r="E3526">
            <v>59.38</v>
          </cell>
          <cell r="F3526">
            <v>518.6</v>
          </cell>
        </row>
        <row r="3527">
          <cell r="A3527" t="str">
            <v>47.20.320</v>
          </cell>
          <cell r="B3527" t="str">
            <v>Filtro ´Y´ corpo em bronze, pressão de serviço até 20,7 bar (PN 20), DN= 1 1/2´</v>
          </cell>
          <cell r="C3527" t="str">
            <v>UN</v>
          </cell>
          <cell r="D3527">
            <v>322.97000000000003</v>
          </cell>
          <cell r="E3527">
            <v>62.56</v>
          </cell>
          <cell r="F3527">
            <v>385.53</v>
          </cell>
        </row>
        <row r="3528">
          <cell r="A3528" t="str">
            <v>47.20.330</v>
          </cell>
          <cell r="B3528" t="str">
            <v>Filtro ´Y´ corpo em bronze, pressão de serviço até 20,7 bar (PN 20), DN= 2´</v>
          </cell>
          <cell r="C3528" t="str">
            <v>UN</v>
          </cell>
          <cell r="D3528">
            <v>364.5</v>
          </cell>
          <cell r="E3528">
            <v>62.56</v>
          </cell>
          <cell r="F3528">
            <v>427.06</v>
          </cell>
        </row>
        <row r="3529">
          <cell r="A3529" t="str">
            <v>48</v>
          </cell>
          <cell r="B3529" t="str">
            <v>RESERVATORIO E TANQUE PARA LIQUIDOS E GASES</v>
          </cell>
          <cell r="C3529"/>
          <cell r="D3529"/>
          <cell r="E3529"/>
          <cell r="F3529"/>
        </row>
        <row r="3530">
          <cell r="A3530" t="str">
            <v>48.02</v>
          </cell>
          <cell r="B3530" t="str">
            <v>Reservatorio em material sintetico</v>
          </cell>
          <cell r="C3530"/>
          <cell r="D3530"/>
          <cell r="E3530"/>
          <cell r="F3530"/>
        </row>
        <row r="3531">
          <cell r="A3531" t="str">
            <v>48.02.008</v>
          </cell>
          <cell r="B3531" t="str">
            <v>Reservatório de fibra de vidro - capacidade de 15.000 litros</v>
          </cell>
          <cell r="C3531" t="str">
            <v>UN</v>
          </cell>
          <cell r="D3531">
            <v>9261.82</v>
          </cell>
          <cell r="E3531">
            <v>111.13</v>
          </cell>
          <cell r="F3531">
            <v>9372.9500000000007</v>
          </cell>
        </row>
        <row r="3532">
          <cell r="A3532" t="str">
            <v>48.02.009</v>
          </cell>
          <cell r="B3532" t="str">
            <v>Reservatório de fibra de vidro - capacidade de 20.000 litros</v>
          </cell>
          <cell r="C3532" t="str">
            <v>UN</v>
          </cell>
          <cell r="D3532">
            <v>11902.38</v>
          </cell>
          <cell r="E3532">
            <v>151.85</v>
          </cell>
          <cell r="F3532">
            <v>12054.23</v>
          </cell>
        </row>
        <row r="3533">
          <cell r="A3533" t="str">
            <v>48.02.204</v>
          </cell>
          <cell r="B3533" t="str">
            <v>Reservatório em polietileno com tampa de encaixar - capacidade de 2.000 litros</v>
          </cell>
          <cell r="C3533" t="str">
            <v>UN</v>
          </cell>
          <cell r="D3533">
            <v>1073.33</v>
          </cell>
          <cell r="E3533">
            <v>60.23</v>
          </cell>
          <cell r="F3533">
            <v>1133.56</v>
          </cell>
        </row>
        <row r="3534">
          <cell r="A3534" t="str">
            <v>48.02.205</v>
          </cell>
          <cell r="B3534" t="str">
            <v>Reservatório em polietileno com tampa de encaixar - capacidade de 3.000 litros</v>
          </cell>
          <cell r="C3534" t="str">
            <v>UN</v>
          </cell>
          <cell r="D3534">
            <v>1921.18</v>
          </cell>
          <cell r="E3534">
            <v>60.23</v>
          </cell>
          <cell r="F3534">
            <v>1981.41</v>
          </cell>
        </row>
        <row r="3535">
          <cell r="A3535" t="str">
            <v>48.02.206</v>
          </cell>
          <cell r="B3535" t="str">
            <v>Reservatório em polietileno com tampa de encaixar - capacidade de 5.000 litros</v>
          </cell>
          <cell r="C3535" t="str">
            <v>UN</v>
          </cell>
          <cell r="D3535">
            <v>3079.46</v>
          </cell>
          <cell r="E3535">
            <v>70.41</v>
          </cell>
          <cell r="F3535">
            <v>3149.87</v>
          </cell>
        </row>
        <row r="3536">
          <cell r="A3536" t="str">
            <v>48.02.207</v>
          </cell>
          <cell r="B3536" t="str">
            <v>Reservatório em polietileno com tampa de encaixar - capacidade de 10.000 litros</v>
          </cell>
          <cell r="C3536" t="str">
            <v>UN</v>
          </cell>
          <cell r="D3536">
            <v>5506.91</v>
          </cell>
          <cell r="E3536">
            <v>90.77</v>
          </cell>
          <cell r="F3536">
            <v>5597.68</v>
          </cell>
        </row>
        <row r="3537">
          <cell r="A3537" t="str">
            <v>48.02.300</v>
          </cell>
          <cell r="B3537" t="str">
            <v>Reservatório em polietileno de alta densidade (cisterna) com antioxidante e proteção contra raios ultravioleta (UV) - capacidade de 5.000 litros</v>
          </cell>
          <cell r="C3537" t="str">
            <v>UN</v>
          </cell>
          <cell r="D3537">
            <v>7685.86</v>
          </cell>
          <cell r="E3537">
            <v>80.59</v>
          </cell>
          <cell r="F3537">
            <v>7766.45</v>
          </cell>
        </row>
        <row r="3538">
          <cell r="A3538" t="str">
            <v>48.02.310</v>
          </cell>
          <cell r="B3538" t="str">
            <v>Reservatório em polietileno de alta densidade (cisterna) com antioxidante e proteção contra raios ultravioleta (UV) - capacidade de 10.000 litros</v>
          </cell>
          <cell r="C3538" t="str">
            <v>UN</v>
          </cell>
          <cell r="D3538">
            <v>13618.38</v>
          </cell>
          <cell r="E3538">
            <v>111.13</v>
          </cell>
          <cell r="F3538">
            <v>13729.51</v>
          </cell>
        </row>
        <row r="3539">
          <cell r="A3539" t="str">
            <v>48.02.400</v>
          </cell>
          <cell r="B3539" t="str">
            <v>Reservatório em polietileno com tampa de rosca - capacidade de 1.000 litros</v>
          </cell>
          <cell r="C3539" t="str">
            <v>UN</v>
          </cell>
          <cell r="D3539">
            <v>872.3</v>
          </cell>
          <cell r="E3539">
            <v>70.41</v>
          </cell>
          <cell r="F3539">
            <v>942.71</v>
          </cell>
        </row>
        <row r="3540">
          <cell r="A3540" t="str">
            <v>48.02.401</v>
          </cell>
          <cell r="B3540" t="str">
            <v>Reservatório em polietileno com tampa de rosca - capacidade de 500 litros</v>
          </cell>
          <cell r="C3540" t="str">
            <v>UN</v>
          </cell>
          <cell r="D3540">
            <v>570.54</v>
          </cell>
          <cell r="E3540">
            <v>70.41</v>
          </cell>
          <cell r="F3540">
            <v>640.95000000000005</v>
          </cell>
        </row>
        <row r="3541">
          <cell r="A3541" t="str">
            <v>48.03</v>
          </cell>
          <cell r="B3541" t="str">
            <v>Reservatorio metalico</v>
          </cell>
          <cell r="C3541"/>
          <cell r="D3541"/>
          <cell r="E3541"/>
          <cell r="F3541"/>
        </row>
        <row r="3542">
          <cell r="A3542" t="str">
            <v>48.03.112</v>
          </cell>
          <cell r="B3542" t="str">
            <v>Reservatório metálico cilíndrico horizontal - capacidade de 3.000 litros</v>
          </cell>
          <cell r="C3542" t="str">
            <v>CJ</v>
          </cell>
          <cell r="D3542">
            <v>6615.3</v>
          </cell>
          <cell r="E3542">
            <v>70.41</v>
          </cell>
          <cell r="F3542">
            <v>6685.71</v>
          </cell>
        </row>
        <row r="3543">
          <cell r="A3543" t="str">
            <v>48.03.130</v>
          </cell>
          <cell r="B3543" t="str">
            <v>Reservatório metálico cilíndrico horizontal - capacidade de 5.000 litros</v>
          </cell>
          <cell r="C3543" t="str">
            <v>CJ</v>
          </cell>
          <cell r="D3543">
            <v>10328.94</v>
          </cell>
          <cell r="E3543">
            <v>70.41</v>
          </cell>
          <cell r="F3543">
            <v>10399.35</v>
          </cell>
        </row>
        <row r="3544">
          <cell r="A3544" t="str">
            <v>48.03.138</v>
          </cell>
          <cell r="B3544" t="str">
            <v>Reservatório metálico cilíndrico horizontal - capacidade de 10.000 litros</v>
          </cell>
          <cell r="C3544" t="str">
            <v>CJ</v>
          </cell>
          <cell r="D3544">
            <v>19623.080000000002</v>
          </cell>
          <cell r="E3544">
            <v>70.41</v>
          </cell>
          <cell r="F3544">
            <v>19693.490000000002</v>
          </cell>
        </row>
        <row r="3545">
          <cell r="A3545" t="str">
            <v>48.04</v>
          </cell>
          <cell r="B3545" t="str">
            <v>Reservatorio em concreto</v>
          </cell>
          <cell r="C3545"/>
          <cell r="D3545"/>
          <cell r="E3545"/>
          <cell r="F3545"/>
        </row>
        <row r="3546">
          <cell r="A3546" t="str">
            <v>48.04.381</v>
          </cell>
          <cell r="B3546" t="str">
            <v>Reservatório em concreto armado cilíndrico, vertical, bipartido, método construtivo em formas deslizantes, diâmetro interno de 3,50m a 4,00m, altura de 15,00m a 25,00m</v>
          </cell>
          <cell r="C3546" t="str">
            <v>M</v>
          </cell>
          <cell r="D3546">
            <v>17711.82</v>
          </cell>
          <cell r="E3546">
            <v>3760.55</v>
          </cell>
          <cell r="F3546">
            <v>21472.37</v>
          </cell>
        </row>
        <row r="3547">
          <cell r="A3547" t="str">
            <v>48.04.391</v>
          </cell>
          <cell r="B3547" t="str">
            <v>Reservatório em concreto armado cilíndrico, vertical, bipartido, método construtivo em formas deslizantes, diâmetro interno de 5,5m a 6,00m, altura de 25,00m a 30,00m</v>
          </cell>
          <cell r="C3547" t="str">
            <v>M</v>
          </cell>
          <cell r="D3547">
            <v>34545.26</v>
          </cell>
          <cell r="E3547">
            <v>8048.21</v>
          </cell>
          <cell r="F3547">
            <v>42593.47</v>
          </cell>
        </row>
        <row r="3548">
          <cell r="A3548" t="str">
            <v>48.05</v>
          </cell>
          <cell r="B3548" t="str">
            <v>Torneira de boia</v>
          </cell>
          <cell r="C3548"/>
          <cell r="D3548"/>
          <cell r="E3548"/>
          <cell r="F3548"/>
        </row>
        <row r="3549">
          <cell r="A3549" t="str">
            <v>48.05.010</v>
          </cell>
          <cell r="B3549" t="str">
            <v>Torneira de boia, DN= 3/4´</v>
          </cell>
          <cell r="C3549" t="str">
            <v>UN</v>
          </cell>
          <cell r="D3549">
            <v>87.42</v>
          </cell>
          <cell r="E3549">
            <v>15.02</v>
          </cell>
          <cell r="F3549">
            <v>102.44</v>
          </cell>
        </row>
        <row r="3550">
          <cell r="A3550" t="str">
            <v>48.05.020</v>
          </cell>
          <cell r="B3550" t="str">
            <v>Torneira de boia, DN= 1´</v>
          </cell>
          <cell r="C3550" t="str">
            <v>UN</v>
          </cell>
          <cell r="D3550">
            <v>107.53</v>
          </cell>
          <cell r="E3550">
            <v>20.02</v>
          </cell>
          <cell r="F3550">
            <v>127.55</v>
          </cell>
        </row>
        <row r="3551">
          <cell r="A3551" t="str">
            <v>48.05.030</v>
          </cell>
          <cell r="B3551" t="str">
            <v>Torneira de boia, DN= 1 1/4´</v>
          </cell>
          <cell r="C3551" t="str">
            <v>UN</v>
          </cell>
          <cell r="D3551">
            <v>236.21</v>
          </cell>
          <cell r="E3551">
            <v>22.52</v>
          </cell>
          <cell r="F3551">
            <v>258.73</v>
          </cell>
        </row>
        <row r="3552">
          <cell r="A3552" t="str">
            <v>48.05.040</v>
          </cell>
          <cell r="B3552" t="str">
            <v>Torneira de boia, DN= 1 1/2´</v>
          </cell>
          <cell r="C3552" t="str">
            <v>UN</v>
          </cell>
          <cell r="D3552">
            <v>238.91</v>
          </cell>
          <cell r="E3552">
            <v>22.52</v>
          </cell>
          <cell r="F3552">
            <v>261.43</v>
          </cell>
        </row>
        <row r="3553">
          <cell r="A3553" t="str">
            <v>48.05.050</v>
          </cell>
          <cell r="B3553" t="str">
            <v>Torneira de boia, DN= 2´</v>
          </cell>
          <cell r="C3553" t="str">
            <v>UN</v>
          </cell>
          <cell r="D3553">
            <v>303.12</v>
          </cell>
          <cell r="E3553">
            <v>30.03</v>
          </cell>
          <cell r="F3553">
            <v>333.15</v>
          </cell>
        </row>
        <row r="3554">
          <cell r="A3554" t="str">
            <v>48.05.052</v>
          </cell>
          <cell r="B3554" t="str">
            <v>Torneira de boia, DN= 2 1/2´</v>
          </cell>
          <cell r="C3554" t="str">
            <v>UN</v>
          </cell>
          <cell r="D3554">
            <v>1529.83</v>
          </cell>
          <cell r="E3554">
            <v>22.52</v>
          </cell>
          <cell r="F3554">
            <v>1552.35</v>
          </cell>
        </row>
        <row r="3555">
          <cell r="A3555" t="str">
            <v>48.05.070</v>
          </cell>
          <cell r="B3555" t="str">
            <v>Torneira de boia, tipo registro automático de entrada, DN= 3´</v>
          </cell>
          <cell r="C3555" t="str">
            <v>UN</v>
          </cell>
          <cell r="D3555">
            <v>1751.62</v>
          </cell>
          <cell r="E3555">
            <v>100.1</v>
          </cell>
          <cell r="F3555">
            <v>1851.72</v>
          </cell>
        </row>
        <row r="3556">
          <cell r="A3556" t="str">
            <v>48.20</v>
          </cell>
          <cell r="B3556" t="str">
            <v>Reparos, conservacoes e complementos - GRUPO 48</v>
          </cell>
          <cell r="C3556"/>
          <cell r="D3556"/>
          <cell r="E3556"/>
          <cell r="F3556"/>
        </row>
        <row r="3557">
          <cell r="A3557" t="str">
            <v>48.20.020</v>
          </cell>
          <cell r="B3557" t="str">
            <v>Limpeza de caixa d´água até 1.000 litros</v>
          </cell>
          <cell r="C3557" t="str">
            <v>UN</v>
          </cell>
          <cell r="D3557"/>
          <cell r="E3557">
            <v>61.08</v>
          </cell>
          <cell r="F3557">
            <v>61.08</v>
          </cell>
        </row>
        <row r="3558">
          <cell r="A3558" t="str">
            <v>48.20.040</v>
          </cell>
          <cell r="B3558" t="str">
            <v>Limpeza de caixa d´água de 1.001 até 10.000 litros</v>
          </cell>
          <cell r="C3558" t="str">
            <v>UN</v>
          </cell>
          <cell r="D3558"/>
          <cell r="E3558">
            <v>162.88</v>
          </cell>
          <cell r="F3558">
            <v>162.88</v>
          </cell>
        </row>
        <row r="3559">
          <cell r="A3559" t="str">
            <v>48.20.060</v>
          </cell>
          <cell r="B3559" t="str">
            <v>Limpeza de caixa d´água acima de 10.000 litros</v>
          </cell>
          <cell r="C3559" t="str">
            <v>UN</v>
          </cell>
          <cell r="D3559"/>
          <cell r="E3559">
            <v>366.48</v>
          </cell>
          <cell r="F3559">
            <v>366.48</v>
          </cell>
        </row>
        <row r="3560">
          <cell r="A3560" t="str">
            <v>49</v>
          </cell>
          <cell r="B3560" t="str">
            <v>CAIXA, RALO, GRELHA E ACESSORIO HIDRAULICO</v>
          </cell>
          <cell r="C3560"/>
          <cell r="D3560"/>
          <cell r="E3560"/>
          <cell r="F3560"/>
        </row>
        <row r="3561">
          <cell r="A3561" t="str">
            <v>49.01</v>
          </cell>
          <cell r="B3561" t="str">
            <v>Caixas sifonadas de PVC rigido</v>
          </cell>
          <cell r="C3561"/>
          <cell r="D3561"/>
          <cell r="E3561"/>
          <cell r="F3561"/>
        </row>
        <row r="3562">
          <cell r="A3562" t="str">
            <v>49.01.016</v>
          </cell>
          <cell r="B3562" t="str">
            <v>Caixa sifonada de PVC rígido de 100 x 100 x 50 mm, com grelha</v>
          </cell>
          <cell r="C3562" t="str">
            <v>UN</v>
          </cell>
          <cell r="D3562">
            <v>37.96</v>
          </cell>
          <cell r="E3562">
            <v>50.05</v>
          </cell>
          <cell r="F3562">
            <v>88.01</v>
          </cell>
        </row>
        <row r="3563">
          <cell r="A3563" t="str">
            <v>49.01.020</v>
          </cell>
          <cell r="B3563" t="str">
            <v>Caixa sifonada de PVC rígido de 100 x 150 x 50 mm, com grelha</v>
          </cell>
          <cell r="C3563" t="str">
            <v>UN</v>
          </cell>
          <cell r="D3563">
            <v>49.83</v>
          </cell>
          <cell r="E3563">
            <v>50.05</v>
          </cell>
          <cell r="F3563">
            <v>99.88</v>
          </cell>
        </row>
        <row r="3564">
          <cell r="A3564" t="str">
            <v>49.01.030</v>
          </cell>
          <cell r="B3564" t="str">
            <v>Caixa sifonada de PVC rígido de 150 x 150 x 50 mm, com grelha</v>
          </cell>
          <cell r="C3564" t="str">
            <v>UN</v>
          </cell>
          <cell r="D3564">
            <v>63.01</v>
          </cell>
          <cell r="E3564">
            <v>50.05</v>
          </cell>
          <cell r="F3564">
            <v>113.06</v>
          </cell>
        </row>
        <row r="3565">
          <cell r="A3565" t="str">
            <v>49.01.040</v>
          </cell>
          <cell r="B3565" t="str">
            <v>Caixa sifonada de PVC rígido de 150 x 185 x 75 mm, com grelha</v>
          </cell>
          <cell r="C3565" t="str">
            <v>UN</v>
          </cell>
          <cell r="D3565">
            <v>73.459999999999994</v>
          </cell>
          <cell r="E3565">
            <v>50.05</v>
          </cell>
          <cell r="F3565">
            <v>123.51</v>
          </cell>
        </row>
        <row r="3566">
          <cell r="A3566" t="str">
            <v>49.01.050</v>
          </cell>
          <cell r="B3566" t="str">
            <v>Caixa sifonada de PVC rígido de 250 x 172 x 50 mm, com tampa cega</v>
          </cell>
          <cell r="C3566" t="str">
            <v>UN</v>
          </cell>
          <cell r="D3566">
            <v>76.36</v>
          </cell>
          <cell r="E3566">
            <v>50.05</v>
          </cell>
          <cell r="F3566">
            <v>126.41</v>
          </cell>
        </row>
        <row r="3567">
          <cell r="A3567" t="str">
            <v>49.01.070</v>
          </cell>
          <cell r="B3567" t="str">
            <v>Caixa sifonada de PVC rígido de 250 x 230 x 75 mm, com tampa cega</v>
          </cell>
          <cell r="C3567" t="str">
            <v>UN</v>
          </cell>
          <cell r="D3567">
            <v>98.26</v>
          </cell>
          <cell r="E3567">
            <v>50.05</v>
          </cell>
          <cell r="F3567">
            <v>148.31</v>
          </cell>
        </row>
        <row r="3568">
          <cell r="A3568" t="str">
            <v>49.03</v>
          </cell>
          <cell r="B3568" t="str">
            <v>Caixa de gordura</v>
          </cell>
          <cell r="C3568"/>
          <cell r="D3568"/>
          <cell r="E3568"/>
          <cell r="F3568"/>
        </row>
        <row r="3569">
          <cell r="A3569" t="str">
            <v>49.03.020</v>
          </cell>
          <cell r="B3569" t="str">
            <v>Caixa de gordura em alvenaria, 600 x 600 x 600 mm</v>
          </cell>
          <cell r="C3569" t="str">
            <v>UN</v>
          </cell>
          <cell r="D3569">
            <v>102.44</v>
          </cell>
          <cell r="E3569">
            <v>226.45</v>
          </cell>
          <cell r="F3569">
            <v>328.89</v>
          </cell>
        </row>
        <row r="3570">
          <cell r="A3570" t="str">
            <v>49.03.022</v>
          </cell>
          <cell r="B3570" t="str">
            <v>Caixa de gordura premoldada com tampa - capacidade 18 litros</v>
          </cell>
          <cell r="C3570" t="str">
            <v>UN</v>
          </cell>
          <cell r="D3570">
            <v>78.84</v>
          </cell>
          <cell r="E3570">
            <v>55.01</v>
          </cell>
          <cell r="F3570">
            <v>133.85</v>
          </cell>
        </row>
        <row r="3571">
          <cell r="A3571" t="str">
            <v>49.03.036</v>
          </cell>
          <cell r="B3571" t="str">
            <v>Caixa de gordura em PVC com tampa reforçada - capacidade 19 litros</v>
          </cell>
          <cell r="C3571" t="str">
            <v>UN</v>
          </cell>
          <cell r="D3571">
            <v>343.49</v>
          </cell>
          <cell r="E3571">
            <v>50.05</v>
          </cell>
          <cell r="F3571">
            <v>393.54</v>
          </cell>
        </row>
        <row r="3572">
          <cell r="A3572" t="str">
            <v>49.04</v>
          </cell>
          <cell r="B3572" t="str">
            <v>Ralo em PVC rigido</v>
          </cell>
          <cell r="C3572"/>
          <cell r="D3572"/>
          <cell r="E3572"/>
          <cell r="F3572"/>
        </row>
        <row r="3573">
          <cell r="A3573" t="str">
            <v>49.04.010</v>
          </cell>
          <cell r="B3573" t="str">
            <v>Ralo seco em PVC rígido de 100 x 40 mm, com grelha</v>
          </cell>
          <cell r="C3573" t="str">
            <v>UN</v>
          </cell>
          <cell r="D3573">
            <v>35.89</v>
          </cell>
          <cell r="E3573">
            <v>50.05</v>
          </cell>
          <cell r="F3573">
            <v>85.94</v>
          </cell>
        </row>
        <row r="3574">
          <cell r="A3574" t="str">
            <v>49.05</v>
          </cell>
          <cell r="B3574" t="str">
            <v>Ralo em ferro fundido</v>
          </cell>
          <cell r="C3574"/>
          <cell r="D3574"/>
          <cell r="E3574"/>
          <cell r="F3574"/>
        </row>
        <row r="3575">
          <cell r="A3575" t="str">
            <v>49.05.020</v>
          </cell>
          <cell r="B3575" t="str">
            <v>Ralo seco em ferro fundido, 100 x 165 x 50 mm, com grelha metálica saída vertical</v>
          </cell>
          <cell r="C3575" t="str">
            <v>UN</v>
          </cell>
          <cell r="D3575">
            <v>134.6</v>
          </cell>
          <cell r="E3575">
            <v>60.06</v>
          </cell>
          <cell r="F3575">
            <v>194.66</v>
          </cell>
        </row>
        <row r="3576">
          <cell r="A3576" t="str">
            <v>49.05.040</v>
          </cell>
          <cell r="B3576" t="str">
            <v>Ralo sifonado em ferro fundido de 150 x 240 x 75 mm, com grelha</v>
          </cell>
          <cell r="C3576" t="str">
            <v>UN</v>
          </cell>
          <cell r="D3576">
            <v>532.83000000000004</v>
          </cell>
          <cell r="E3576">
            <v>75.08</v>
          </cell>
          <cell r="F3576">
            <v>607.91</v>
          </cell>
        </row>
        <row r="3577">
          <cell r="A3577" t="str">
            <v>49.06</v>
          </cell>
          <cell r="B3577" t="str">
            <v>Grelhas e tampas</v>
          </cell>
          <cell r="C3577"/>
          <cell r="D3577"/>
          <cell r="E3577"/>
          <cell r="F3577"/>
        </row>
        <row r="3578">
          <cell r="A3578" t="str">
            <v>49.06.010</v>
          </cell>
          <cell r="B3578" t="str">
            <v>Grelha hemisférica em ferro fundido de 4´</v>
          </cell>
          <cell r="C3578" t="str">
            <v>UN</v>
          </cell>
          <cell r="D3578">
            <v>13.25</v>
          </cell>
          <cell r="E3578">
            <v>3</v>
          </cell>
          <cell r="F3578">
            <v>16.25</v>
          </cell>
        </row>
        <row r="3579">
          <cell r="A3579" t="str">
            <v>49.06.020</v>
          </cell>
          <cell r="B3579" t="str">
            <v>Grelha em ferro fundido para caixas e canaletas</v>
          </cell>
          <cell r="C3579" t="str">
            <v>M2</v>
          </cell>
          <cell r="D3579">
            <v>1104.96</v>
          </cell>
          <cell r="E3579">
            <v>32.76</v>
          </cell>
          <cell r="F3579">
            <v>1137.72</v>
          </cell>
        </row>
        <row r="3580">
          <cell r="A3580" t="str">
            <v>49.06.030</v>
          </cell>
          <cell r="B3580" t="str">
            <v>Grelha hemisférica em ferro fundido de 3´</v>
          </cell>
          <cell r="C3580" t="str">
            <v>UN</v>
          </cell>
          <cell r="D3580">
            <v>9.57</v>
          </cell>
          <cell r="E3580">
            <v>3</v>
          </cell>
          <cell r="F3580">
            <v>12.57</v>
          </cell>
        </row>
        <row r="3581">
          <cell r="A3581" t="str">
            <v>49.06.072</v>
          </cell>
          <cell r="B3581" t="str">
            <v>Grelha articulada em ferro fundido tipo boca de leão</v>
          </cell>
          <cell r="C3581" t="str">
            <v>UN</v>
          </cell>
          <cell r="D3581">
            <v>353.08</v>
          </cell>
          <cell r="E3581">
            <v>26.21</v>
          </cell>
          <cell r="F3581">
            <v>379.29</v>
          </cell>
        </row>
        <row r="3582">
          <cell r="A3582" t="str">
            <v>49.06.080</v>
          </cell>
          <cell r="B3582" t="str">
            <v>Grelha hemisférica em ferro fundido de 6´</v>
          </cell>
          <cell r="C3582" t="str">
            <v>UN</v>
          </cell>
          <cell r="D3582">
            <v>34.299999999999997</v>
          </cell>
          <cell r="E3582">
            <v>3</v>
          </cell>
          <cell r="F3582">
            <v>37.299999999999997</v>
          </cell>
        </row>
        <row r="3583">
          <cell r="A3583" t="str">
            <v>49.06.110</v>
          </cell>
          <cell r="B3583" t="str">
            <v>Grelha hemisférica em ferro fundido de 2´</v>
          </cell>
          <cell r="C3583" t="str">
            <v>UN</v>
          </cell>
          <cell r="D3583">
            <v>8.2799999999999994</v>
          </cell>
          <cell r="E3583">
            <v>3</v>
          </cell>
          <cell r="F3583">
            <v>11.28</v>
          </cell>
        </row>
        <row r="3584">
          <cell r="A3584" t="str">
            <v>49.06.160</v>
          </cell>
          <cell r="B3584" t="str">
            <v>Grelha quadriculada em ferro fundido para caixas e canaletas</v>
          </cell>
          <cell r="C3584" t="str">
            <v>M2</v>
          </cell>
          <cell r="D3584">
            <v>1065.1300000000001</v>
          </cell>
          <cell r="E3584">
            <v>32.76</v>
          </cell>
          <cell r="F3584">
            <v>1097.8900000000001</v>
          </cell>
        </row>
        <row r="3585">
          <cell r="A3585" t="str">
            <v>49.06.170</v>
          </cell>
          <cell r="B3585" t="str">
            <v>Grelha em alumínio fundido para caixas e canaletas - linha comercial</v>
          </cell>
          <cell r="C3585" t="str">
            <v>M2</v>
          </cell>
          <cell r="D3585">
            <v>1360.31</v>
          </cell>
          <cell r="E3585">
            <v>32.76</v>
          </cell>
          <cell r="F3585">
            <v>1393.07</v>
          </cell>
        </row>
        <row r="3586">
          <cell r="A3586" t="str">
            <v>49.06.190</v>
          </cell>
          <cell r="B3586" t="str">
            <v>Grelha pré-moldada em concreto, com furos redondos, 79,5 x 24,5 x 8 cm</v>
          </cell>
          <cell r="C3586" t="str">
            <v>UN</v>
          </cell>
          <cell r="D3586">
            <v>84.87</v>
          </cell>
          <cell r="E3586">
            <v>16.38</v>
          </cell>
          <cell r="F3586">
            <v>101.25</v>
          </cell>
        </row>
        <row r="3587">
          <cell r="A3587" t="str">
            <v>49.06.200</v>
          </cell>
          <cell r="B3587" t="str">
            <v>Captador pluvial em aço inoxidável e grelha em alumínio, com mecanismo anti-vórtice, DN= 50 mm</v>
          </cell>
          <cell r="C3587" t="str">
            <v>UN</v>
          </cell>
          <cell r="D3587">
            <v>3654.22</v>
          </cell>
          <cell r="E3587">
            <v>60.06</v>
          </cell>
          <cell r="F3587">
            <v>3714.28</v>
          </cell>
        </row>
        <row r="3588">
          <cell r="A3588" t="str">
            <v>49.06.210</v>
          </cell>
          <cell r="B3588" t="str">
            <v>Captador pluvial em aço inoxidável e grelha em alumínio, com mecanismo anti-vórtice, DN= 75 mm</v>
          </cell>
          <cell r="C3588" t="str">
            <v>UN</v>
          </cell>
          <cell r="D3588">
            <v>4359.2700000000004</v>
          </cell>
          <cell r="E3588">
            <v>60.06</v>
          </cell>
          <cell r="F3588">
            <v>4419.33</v>
          </cell>
        </row>
        <row r="3589">
          <cell r="A3589" t="str">
            <v>49.06.400</v>
          </cell>
          <cell r="B3589" t="str">
            <v>Tampão em ferro fundido, diâmetro de 600 mm, classe B 125 (ruptura &gt; 125 kN)</v>
          </cell>
          <cell r="C3589" t="str">
            <v>UN</v>
          </cell>
          <cell r="D3589">
            <v>394.17</v>
          </cell>
          <cell r="E3589">
            <v>67.73</v>
          </cell>
          <cell r="F3589">
            <v>461.9</v>
          </cell>
        </row>
        <row r="3590">
          <cell r="A3590" t="str">
            <v>49.06.410</v>
          </cell>
          <cell r="B3590" t="str">
            <v>Tampão em ferro fundido, diâmetro de 600 mm, classe C 300 (ruptura &gt; 300 kN)</v>
          </cell>
          <cell r="C3590" t="str">
            <v>UN</v>
          </cell>
          <cell r="D3590">
            <v>435.31</v>
          </cell>
          <cell r="E3590">
            <v>67.73</v>
          </cell>
          <cell r="F3590">
            <v>503.04</v>
          </cell>
        </row>
        <row r="3591">
          <cell r="A3591" t="str">
            <v>49.06.420</v>
          </cell>
          <cell r="B3591" t="str">
            <v>Tampão em ferro fundido, diâmetro de 600 mm, classe D 400 (ruptura&gt; 400 kN)</v>
          </cell>
          <cell r="C3591" t="str">
            <v>UN</v>
          </cell>
          <cell r="D3591">
            <v>513.98</v>
          </cell>
          <cell r="E3591">
            <v>67.73</v>
          </cell>
          <cell r="F3591">
            <v>581.71</v>
          </cell>
        </row>
        <row r="3592">
          <cell r="A3592" t="str">
            <v>49.06.430</v>
          </cell>
          <cell r="B3592" t="str">
            <v>Tampão em ferro fundido de 300 x 300 mm, classe B 125 (ruptura &gt; 125 kN)</v>
          </cell>
          <cell r="C3592" t="str">
            <v>UN</v>
          </cell>
          <cell r="D3592">
            <v>160.31</v>
          </cell>
          <cell r="E3592">
            <v>67.73</v>
          </cell>
          <cell r="F3592">
            <v>228.04</v>
          </cell>
        </row>
        <row r="3593">
          <cell r="A3593" t="str">
            <v>49.06.440</v>
          </cell>
          <cell r="B3593" t="str">
            <v>Tampão em ferro fundido de 400 x 400 mm, classe B 125 (ruptura &gt; 125 kN)</v>
          </cell>
          <cell r="C3593" t="str">
            <v>UN</v>
          </cell>
          <cell r="D3593">
            <v>177.11</v>
          </cell>
          <cell r="E3593">
            <v>67.73</v>
          </cell>
          <cell r="F3593">
            <v>244.84</v>
          </cell>
        </row>
        <row r="3594">
          <cell r="A3594" t="str">
            <v>49.06.450</v>
          </cell>
          <cell r="B3594" t="str">
            <v>Tampão em ferro fundido de 500 x 500 mm, classe B 125 (ruptura &gt; 125 kN)</v>
          </cell>
          <cell r="C3594" t="str">
            <v>UN</v>
          </cell>
          <cell r="D3594">
            <v>291.77</v>
          </cell>
          <cell r="E3594">
            <v>67.73</v>
          </cell>
          <cell r="F3594">
            <v>359.5</v>
          </cell>
        </row>
        <row r="3595">
          <cell r="A3595" t="str">
            <v>49.06.460</v>
          </cell>
          <cell r="B3595" t="str">
            <v>Tampão em ferro fundido de 600 x 600 mm, classe B 125 (ruptura &gt; 125 kN)</v>
          </cell>
          <cell r="C3595" t="str">
            <v>UN</v>
          </cell>
          <cell r="D3595">
            <v>337.99</v>
          </cell>
          <cell r="E3595">
            <v>67.73</v>
          </cell>
          <cell r="F3595">
            <v>405.72</v>
          </cell>
        </row>
        <row r="3596">
          <cell r="A3596" t="str">
            <v>49.06.480</v>
          </cell>
          <cell r="B3596" t="str">
            <v>Tampão em ferro fundido com tampa articulada, de 400 x 600 mm, classe 15 (ruptura &gt; 1500 kg)</v>
          </cell>
          <cell r="C3596" t="str">
            <v>UN</v>
          </cell>
          <cell r="D3596">
            <v>309.98</v>
          </cell>
          <cell r="E3596">
            <v>67.73</v>
          </cell>
          <cell r="F3596">
            <v>377.71</v>
          </cell>
        </row>
        <row r="3597">
          <cell r="A3597" t="str">
            <v>49.06.486</v>
          </cell>
          <cell r="B3597" t="str">
            <v>Tampão em ferro fundido com tampa articulada, de 900 mm, classe D 400 (ruptura &gt; 400kN</v>
          </cell>
          <cell r="C3597" t="str">
            <v>UN</v>
          </cell>
          <cell r="D3597">
            <v>1582.84</v>
          </cell>
          <cell r="E3597">
            <v>67.73</v>
          </cell>
          <cell r="F3597">
            <v>1650.57</v>
          </cell>
        </row>
        <row r="3598">
          <cell r="A3598" t="str">
            <v>49.06.550</v>
          </cell>
          <cell r="B3598" t="str">
            <v>Grelha com calha e cesto coletor para piso em aço inoxidável, largura de 15 cm</v>
          </cell>
          <cell r="C3598" t="str">
            <v>M</v>
          </cell>
          <cell r="D3598">
            <v>987.99</v>
          </cell>
          <cell r="E3598">
            <v>21.22</v>
          </cell>
          <cell r="F3598">
            <v>1009.21</v>
          </cell>
        </row>
        <row r="3599">
          <cell r="A3599" t="str">
            <v>49.06.560</v>
          </cell>
          <cell r="B3599" t="str">
            <v>Grelha com calha e cesto coletor para piso em aço inoxidável, largura de 20 cm</v>
          </cell>
          <cell r="C3599" t="str">
            <v>M</v>
          </cell>
          <cell r="D3599">
            <v>1244.8499999999999</v>
          </cell>
          <cell r="E3599">
            <v>27.99</v>
          </cell>
          <cell r="F3599">
            <v>1272.8399999999999</v>
          </cell>
        </row>
        <row r="3600">
          <cell r="A3600" t="str">
            <v>49.08</v>
          </cell>
          <cell r="B3600" t="str">
            <v>Caixa de passagem e inspecao</v>
          </cell>
          <cell r="C3600"/>
          <cell r="D3600"/>
          <cell r="E3600"/>
          <cell r="F3600"/>
        </row>
        <row r="3601">
          <cell r="A3601" t="str">
            <v>49.08.250</v>
          </cell>
          <cell r="B3601" t="str">
            <v>Caixa de areia em PVC, diâmetro nominal de 100 mm</v>
          </cell>
          <cell r="C3601" t="str">
            <v>UN</v>
          </cell>
          <cell r="D3601">
            <v>320.44</v>
          </cell>
          <cell r="E3601">
            <v>50.05</v>
          </cell>
          <cell r="F3601">
            <v>370.49</v>
          </cell>
        </row>
        <row r="3602">
          <cell r="A3602" t="str">
            <v>49.11</v>
          </cell>
          <cell r="B3602" t="str">
            <v>Canaletas e afins</v>
          </cell>
          <cell r="C3602"/>
          <cell r="D3602"/>
          <cell r="E3602"/>
          <cell r="F3602"/>
        </row>
        <row r="3603">
          <cell r="A3603" t="str">
            <v>49.11.130</v>
          </cell>
          <cell r="B3603" t="str">
            <v>Canaleta com grelha em alumínio, largura de 80 mm</v>
          </cell>
          <cell r="C3603" t="str">
            <v>M</v>
          </cell>
          <cell r="D3603">
            <v>410.45</v>
          </cell>
          <cell r="E3603">
            <v>11.29</v>
          </cell>
          <cell r="F3603">
            <v>421.74</v>
          </cell>
        </row>
        <row r="3604">
          <cell r="A3604" t="str">
            <v>49.11.140</v>
          </cell>
          <cell r="B3604" t="str">
            <v>Canaleta com grelha em alumínio, saída central / vertical, largura de 46 mm</v>
          </cell>
          <cell r="C3604" t="str">
            <v>M</v>
          </cell>
          <cell r="D3604">
            <v>258.02</v>
          </cell>
          <cell r="E3604">
            <v>11.29</v>
          </cell>
          <cell r="F3604">
            <v>269.31</v>
          </cell>
        </row>
        <row r="3605">
          <cell r="A3605" t="str">
            <v>49.11.141</v>
          </cell>
          <cell r="B3605" t="str">
            <v>Canaleta com grelha abre-fecha, em alumínio, saída central ou vertical, largura 46mm</v>
          </cell>
          <cell r="C3605" t="str">
            <v>M</v>
          </cell>
          <cell r="D3605">
            <v>338.25</v>
          </cell>
          <cell r="E3605">
            <v>11.29</v>
          </cell>
          <cell r="F3605">
            <v>349.54</v>
          </cell>
        </row>
        <row r="3606">
          <cell r="A3606" t="str">
            <v>49.12</v>
          </cell>
          <cell r="B3606" t="str">
            <v>Poco de visita, boca de lobo, caixa de passagem e afins</v>
          </cell>
          <cell r="C3606"/>
          <cell r="D3606"/>
          <cell r="E3606"/>
          <cell r="F3606"/>
        </row>
        <row r="3607">
          <cell r="A3607" t="str">
            <v>49.12.010</v>
          </cell>
          <cell r="B3607" t="str">
            <v>Boca de lobo simples tipo PMSP com tampa de concreto</v>
          </cell>
          <cell r="C3607" t="str">
            <v>UN</v>
          </cell>
          <cell r="D3607">
            <v>1874.66</v>
          </cell>
          <cell r="E3607">
            <v>1616.52</v>
          </cell>
          <cell r="F3607">
            <v>3491.18</v>
          </cell>
        </row>
        <row r="3608">
          <cell r="A3608" t="str">
            <v>49.12.030</v>
          </cell>
          <cell r="B3608" t="str">
            <v>Boca de lobo dupla tipo PMSP com tampa de concreto</v>
          </cell>
          <cell r="C3608" t="str">
            <v>UN</v>
          </cell>
          <cell r="D3608">
            <v>3179.57</v>
          </cell>
          <cell r="E3608">
            <v>2512.46</v>
          </cell>
          <cell r="F3608">
            <v>5692.03</v>
          </cell>
        </row>
        <row r="3609">
          <cell r="A3609" t="str">
            <v>49.12.050</v>
          </cell>
          <cell r="B3609" t="str">
            <v>Boca de lobo tripla tipo PMSP com tampa de concreto</v>
          </cell>
          <cell r="C3609" t="str">
            <v>UN</v>
          </cell>
          <cell r="D3609">
            <v>4432.66</v>
          </cell>
          <cell r="E3609">
            <v>3401.89</v>
          </cell>
          <cell r="F3609">
            <v>7834.55</v>
          </cell>
        </row>
        <row r="3610">
          <cell r="A3610" t="str">
            <v>49.12.058</v>
          </cell>
          <cell r="B3610" t="str">
            <v>Boca de leão simples tipo PMSP com grelha</v>
          </cell>
          <cell r="C3610" t="str">
            <v>UN</v>
          </cell>
          <cell r="D3610">
            <v>1201.51</v>
          </cell>
          <cell r="E3610">
            <v>1595.33</v>
          </cell>
          <cell r="F3610">
            <v>2796.84</v>
          </cell>
        </row>
        <row r="3611">
          <cell r="A3611" t="str">
            <v>49.12.110</v>
          </cell>
          <cell r="B3611" t="str">
            <v>Poço de visita de 1,60 x 1,60 x 1,60 m - tipo PMSP</v>
          </cell>
          <cell r="C3611" t="str">
            <v>UN</v>
          </cell>
          <cell r="D3611">
            <v>3749.67</v>
          </cell>
          <cell r="E3611">
            <v>2735.64</v>
          </cell>
          <cell r="F3611">
            <v>6485.31</v>
          </cell>
        </row>
        <row r="3612">
          <cell r="A3612" t="str">
            <v>49.12.120</v>
          </cell>
          <cell r="B3612" t="str">
            <v>Chaminé para poço de visita tipo PMSP em alvenaria, diâmetro interno 70 cm - pescoço</v>
          </cell>
          <cell r="C3612" t="str">
            <v>M</v>
          </cell>
          <cell r="D3612">
            <v>272.88</v>
          </cell>
          <cell r="E3612">
            <v>397.42</v>
          </cell>
          <cell r="F3612">
            <v>670.3</v>
          </cell>
        </row>
        <row r="3613">
          <cell r="A3613" t="str">
            <v>49.12.140</v>
          </cell>
          <cell r="B3613" t="str">
            <v>Poço de visita em alvenaria tipo PMSP - balão</v>
          </cell>
          <cell r="C3613" t="str">
            <v>UN</v>
          </cell>
          <cell r="D3613">
            <v>2197.37</v>
          </cell>
          <cell r="E3613">
            <v>2533.37</v>
          </cell>
          <cell r="F3613">
            <v>4730.74</v>
          </cell>
        </row>
        <row r="3614">
          <cell r="A3614" t="str">
            <v>49.13</v>
          </cell>
          <cell r="B3614" t="str">
            <v>Filtro anaerobio</v>
          </cell>
          <cell r="C3614"/>
          <cell r="D3614"/>
          <cell r="E3614"/>
          <cell r="F3614"/>
        </row>
        <row r="3615">
          <cell r="A3615" t="str">
            <v>49.13.010</v>
          </cell>
          <cell r="B3615" t="str">
            <v>Filtro biológico anaeróbio com anéis pré-moldados de concreto diâmetro de 1,40 m - h= 2,00 m</v>
          </cell>
          <cell r="C3615" t="str">
            <v>UN</v>
          </cell>
          <cell r="D3615">
            <v>3868</v>
          </cell>
          <cell r="E3615">
            <v>3180.12</v>
          </cell>
          <cell r="F3615">
            <v>7048.12</v>
          </cell>
        </row>
        <row r="3616">
          <cell r="A3616" t="str">
            <v>49.13.020</v>
          </cell>
          <cell r="B3616" t="str">
            <v>Filtro biológico anaeróbio com anéis pré-moldados de concreto diâmetro de 2,00 m - h= 2,00 m</v>
          </cell>
          <cell r="C3616" t="str">
            <v>UN</v>
          </cell>
          <cell r="D3616">
            <v>6239.52</v>
          </cell>
          <cell r="E3616">
            <v>5168.93</v>
          </cell>
          <cell r="F3616">
            <v>11408.45</v>
          </cell>
        </row>
        <row r="3617">
          <cell r="A3617" t="str">
            <v>49.13.030</v>
          </cell>
          <cell r="B3617" t="str">
            <v>Filtro biológico anaeróbio com anéis pré-moldados de concreto diâmetro de 2,40 m - h= 2,00 m</v>
          </cell>
          <cell r="C3617" t="str">
            <v>UN</v>
          </cell>
          <cell r="D3617">
            <v>9174.15</v>
          </cell>
          <cell r="E3617">
            <v>6826.1</v>
          </cell>
          <cell r="F3617">
            <v>16000.25</v>
          </cell>
        </row>
        <row r="3618">
          <cell r="A3618" t="str">
            <v>49.13.040</v>
          </cell>
          <cell r="B3618" t="str">
            <v>Filtro biológico anaeróbio com anéis pré-moldados de concreto diâmetro de 2,84 m - h= 2,50 m</v>
          </cell>
          <cell r="C3618" t="str">
            <v>UN</v>
          </cell>
          <cell r="D3618">
            <v>13769.47</v>
          </cell>
          <cell r="E3618">
            <v>8508.48</v>
          </cell>
          <cell r="F3618">
            <v>22277.95</v>
          </cell>
        </row>
        <row r="3619">
          <cell r="A3619" t="str">
            <v>49.14</v>
          </cell>
          <cell r="B3619" t="str">
            <v>Fossa septica</v>
          </cell>
          <cell r="C3619"/>
          <cell r="D3619"/>
          <cell r="E3619"/>
          <cell r="F3619"/>
        </row>
        <row r="3620">
          <cell r="A3620" t="str">
            <v>49.14.010</v>
          </cell>
          <cell r="B3620" t="str">
            <v>Fossa séptica câmara única com anéis pré-moldados em concreto, diâmetro externo de 1,50 m, altura útil de 1,50 m</v>
          </cell>
          <cell r="C3620" t="str">
            <v>UN</v>
          </cell>
          <cell r="D3620">
            <v>2658.88</v>
          </cell>
          <cell r="E3620">
            <v>1591.18</v>
          </cell>
          <cell r="F3620">
            <v>4250.0600000000004</v>
          </cell>
        </row>
        <row r="3621">
          <cell r="A3621" t="str">
            <v>49.14.020</v>
          </cell>
          <cell r="B3621" t="str">
            <v>Fossa séptica câmara única com anéis pré-moldados em concreto, diâmetro externo de 2,50 m, altura útil de 2,50 m</v>
          </cell>
          <cell r="C3621" t="str">
            <v>UN</v>
          </cell>
          <cell r="D3621">
            <v>7479.51</v>
          </cell>
          <cell r="E3621">
            <v>2376.5700000000002</v>
          </cell>
          <cell r="F3621">
            <v>9856.08</v>
          </cell>
        </row>
        <row r="3622">
          <cell r="A3622" t="str">
            <v>49.14.030</v>
          </cell>
          <cell r="B3622" t="str">
            <v>Fossa séptica câmara única com anéis pré-moldados em concreto, diâmetro externo de 2,50 m, altura útil de 4,00 m</v>
          </cell>
          <cell r="C3622" t="str">
            <v>UN</v>
          </cell>
          <cell r="D3622">
            <v>11240.95</v>
          </cell>
          <cell r="E3622">
            <v>4753.16</v>
          </cell>
          <cell r="F3622">
            <v>15994.11</v>
          </cell>
        </row>
        <row r="3623">
          <cell r="A3623" t="str">
            <v>49.14.061</v>
          </cell>
          <cell r="B3623" t="str">
            <v>SM01 Sumidouro - poço absorvente</v>
          </cell>
          <cell r="C3623" t="str">
            <v>M</v>
          </cell>
          <cell r="D3623">
            <v>1419.07</v>
          </cell>
          <cell r="E3623">
            <v>791</v>
          </cell>
          <cell r="F3623">
            <v>2210.0700000000002</v>
          </cell>
        </row>
        <row r="3624">
          <cell r="A3624" t="str">
            <v>49.14.071</v>
          </cell>
          <cell r="B3624" t="str">
            <v>Tampão pré-moldado de concreto armado para sumidouro com diâmetro externo de 2,00 m</v>
          </cell>
          <cell r="C3624" t="str">
            <v>UN</v>
          </cell>
          <cell r="D3624">
            <v>929.18</v>
          </cell>
          <cell r="E3624">
            <v>45.15</v>
          </cell>
          <cell r="F3624">
            <v>974.33</v>
          </cell>
        </row>
        <row r="3625">
          <cell r="A3625" t="str">
            <v>49.15</v>
          </cell>
          <cell r="B3625" t="str">
            <v>Anel e aduela pre-moldados</v>
          </cell>
          <cell r="C3625"/>
          <cell r="D3625"/>
          <cell r="E3625"/>
          <cell r="F3625"/>
        </row>
        <row r="3626">
          <cell r="A3626" t="str">
            <v>49.15.010</v>
          </cell>
          <cell r="B3626" t="str">
            <v>Anel pré-moldado de concreto com diâmetro de 0,60 m</v>
          </cell>
          <cell r="C3626" t="str">
            <v>M</v>
          </cell>
          <cell r="D3626">
            <v>370.62</v>
          </cell>
          <cell r="E3626">
            <v>32.76</v>
          </cell>
          <cell r="F3626">
            <v>403.38</v>
          </cell>
        </row>
        <row r="3627">
          <cell r="A3627" t="str">
            <v>49.15.030</v>
          </cell>
          <cell r="B3627" t="str">
            <v>Anel pré-moldado de concreto com diâmetro de 0,80 m</v>
          </cell>
          <cell r="C3627" t="str">
            <v>M</v>
          </cell>
          <cell r="D3627">
            <v>517.96</v>
          </cell>
          <cell r="E3627">
            <v>49.13</v>
          </cell>
          <cell r="F3627">
            <v>567.09</v>
          </cell>
        </row>
        <row r="3628">
          <cell r="A3628" t="str">
            <v>49.15.040</v>
          </cell>
          <cell r="B3628" t="str">
            <v>Anel pré-moldado de concreto com diâmetro de 1,20 m</v>
          </cell>
          <cell r="C3628" t="str">
            <v>M</v>
          </cell>
          <cell r="D3628">
            <v>575.91</v>
          </cell>
          <cell r="E3628">
            <v>65.510000000000005</v>
          </cell>
          <cell r="F3628">
            <v>641.41999999999996</v>
          </cell>
        </row>
        <row r="3629">
          <cell r="A3629" t="str">
            <v>49.15.050</v>
          </cell>
          <cell r="B3629" t="str">
            <v>Anel pré-moldado de concreto com diâmetro de 1,50 m</v>
          </cell>
          <cell r="C3629" t="str">
            <v>M</v>
          </cell>
          <cell r="D3629">
            <v>958.66</v>
          </cell>
          <cell r="E3629">
            <v>81.89</v>
          </cell>
          <cell r="F3629">
            <v>1040.55</v>
          </cell>
        </row>
        <row r="3630">
          <cell r="A3630" t="str">
            <v>49.15.060</v>
          </cell>
          <cell r="B3630" t="str">
            <v>Anel pré-moldado de concreto com diâmetro de 1,80 m</v>
          </cell>
          <cell r="C3630" t="str">
            <v>M</v>
          </cell>
          <cell r="D3630">
            <v>1543.46</v>
          </cell>
          <cell r="E3630">
            <v>98.27</v>
          </cell>
          <cell r="F3630">
            <v>1641.73</v>
          </cell>
        </row>
        <row r="3631">
          <cell r="A3631" t="str">
            <v>49.15.100</v>
          </cell>
          <cell r="B3631" t="str">
            <v>Anel pré-moldado de concreto com diâmetro de 3,00 m</v>
          </cell>
          <cell r="C3631" t="str">
            <v>M</v>
          </cell>
          <cell r="D3631">
            <v>2855.7</v>
          </cell>
          <cell r="E3631">
            <v>163.78</v>
          </cell>
          <cell r="F3631">
            <v>3019.48</v>
          </cell>
        </row>
        <row r="3632">
          <cell r="A3632" t="str">
            <v>49.16</v>
          </cell>
          <cell r="B3632" t="str">
            <v>Acessorios hidraulicos para agua de reuso</v>
          </cell>
          <cell r="C3632"/>
          <cell r="D3632"/>
          <cell r="E3632"/>
          <cell r="F3632"/>
        </row>
        <row r="3633">
          <cell r="A3633" t="str">
            <v>49.16.050</v>
          </cell>
          <cell r="B3633" t="str">
            <v>Realimentador automático, DN= 1´</v>
          </cell>
          <cell r="C3633" t="str">
            <v>UN</v>
          </cell>
          <cell r="D3633">
            <v>570.64</v>
          </cell>
          <cell r="E3633">
            <v>20.02</v>
          </cell>
          <cell r="F3633">
            <v>590.66</v>
          </cell>
        </row>
        <row r="3634">
          <cell r="A3634" t="str">
            <v>49.16.051</v>
          </cell>
          <cell r="B3634" t="str">
            <v>Sifão ladrão em polietileno para extravasão, diâmetro de 100mm</v>
          </cell>
          <cell r="C3634" t="str">
            <v>UN</v>
          </cell>
          <cell r="D3634">
            <v>254.18</v>
          </cell>
          <cell r="E3634">
            <v>25.03</v>
          </cell>
          <cell r="F3634">
            <v>279.20999999999998</v>
          </cell>
        </row>
        <row r="3635">
          <cell r="A3635" t="str">
            <v>50</v>
          </cell>
          <cell r="B3635" t="str">
            <v>DETECCAO, COMBATE E PREVENCAO A INCÊNDIO</v>
          </cell>
          <cell r="C3635"/>
          <cell r="D3635"/>
          <cell r="E3635"/>
          <cell r="F3635"/>
        </row>
        <row r="3636">
          <cell r="A3636" t="str">
            <v>50.01</v>
          </cell>
          <cell r="B3636" t="str">
            <v>Hidrantes e acessorios</v>
          </cell>
          <cell r="C3636"/>
          <cell r="D3636"/>
          <cell r="E3636"/>
          <cell r="F3636"/>
        </row>
        <row r="3637">
          <cell r="A3637" t="str">
            <v>50.01.030</v>
          </cell>
          <cell r="B3637" t="str">
            <v>Abrigo duplo para hidrante/mangueira, com visor e suporte (embutir e externo)</v>
          </cell>
          <cell r="C3637" t="str">
            <v>UN</v>
          </cell>
          <cell r="D3637">
            <v>1127.95</v>
          </cell>
          <cell r="E3637">
            <v>175.18</v>
          </cell>
          <cell r="F3637">
            <v>1303.1300000000001</v>
          </cell>
        </row>
        <row r="3638">
          <cell r="A3638" t="str">
            <v>50.01.060</v>
          </cell>
          <cell r="B3638" t="str">
            <v>Abrigo para hidrante/mangueira (embutir e externo)</v>
          </cell>
          <cell r="C3638" t="str">
            <v>UN</v>
          </cell>
          <cell r="D3638">
            <v>371.03</v>
          </cell>
          <cell r="E3638">
            <v>175.18</v>
          </cell>
          <cell r="F3638">
            <v>546.21</v>
          </cell>
        </row>
        <row r="3639">
          <cell r="A3639" t="str">
            <v>50.01.080</v>
          </cell>
          <cell r="B3639" t="str">
            <v>Mangueira com união de engate rápido, DN= 1 1/2´ (38 mm)</v>
          </cell>
          <cell r="C3639" t="str">
            <v>M</v>
          </cell>
          <cell r="D3639">
            <v>20.07</v>
          </cell>
          <cell r="E3639">
            <v>5.01</v>
          </cell>
          <cell r="F3639">
            <v>25.08</v>
          </cell>
        </row>
        <row r="3640">
          <cell r="A3640" t="str">
            <v>50.01.090</v>
          </cell>
          <cell r="B3640" t="str">
            <v>Botoeira para acionamento de bomba de incêndio tipo quebra-vidro</v>
          </cell>
          <cell r="C3640" t="str">
            <v>UN</v>
          </cell>
          <cell r="D3640">
            <v>66.84</v>
          </cell>
          <cell r="E3640">
            <v>15.02</v>
          </cell>
          <cell r="F3640">
            <v>81.86</v>
          </cell>
        </row>
        <row r="3641">
          <cell r="A3641" t="str">
            <v>50.01.100</v>
          </cell>
          <cell r="B3641" t="str">
            <v>Mangueira com união de engate rápido, DN= 2 1/2´ (63 mm)</v>
          </cell>
          <cell r="C3641" t="str">
            <v>M</v>
          </cell>
          <cell r="D3641">
            <v>33.049999999999997</v>
          </cell>
          <cell r="E3641">
            <v>5.01</v>
          </cell>
          <cell r="F3641">
            <v>38.06</v>
          </cell>
        </row>
        <row r="3642">
          <cell r="A3642" t="str">
            <v>50.01.110</v>
          </cell>
          <cell r="B3642" t="str">
            <v>Esguicho em latão com engate rápido, DN= 2 1/2´, jato regulável</v>
          </cell>
          <cell r="C3642" t="str">
            <v>UN</v>
          </cell>
          <cell r="D3642">
            <v>217.3</v>
          </cell>
          <cell r="E3642">
            <v>5.01</v>
          </cell>
          <cell r="F3642">
            <v>222.31</v>
          </cell>
        </row>
        <row r="3643">
          <cell r="A3643" t="str">
            <v>50.01.130</v>
          </cell>
          <cell r="B3643" t="str">
            <v>Abrigo simples com suporte, em aço inoxidável escovado, para mangueira de 1 1/2´, porta em vidro temperado jateado - inclusive mangueira de 30 m (2 x 15 m)</v>
          </cell>
          <cell r="C3643" t="str">
            <v>UN</v>
          </cell>
          <cell r="D3643">
            <v>3533.8</v>
          </cell>
          <cell r="E3643">
            <v>275.27999999999997</v>
          </cell>
          <cell r="F3643">
            <v>3809.08</v>
          </cell>
        </row>
        <row r="3644">
          <cell r="A3644" t="str">
            <v>50.01.160</v>
          </cell>
          <cell r="B3644" t="str">
            <v>Adaptador de engate rápido em latão de 2 1/2´ x 1 1/2´</v>
          </cell>
          <cell r="C3644" t="str">
            <v>UN</v>
          </cell>
          <cell r="D3644">
            <v>65.430000000000007</v>
          </cell>
          <cell r="E3644">
            <v>5.01</v>
          </cell>
          <cell r="F3644">
            <v>70.44</v>
          </cell>
        </row>
        <row r="3645">
          <cell r="A3645" t="str">
            <v>50.01.170</v>
          </cell>
          <cell r="B3645" t="str">
            <v>Adaptador de engate rápido em latão de 2 1/2´ x 2 1/2´</v>
          </cell>
          <cell r="C3645" t="str">
            <v>UN</v>
          </cell>
          <cell r="D3645">
            <v>93.56</v>
          </cell>
          <cell r="E3645">
            <v>5.01</v>
          </cell>
          <cell r="F3645">
            <v>98.57</v>
          </cell>
        </row>
        <row r="3646">
          <cell r="A3646" t="str">
            <v>50.01.180</v>
          </cell>
          <cell r="B3646" t="str">
            <v>Hidrante de coluna com duas saídas, 4´x 2 1/2´ - simples</v>
          </cell>
          <cell r="C3646" t="str">
            <v>UN</v>
          </cell>
          <cell r="D3646">
            <v>1907.38</v>
          </cell>
          <cell r="E3646">
            <v>64.239999999999995</v>
          </cell>
          <cell r="F3646">
            <v>1971.62</v>
          </cell>
        </row>
        <row r="3647">
          <cell r="A3647" t="str">
            <v>50.01.190</v>
          </cell>
          <cell r="B3647" t="str">
            <v>Tampão de engate rápido em latão, DN= 2 1/2´, com corrente</v>
          </cell>
          <cell r="C3647" t="str">
            <v>UN</v>
          </cell>
          <cell r="D3647">
            <v>108.18</v>
          </cell>
          <cell r="E3647">
            <v>5.01</v>
          </cell>
          <cell r="F3647">
            <v>113.19</v>
          </cell>
        </row>
        <row r="3648">
          <cell r="A3648" t="str">
            <v>50.01.200</v>
          </cell>
          <cell r="B3648" t="str">
            <v>Tampão de engate rápido em latão, DN= 1 1/2´, com corrente</v>
          </cell>
          <cell r="C3648" t="str">
            <v>UN</v>
          </cell>
          <cell r="D3648">
            <v>79.53</v>
          </cell>
          <cell r="E3648">
            <v>5.01</v>
          </cell>
          <cell r="F3648">
            <v>84.54</v>
          </cell>
        </row>
        <row r="3649">
          <cell r="A3649" t="str">
            <v>50.01.210</v>
          </cell>
          <cell r="B3649" t="str">
            <v>Chave para conexão de engate rápido</v>
          </cell>
          <cell r="C3649" t="str">
            <v>UN</v>
          </cell>
          <cell r="D3649">
            <v>18.71</v>
          </cell>
          <cell r="E3649">
            <v>0.67</v>
          </cell>
          <cell r="F3649">
            <v>19.38</v>
          </cell>
        </row>
        <row r="3650">
          <cell r="A3650" t="str">
            <v>50.01.220</v>
          </cell>
          <cell r="B3650" t="str">
            <v>Esguicho latão com engate rápido, DN= 1 1/2´, jato regulável</v>
          </cell>
          <cell r="C3650" t="str">
            <v>UN</v>
          </cell>
          <cell r="D3650">
            <v>155.27000000000001</v>
          </cell>
          <cell r="E3650">
            <v>5.01</v>
          </cell>
          <cell r="F3650">
            <v>160.28</v>
          </cell>
        </row>
        <row r="3651">
          <cell r="A3651" t="str">
            <v>50.01.320</v>
          </cell>
          <cell r="B3651" t="str">
            <v>Abrigo de hidrante de 1 1/2´ completo - inclusive mangueira de 30 m (2 x 15 m)</v>
          </cell>
          <cell r="C3651" t="str">
            <v>UN</v>
          </cell>
          <cell r="D3651">
            <v>1877.74</v>
          </cell>
          <cell r="E3651">
            <v>260.26</v>
          </cell>
          <cell r="F3651">
            <v>2138</v>
          </cell>
        </row>
        <row r="3652">
          <cell r="A3652" t="str">
            <v>50.01.330</v>
          </cell>
          <cell r="B3652" t="str">
            <v>Abrigo de hidrante de 2 1/2´ completo - inclusive mangueira de 30 m (2 x 15 m)</v>
          </cell>
          <cell r="C3652" t="str">
            <v>UN</v>
          </cell>
          <cell r="D3652">
            <v>2483.1799999999998</v>
          </cell>
          <cell r="E3652">
            <v>260.26</v>
          </cell>
          <cell r="F3652">
            <v>2743.44</v>
          </cell>
        </row>
        <row r="3653">
          <cell r="A3653" t="str">
            <v>50.01.340</v>
          </cell>
          <cell r="B3653" t="str">
            <v>Abrigo para registro de recalque tipo coluna, completo - inclusive tubulações e válvulas</v>
          </cell>
          <cell r="C3653" t="str">
            <v>UN</v>
          </cell>
          <cell r="D3653">
            <v>2784.26</v>
          </cell>
          <cell r="E3653">
            <v>814.93</v>
          </cell>
          <cell r="F3653">
            <v>3599.19</v>
          </cell>
        </row>
        <row r="3654">
          <cell r="A3654" t="str">
            <v>50.02</v>
          </cell>
          <cell r="B3654" t="str">
            <v>Registro e valvula controladora</v>
          </cell>
          <cell r="C3654"/>
          <cell r="D3654"/>
          <cell r="E3654"/>
          <cell r="F3654"/>
        </row>
        <row r="3655">
          <cell r="A3655" t="str">
            <v>50.02.020</v>
          </cell>
          <cell r="B3655" t="str">
            <v>Bico de sprinkler tipo pendente com rompimento da ampola a 68°C</v>
          </cell>
          <cell r="C3655" t="str">
            <v>UN</v>
          </cell>
          <cell r="D3655">
            <v>32.409999999999997</v>
          </cell>
          <cell r="E3655">
            <v>17.600000000000001</v>
          </cell>
          <cell r="F3655">
            <v>50.01</v>
          </cell>
        </row>
        <row r="3656">
          <cell r="A3656" t="str">
            <v>50.02.050</v>
          </cell>
          <cell r="B3656" t="str">
            <v>Alarme hidráulico tipo gongo</v>
          </cell>
          <cell r="C3656" t="str">
            <v>UN</v>
          </cell>
          <cell r="D3656">
            <v>802.76</v>
          </cell>
          <cell r="E3656">
            <v>25.03</v>
          </cell>
          <cell r="F3656">
            <v>827.79</v>
          </cell>
        </row>
        <row r="3657">
          <cell r="A3657" t="str">
            <v>50.02.060</v>
          </cell>
          <cell r="B3657" t="str">
            <v>Bico de sprinkler tipo upright com rompimento da ampola a 68ºC</v>
          </cell>
          <cell r="C3657" t="str">
            <v>UN</v>
          </cell>
          <cell r="D3657">
            <v>30.51</v>
          </cell>
          <cell r="E3657">
            <v>17.600000000000001</v>
          </cell>
          <cell r="F3657">
            <v>48.11</v>
          </cell>
        </row>
        <row r="3658">
          <cell r="A3658" t="str">
            <v>50.02.080</v>
          </cell>
          <cell r="B3658" t="str">
            <v>Válvula de governo completa com alarme VGA, corpo em ferro fundido, extremidades flangeadas e DN = 6´</v>
          </cell>
          <cell r="C3658" t="str">
            <v>UN</v>
          </cell>
          <cell r="D3658">
            <v>7304.27</v>
          </cell>
          <cell r="E3658">
            <v>150.15</v>
          </cell>
          <cell r="F3658">
            <v>7454.42</v>
          </cell>
        </row>
        <row r="3659">
          <cell r="A3659" t="str">
            <v>50.05</v>
          </cell>
          <cell r="B3659" t="str">
            <v>Iluminacao e sinalizacao de emergencia</v>
          </cell>
          <cell r="C3659"/>
          <cell r="D3659"/>
          <cell r="E3659"/>
          <cell r="F3659"/>
        </row>
        <row r="3660">
          <cell r="A3660" t="str">
            <v>50.05.022</v>
          </cell>
          <cell r="B3660" t="str">
            <v>Destravador magnético (eletroímã) para porta corta-fogo de 24 Vcc</v>
          </cell>
          <cell r="C3660" t="str">
            <v>UN</v>
          </cell>
          <cell r="D3660">
            <v>208.96</v>
          </cell>
          <cell r="E3660">
            <v>40.04</v>
          </cell>
          <cell r="F3660">
            <v>249</v>
          </cell>
        </row>
        <row r="3661">
          <cell r="A3661" t="str">
            <v>50.05.060</v>
          </cell>
          <cell r="B3661" t="str">
            <v>Central de iluminação de emergência, completa, para até 6.000 W</v>
          </cell>
          <cell r="C3661" t="str">
            <v>UN</v>
          </cell>
          <cell r="D3661">
            <v>29003.69</v>
          </cell>
          <cell r="E3661">
            <v>15.95</v>
          </cell>
          <cell r="F3661">
            <v>29019.64</v>
          </cell>
        </row>
        <row r="3662">
          <cell r="A3662" t="str">
            <v>50.05.072</v>
          </cell>
          <cell r="B3662" t="str">
            <v>Luminária de emergência LED de sobrepor, para teto ou parede, autonomia mínima 2 horas</v>
          </cell>
          <cell r="C3662" t="str">
            <v>UN</v>
          </cell>
          <cell r="D3662">
            <v>89.14</v>
          </cell>
          <cell r="E3662">
            <v>25.03</v>
          </cell>
          <cell r="F3662">
            <v>114.17</v>
          </cell>
        </row>
        <row r="3663">
          <cell r="A3663" t="str">
            <v>50.05.080</v>
          </cell>
          <cell r="B3663" t="str">
            <v>Luminária para unidade centralizada de sobrepor completa com lâmpada fluorescente compacta de 15 W</v>
          </cell>
          <cell r="C3663" t="str">
            <v>UN</v>
          </cell>
          <cell r="D3663">
            <v>90.44</v>
          </cell>
          <cell r="E3663">
            <v>25.03</v>
          </cell>
          <cell r="F3663">
            <v>115.47</v>
          </cell>
        </row>
        <row r="3664">
          <cell r="A3664" t="str">
            <v>50.05.160</v>
          </cell>
          <cell r="B3664" t="str">
            <v>Módulo para adaptação de luminária de emergência, autonomia 90 minutos para lâmpada fluorescente de 32 W</v>
          </cell>
          <cell r="C3664" t="str">
            <v>UN</v>
          </cell>
          <cell r="D3664">
            <v>242.33</v>
          </cell>
          <cell r="E3664">
            <v>15.02</v>
          </cell>
          <cell r="F3664">
            <v>257.35000000000002</v>
          </cell>
        </row>
        <row r="3665">
          <cell r="A3665" t="str">
            <v>50.05.170</v>
          </cell>
          <cell r="B3665" t="str">
            <v>Acionador manual tipo quebra vidro, em caixa plástica</v>
          </cell>
          <cell r="C3665" t="str">
            <v>UN</v>
          </cell>
          <cell r="D3665">
            <v>66.02</v>
          </cell>
          <cell r="E3665">
            <v>15.02</v>
          </cell>
          <cell r="F3665">
            <v>81.040000000000006</v>
          </cell>
        </row>
        <row r="3666">
          <cell r="A3666" t="str">
            <v>50.05.210</v>
          </cell>
          <cell r="B3666" t="str">
            <v>Detector termovelocimétrico endereçável com base endereçável</v>
          </cell>
          <cell r="C3666" t="str">
            <v>UN</v>
          </cell>
          <cell r="D3666">
            <v>175.5</v>
          </cell>
          <cell r="E3666">
            <v>15.02</v>
          </cell>
          <cell r="F3666">
            <v>190.52</v>
          </cell>
        </row>
        <row r="3667">
          <cell r="A3667" t="str">
            <v>50.05.214</v>
          </cell>
          <cell r="B3667" t="str">
            <v>Detector de gás liquefeito (GLP), gás natural (GN) ou derivados de metano</v>
          </cell>
          <cell r="C3667" t="str">
            <v>UN</v>
          </cell>
          <cell r="D3667">
            <v>485.12</v>
          </cell>
          <cell r="E3667">
            <v>15.02</v>
          </cell>
          <cell r="F3667">
            <v>500.14</v>
          </cell>
        </row>
        <row r="3668">
          <cell r="A3668" t="str">
            <v>50.05.230</v>
          </cell>
          <cell r="B3668" t="str">
            <v>Sirene audiovisual tipo endereçável</v>
          </cell>
          <cell r="C3668" t="str">
            <v>UN</v>
          </cell>
          <cell r="D3668">
            <v>265.06</v>
          </cell>
          <cell r="E3668">
            <v>15.02</v>
          </cell>
          <cell r="F3668">
            <v>280.08</v>
          </cell>
        </row>
        <row r="3669">
          <cell r="A3669" t="str">
            <v>50.05.250</v>
          </cell>
          <cell r="B3669" t="str">
            <v>Central de iluminação de emergência, completa, autonomia 1 hora, para até 240 W</v>
          </cell>
          <cell r="C3669" t="str">
            <v>UN</v>
          </cell>
          <cell r="D3669">
            <v>815.74</v>
          </cell>
          <cell r="E3669">
            <v>15.95</v>
          </cell>
          <cell r="F3669">
            <v>831.69</v>
          </cell>
        </row>
        <row r="3670">
          <cell r="A3670" t="str">
            <v>50.05.270</v>
          </cell>
          <cell r="B3670" t="str">
            <v>Central de detecção e alarme de incêndio completa, autonomia de 1 hora para 12 laços, 220 V/12 V</v>
          </cell>
          <cell r="C3670" t="str">
            <v>UN</v>
          </cell>
          <cell r="D3670">
            <v>726.1</v>
          </cell>
          <cell r="E3670">
            <v>15.95</v>
          </cell>
          <cell r="F3670">
            <v>742.05</v>
          </cell>
        </row>
        <row r="3671">
          <cell r="A3671" t="str">
            <v>50.05.280</v>
          </cell>
          <cell r="B3671" t="str">
            <v>Sirene tipo corneta de 12 V</v>
          </cell>
          <cell r="C3671" t="str">
            <v>UN</v>
          </cell>
          <cell r="D3671">
            <v>88.34</v>
          </cell>
          <cell r="E3671">
            <v>15.02</v>
          </cell>
          <cell r="F3671">
            <v>103.36</v>
          </cell>
        </row>
        <row r="3672">
          <cell r="A3672" t="str">
            <v>50.05.312</v>
          </cell>
          <cell r="B3672" t="str">
            <v>Bloco autônomo de iluminação de emergência LED, com autonomia mínima de 3 horas, fluxo luminoso de 2.000 até 3.000 lúmens, equipado com 2 faróis</v>
          </cell>
          <cell r="C3672" t="str">
            <v>UN</v>
          </cell>
          <cell r="D3672">
            <v>270.98</v>
          </cell>
          <cell r="E3672">
            <v>15.95</v>
          </cell>
          <cell r="F3672">
            <v>286.93</v>
          </cell>
        </row>
        <row r="3673">
          <cell r="A3673" t="str">
            <v>50.05.400</v>
          </cell>
          <cell r="B3673" t="str">
            <v>Sirene eletrônica em caixa metálica de 4 x 4</v>
          </cell>
          <cell r="C3673" t="str">
            <v>UN</v>
          </cell>
          <cell r="D3673">
            <v>72.87</v>
          </cell>
          <cell r="E3673">
            <v>55.06</v>
          </cell>
          <cell r="F3673">
            <v>127.93</v>
          </cell>
        </row>
        <row r="3674">
          <cell r="A3674" t="str">
            <v>50.05.430</v>
          </cell>
          <cell r="B3674" t="str">
            <v>Detector óptico de fumaça com base endereçável</v>
          </cell>
          <cell r="C3674" t="str">
            <v>UN</v>
          </cell>
          <cell r="D3674">
            <v>186.82</v>
          </cell>
          <cell r="E3674">
            <v>50.05</v>
          </cell>
          <cell r="F3674">
            <v>236.87</v>
          </cell>
        </row>
        <row r="3675">
          <cell r="A3675" t="str">
            <v>50.05.440</v>
          </cell>
          <cell r="B3675" t="str">
            <v>Painel repetidor de detecção e alarme de incêndio tipo endereçável</v>
          </cell>
          <cell r="C3675" t="str">
            <v>UN</v>
          </cell>
          <cell r="D3675">
            <v>1334.99</v>
          </cell>
          <cell r="E3675">
            <v>15.02</v>
          </cell>
          <cell r="F3675">
            <v>1350.01</v>
          </cell>
        </row>
        <row r="3676">
          <cell r="A3676" t="str">
            <v>50.05.450</v>
          </cell>
          <cell r="B3676" t="str">
            <v>Acionador manual quebra-vidro endereçável</v>
          </cell>
          <cell r="C3676" t="str">
            <v>UN</v>
          </cell>
          <cell r="D3676">
            <v>176.25</v>
          </cell>
          <cell r="E3676">
            <v>15.02</v>
          </cell>
          <cell r="F3676">
            <v>191.27</v>
          </cell>
        </row>
        <row r="3677">
          <cell r="A3677" t="str">
            <v>50.05.470</v>
          </cell>
          <cell r="B3677" t="str">
            <v>Módulo isolador, módulo endereçador para audiovisual</v>
          </cell>
          <cell r="C3677" t="str">
            <v>UN</v>
          </cell>
          <cell r="D3677">
            <v>218.88</v>
          </cell>
          <cell r="E3677">
            <v>25.03</v>
          </cell>
          <cell r="F3677">
            <v>243.91</v>
          </cell>
        </row>
        <row r="3678">
          <cell r="A3678" t="str">
            <v>50.05.490</v>
          </cell>
          <cell r="B3678" t="str">
            <v>Sinalizador audiovisual endereçável com LED</v>
          </cell>
          <cell r="C3678" t="str">
            <v>UN</v>
          </cell>
          <cell r="D3678">
            <v>411.04</v>
          </cell>
          <cell r="E3678">
            <v>15.02</v>
          </cell>
          <cell r="F3678">
            <v>426.06</v>
          </cell>
        </row>
        <row r="3679">
          <cell r="A3679" t="str">
            <v>50.05.491</v>
          </cell>
          <cell r="B3679" t="str">
            <v>Sinalizador visual de advertência</v>
          </cell>
          <cell r="C3679" t="str">
            <v>UN</v>
          </cell>
          <cell r="D3679">
            <v>373.31</v>
          </cell>
          <cell r="E3679">
            <v>12.51</v>
          </cell>
          <cell r="F3679">
            <v>385.82</v>
          </cell>
        </row>
        <row r="3680">
          <cell r="A3680" t="str">
            <v>50.05.492</v>
          </cell>
          <cell r="B3680" t="str">
            <v>Sinalizador audiovisual de advertência</v>
          </cell>
          <cell r="C3680" t="str">
            <v>UN</v>
          </cell>
          <cell r="D3680">
            <v>186.76</v>
          </cell>
          <cell r="E3680">
            <v>12.51</v>
          </cell>
          <cell r="F3680">
            <v>199.27</v>
          </cell>
        </row>
        <row r="3681">
          <cell r="A3681" t="str">
            <v>50.10</v>
          </cell>
          <cell r="B3681" t="str">
            <v>Extintores</v>
          </cell>
          <cell r="C3681"/>
          <cell r="D3681"/>
          <cell r="E3681"/>
          <cell r="F3681"/>
        </row>
        <row r="3682">
          <cell r="A3682" t="str">
            <v>50.10.030</v>
          </cell>
          <cell r="B3682" t="str">
            <v>Extintor sobre rodas de gás carbônico - capacidade de 10 kg</v>
          </cell>
          <cell r="C3682" t="str">
            <v>UN</v>
          </cell>
          <cell r="D3682">
            <v>1460.32</v>
          </cell>
          <cell r="E3682">
            <v>20.78</v>
          </cell>
          <cell r="F3682">
            <v>1481.1</v>
          </cell>
        </row>
        <row r="3683">
          <cell r="A3683" t="str">
            <v>50.10.050</v>
          </cell>
          <cell r="B3683" t="str">
            <v>Extintor sobre rodas de gás carbônico - capacidade de 25 kg</v>
          </cell>
          <cell r="C3683" t="str">
            <v>UN</v>
          </cell>
          <cell r="D3683">
            <v>6130.52</v>
          </cell>
          <cell r="E3683">
            <v>20.78</v>
          </cell>
          <cell r="F3683">
            <v>6151.3</v>
          </cell>
        </row>
        <row r="3684">
          <cell r="A3684" t="str">
            <v>50.10.058</v>
          </cell>
          <cell r="B3684" t="str">
            <v>Extintor manual de pó químico seco BC - capacidade de 4 kg</v>
          </cell>
          <cell r="C3684" t="str">
            <v>UN</v>
          </cell>
          <cell r="D3684">
            <v>186.59</v>
          </cell>
          <cell r="E3684">
            <v>20.78</v>
          </cell>
          <cell r="F3684">
            <v>207.37</v>
          </cell>
        </row>
        <row r="3685">
          <cell r="A3685" t="str">
            <v>50.10.060</v>
          </cell>
          <cell r="B3685" t="str">
            <v>Extintor manual de pó químico seco BC - capacidade de 8 kg</v>
          </cell>
          <cell r="C3685" t="str">
            <v>UN</v>
          </cell>
          <cell r="D3685">
            <v>263.2</v>
          </cell>
          <cell r="E3685">
            <v>20.78</v>
          </cell>
          <cell r="F3685">
            <v>283.98</v>
          </cell>
        </row>
        <row r="3686">
          <cell r="A3686" t="str">
            <v>50.10.084</v>
          </cell>
          <cell r="B3686" t="str">
            <v>Extintor manual de pó químico seco 20 BC - capacidade de 12 kg</v>
          </cell>
          <cell r="C3686" t="str">
            <v>UN</v>
          </cell>
          <cell r="D3686">
            <v>301.73</v>
          </cell>
          <cell r="E3686">
            <v>20.78</v>
          </cell>
          <cell r="F3686">
            <v>322.51</v>
          </cell>
        </row>
        <row r="3687">
          <cell r="A3687" t="str">
            <v>50.10.096</v>
          </cell>
          <cell r="B3687" t="str">
            <v>Extintor sobre rodas de pó químico seco BC - capacidade de 20 kg</v>
          </cell>
          <cell r="C3687" t="str">
            <v>UN</v>
          </cell>
          <cell r="D3687">
            <v>1635.36</v>
          </cell>
          <cell r="E3687"/>
          <cell r="F3687">
            <v>1635.36</v>
          </cell>
        </row>
        <row r="3688">
          <cell r="A3688" t="str">
            <v>50.10.100</v>
          </cell>
          <cell r="B3688" t="str">
            <v>Extintor manual de água pressurizada - capacidade de 10 litros</v>
          </cell>
          <cell r="C3688" t="str">
            <v>UN</v>
          </cell>
          <cell r="D3688">
            <v>199.65</v>
          </cell>
          <cell r="E3688">
            <v>20.78</v>
          </cell>
          <cell r="F3688">
            <v>220.43</v>
          </cell>
        </row>
        <row r="3689">
          <cell r="A3689" t="str">
            <v>50.10.110</v>
          </cell>
          <cell r="B3689" t="str">
            <v>Extintor manual de pó químico seco ABC - capacidade de 4 kg</v>
          </cell>
          <cell r="C3689" t="str">
            <v>UN</v>
          </cell>
          <cell r="D3689">
            <v>220.7</v>
          </cell>
          <cell r="E3689">
            <v>20.78</v>
          </cell>
          <cell r="F3689">
            <v>241.48</v>
          </cell>
        </row>
        <row r="3690">
          <cell r="A3690" t="str">
            <v>50.10.120</v>
          </cell>
          <cell r="B3690" t="str">
            <v>Extintor manual de pó químico seco ABC - capacidade de 6 kg</v>
          </cell>
          <cell r="C3690" t="str">
            <v>UN</v>
          </cell>
          <cell r="D3690">
            <v>258.64999999999998</v>
          </cell>
          <cell r="E3690">
            <v>20.78</v>
          </cell>
          <cell r="F3690">
            <v>279.43</v>
          </cell>
        </row>
        <row r="3691">
          <cell r="A3691" t="str">
            <v>50.10.140</v>
          </cell>
          <cell r="B3691" t="str">
            <v>Extintor manual de gás carbônico 5 BC - capacidade de 6 kg</v>
          </cell>
          <cell r="C3691" t="str">
            <v>UN</v>
          </cell>
          <cell r="D3691">
            <v>667.85</v>
          </cell>
          <cell r="E3691">
            <v>20.78</v>
          </cell>
          <cell r="F3691">
            <v>688.63</v>
          </cell>
        </row>
        <row r="3692">
          <cell r="A3692" t="str">
            <v>50.10.210</v>
          </cell>
          <cell r="B3692" t="str">
            <v>Suporte para extintor de piso em fibra de vidro</v>
          </cell>
          <cell r="C3692" t="str">
            <v>UN</v>
          </cell>
          <cell r="D3692">
            <v>223.15</v>
          </cell>
          <cell r="E3692">
            <v>2.04</v>
          </cell>
          <cell r="F3692">
            <v>225.19</v>
          </cell>
        </row>
        <row r="3693">
          <cell r="A3693" t="str">
            <v>50.10.220</v>
          </cell>
          <cell r="B3693" t="str">
            <v>Suporte para extintor de piso em aço inoxidável</v>
          </cell>
          <cell r="C3693" t="str">
            <v>UN</v>
          </cell>
          <cell r="D3693">
            <v>232.55</v>
          </cell>
          <cell r="E3693">
            <v>2.04</v>
          </cell>
          <cell r="F3693">
            <v>234.59</v>
          </cell>
        </row>
        <row r="3694">
          <cell r="A3694" t="str">
            <v>50.20</v>
          </cell>
          <cell r="B3694" t="str">
            <v>Reparos, conservacoes e complementos - GRUPO 50</v>
          </cell>
          <cell r="C3694"/>
          <cell r="D3694"/>
          <cell r="E3694"/>
          <cell r="F3694"/>
        </row>
        <row r="3695">
          <cell r="A3695" t="str">
            <v>50.20.110</v>
          </cell>
          <cell r="B3695" t="str">
            <v>Recarga de extintor de água pressurizada</v>
          </cell>
          <cell r="C3695" t="str">
            <v>L</v>
          </cell>
          <cell r="D3695">
            <v>2.4900000000000002</v>
          </cell>
          <cell r="E3695"/>
          <cell r="F3695">
            <v>2.4900000000000002</v>
          </cell>
        </row>
        <row r="3696">
          <cell r="A3696" t="str">
            <v>50.20.120</v>
          </cell>
          <cell r="B3696" t="str">
            <v>Recarga de extintor de gás carbônico</v>
          </cell>
          <cell r="C3696" t="str">
            <v>KG</v>
          </cell>
          <cell r="D3696">
            <v>10.89</v>
          </cell>
          <cell r="E3696"/>
          <cell r="F3696">
            <v>10.89</v>
          </cell>
        </row>
        <row r="3697">
          <cell r="A3697" t="str">
            <v>50.20.130</v>
          </cell>
          <cell r="B3697" t="str">
            <v>Recarga de extintor de pó químico seco</v>
          </cell>
          <cell r="C3697" t="str">
            <v>KG</v>
          </cell>
          <cell r="D3697">
            <v>8.34</v>
          </cell>
          <cell r="E3697"/>
          <cell r="F3697">
            <v>8.34</v>
          </cell>
        </row>
        <row r="3698">
          <cell r="A3698" t="str">
            <v>50.20.160</v>
          </cell>
          <cell r="B3698" t="str">
            <v>Pintura de extintor de gás carbônico, pó químico seco, ou água pressurizada, com capacidade acima de 12 kg até 20 kg</v>
          </cell>
          <cell r="C3698" t="str">
            <v>UN</v>
          </cell>
          <cell r="D3698">
            <v>41.64</v>
          </cell>
          <cell r="E3698"/>
          <cell r="F3698">
            <v>41.64</v>
          </cell>
        </row>
        <row r="3699">
          <cell r="A3699" t="str">
            <v>50.20.170</v>
          </cell>
          <cell r="B3699" t="str">
            <v>Pintura de extintor de gás carbônico, pó químico seco, ou água pressurizada, com capacidade até 12 kg</v>
          </cell>
          <cell r="C3699" t="str">
            <v>UN</v>
          </cell>
          <cell r="D3699">
            <v>26.28</v>
          </cell>
          <cell r="E3699"/>
          <cell r="F3699">
            <v>26.28</v>
          </cell>
        </row>
        <row r="3700">
          <cell r="A3700" t="str">
            <v>50.20.200</v>
          </cell>
          <cell r="B3700" t="str">
            <v>Recolocação de bico de sprinkler</v>
          </cell>
          <cell r="C3700" t="str">
            <v>UN</v>
          </cell>
          <cell r="D3700">
            <v>0.06</v>
          </cell>
          <cell r="E3700">
            <v>17.600000000000001</v>
          </cell>
          <cell r="F3700">
            <v>17.66</v>
          </cell>
        </row>
        <row r="3701">
          <cell r="A3701" t="str">
            <v>54</v>
          </cell>
          <cell r="B3701" t="str">
            <v>PAVIMENTACAO E PASSEIO</v>
          </cell>
          <cell r="C3701"/>
          <cell r="D3701"/>
          <cell r="E3701"/>
          <cell r="F3701"/>
        </row>
        <row r="3702">
          <cell r="A3702" t="str">
            <v>54.01</v>
          </cell>
          <cell r="B3702" t="str">
            <v>Pavimentacao preparo de base</v>
          </cell>
          <cell r="C3702"/>
          <cell r="D3702"/>
          <cell r="E3702"/>
          <cell r="F3702"/>
        </row>
        <row r="3703">
          <cell r="A3703" t="str">
            <v>54.01.010</v>
          </cell>
          <cell r="B3703" t="str">
            <v>Regularização e compactação mecanizada de superfície, sem controle do proctor normal</v>
          </cell>
          <cell r="C3703" t="str">
            <v>M2</v>
          </cell>
          <cell r="D3703">
            <v>3.64</v>
          </cell>
          <cell r="E3703">
            <v>0.16</v>
          </cell>
          <cell r="F3703">
            <v>3.8</v>
          </cell>
        </row>
        <row r="3704">
          <cell r="A3704" t="str">
            <v>54.01.030</v>
          </cell>
          <cell r="B3704" t="str">
            <v>Abertura e preparo de caixa até 40 cm, compactação do subleito mínimo de 95% do PN e transporte até o raio de 1 km</v>
          </cell>
          <cell r="C3704" t="str">
            <v>M2</v>
          </cell>
          <cell r="D3704">
            <v>28.73</v>
          </cell>
          <cell r="E3704">
            <v>0.33</v>
          </cell>
          <cell r="F3704">
            <v>29.06</v>
          </cell>
        </row>
        <row r="3705">
          <cell r="A3705" t="str">
            <v>54.01.050</v>
          </cell>
          <cell r="B3705" t="str">
            <v>Compactação do subleito mínimo de 95% do PN</v>
          </cell>
          <cell r="C3705" t="str">
            <v>M3</v>
          </cell>
          <cell r="D3705">
            <v>23.08</v>
          </cell>
          <cell r="E3705">
            <v>0.65</v>
          </cell>
          <cell r="F3705">
            <v>23.73</v>
          </cell>
        </row>
        <row r="3706">
          <cell r="A3706" t="str">
            <v>54.01.200</v>
          </cell>
          <cell r="B3706" t="str">
            <v>Base de macadame hidráulico</v>
          </cell>
          <cell r="C3706" t="str">
            <v>M3</v>
          </cell>
          <cell r="D3706">
            <v>300.57</v>
          </cell>
          <cell r="E3706">
            <v>30.54</v>
          </cell>
          <cell r="F3706">
            <v>331.11</v>
          </cell>
        </row>
        <row r="3707">
          <cell r="A3707" t="str">
            <v>54.01.210</v>
          </cell>
          <cell r="B3707" t="str">
            <v>Base de brita graduada</v>
          </cell>
          <cell r="C3707" t="str">
            <v>M3</v>
          </cell>
          <cell r="D3707">
            <v>243.72</v>
          </cell>
          <cell r="E3707">
            <v>3.14</v>
          </cell>
          <cell r="F3707">
            <v>246.86</v>
          </cell>
        </row>
        <row r="3708">
          <cell r="A3708" t="str">
            <v>54.01.220</v>
          </cell>
          <cell r="B3708" t="str">
            <v>Base de bica corrida</v>
          </cell>
          <cell r="C3708" t="str">
            <v>M3</v>
          </cell>
          <cell r="D3708">
            <v>212.19</v>
          </cell>
          <cell r="E3708">
            <v>3.14</v>
          </cell>
          <cell r="F3708">
            <v>215.33</v>
          </cell>
        </row>
        <row r="3709">
          <cell r="A3709" t="str">
            <v>54.01.230</v>
          </cell>
          <cell r="B3709" t="str">
            <v>Base de macadame betuminoso</v>
          </cell>
          <cell r="C3709" t="str">
            <v>M3</v>
          </cell>
          <cell r="D3709">
            <v>868.74</v>
          </cell>
          <cell r="E3709">
            <v>15.27</v>
          </cell>
          <cell r="F3709">
            <v>884.01</v>
          </cell>
        </row>
        <row r="3710">
          <cell r="A3710" t="str">
            <v>54.01.300</v>
          </cell>
          <cell r="B3710" t="str">
            <v>Pavimento de concreto rolado (concreto pobre) para base de pavimento rígido</v>
          </cell>
          <cell r="C3710" t="str">
            <v>M3</v>
          </cell>
          <cell r="D3710">
            <v>302.2</v>
          </cell>
          <cell r="E3710"/>
          <cell r="F3710">
            <v>302.2</v>
          </cell>
        </row>
        <row r="3711">
          <cell r="A3711" t="str">
            <v>54.01.400</v>
          </cell>
          <cell r="B3711" t="str">
            <v>Abertura de caixa até 25 cm, inclui escavação, compactação, transporte e preparo do sub-leito</v>
          </cell>
          <cell r="C3711" t="str">
            <v>M2</v>
          </cell>
          <cell r="D3711">
            <v>24.06</v>
          </cell>
          <cell r="E3711">
            <v>0.46</v>
          </cell>
          <cell r="F3711">
            <v>24.52</v>
          </cell>
        </row>
        <row r="3712">
          <cell r="A3712" t="str">
            <v>54.01.410</v>
          </cell>
          <cell r="B3712" t="str">
            <v>Varrição de pavimento para recapeamento</v>
          </cell>
          <cell r="C3712" t="str">
            <v>M2</v>
          </cell>
          <cell r="D3712"/>
          <cell r="E3712">
            <v>0.81</v>
          </cell>
          <cell r="F3712">
            <v>0.81</v>
          </cell>
        </row>
        <row r="3713">
          <cell r="A3713" t="str">
            <v>54.02</v>
          </cell>
          <cell r="B3713" t="str">
            <v>Pavimentacao com pedrisco e revestimento primario</v>
          </cell>
          <cell r="C3713"/>
          <cell r="D3713"/>
          <cell r="E3713"/>
          <cell r="F3713"/>
        </row>
        <row r="3714">
          <cell r="A3714" t="str">
            <v>54.02.030</v>
          </cell>
          <cell r="B3714" t="str">
            <v>Revestimento primário com pedra britada, compactação mínima de 95% do PN</v>
          </cell>
          <cell r="C3714" t="str">
            <v>M3</v>
          </cell>
          <cell r="D3714">
            <v>118.73</v>
          </cell>
          <cell r="E3714">
            <v>13.03</v>
          </cell>
          <cell r="F3714">
            <v>131.76</v>
          </cell>
        </row>
        <row r="3715">
          <cell r="A3715" t="str">
            <v>54.02.040</v>
          </cell>
          <cell r="B3715" t="str">
            <v>Camada de areia grossa compactada manualmente com compactador</v>
          </cell>
          <cell r="C3715" t="str">
            <v>M3</v>
          </cell>
          <cell r="D3715">
            <v>175.97</v>
          </cell>
          <cell r="E3715">
            <v>96.05</v>
          </cell>
          <cell r="F3715">
            <v>272.02</v>
          </cell>
        </row>
        <row r="3716">
          <cell r="A3716" t="str">
            <v>54.03</v>
          </cell>
          <cell r="B3716" t="str">
            <v>Pavimentacao flexivel</v>
          </cell>
          <cell r="C3716"/>
          <cell r="D3716"/>
          <cell r="E3716"/>
          <cell r="F3716"/>
        </row>
        <row r="3717">
          <cell r="A3717" t="str">
            <v>54.03.200</v>
          </cell>
          <cell r="B3717" t="str">
            <v>Concreto asfáltico usinado a quente - Binder</v>
          </cell>
          <cell r="C3717" t="str">
            <v>M3</v>
          </cell>
          <cell r="D3717">
            <v>1331.32</v>
          </cell>
          <cell r="E3717">
            <v>16.97</v>
          </cell>
          <cell r="F3717">
            <v>1348.29</v>
          </cell>
        </row>
        <row r="3718">
          <cell r="A3718" t="str">
            <v>54.03.210</v>
          </cell>
          <cell r="B3718" t="str">
            <v>Camada de rolamento em concreto betuminoso usinado quente - CBUQ</v>
          </cell>
          <cell r="C3718" t="str">
            <v>M3</v>
          </cell>
          <cell r="D3718">
            <v>1487.08</v>
          </cell>
          <cell r="E3718">
            <v>16.97</v>
          </cell>
          <cell r="F3718">
            <v>1504.05</v>
          </cell>
        </row>
        <row r="3719">
          <cell r="A3719" t="str">
            <v>54.03.221</v>
          </cell>
          <cell r="B3719" t="str">
            <v>Restauração de pavimento asfáltico com concreto betuminoso usinado quente - CBUQ</v>
          </cell>
          <cell r="C3719" t="str">
            <v>M3</v>
          </cell>
          <cell r="D3719">
            <v>1487.08</v>
          </cell>
          <cell r="E3719">
            <v>16.97</v>
          </cell>
          <cell r="F3719">
            <v>1504.05</v>
          </cell>
        </row>
        <row r="3720">
          <cell r="A3720" t="str">
            <v>54.03.230</v>
          </cell>
          <cell r="B3720" t="str">
            <v>Imprimação betuminosa ligante</v>
          </cell>
          <cell r="C3720" t="str">
            <v>M2</v>
          </cell>
          <cell r="D3720">
            <v>7.01</v>
          </cell>
          <cell r="E3720">
            <v>0.1</v>
          </cell>
          <cell r="F3720">
            <v>7.11</v>
          </cell>
        </row>
        <row r="3721">
          <cell r="A3721" t="str">
            <v>54.03.240</v>
          </cell>
          <cell r="B3721" t="str">
            <v>Imprimação betuminosa impermeabilizante</v>
          </cell>
          <cell r="C3721" t="str">
            <v>M2</v>
          </cell>
          <cell r="D3721">
            <v>13.65</v>
          </cell>
          <cell r="E3721">
            <v>0.12</v>
          </cell>
          <cell r="F3721">
            <v>13.77</v>
          </cell>
        </row>
        <row r="3722">
          <cell r="A3722" t="str">
            <v>54.03.250</v>
          </cell>
          <cell r="B3722" t="str">
            <v>Revestimento de pré-misturado a quente</v>
          </cell>
          <cell r="C3722" t="str">
            <v>M3</v>
          </cell>
          <cell r="D3722">
            <v>1552.64</v>
          </cell>
          <cell r="E3722">
            <v>16.97</v>
          </cell>
          <cell r="F3722">
            <v>1569.61</v>
          </cell>
        </row>
        <row r="3723">
          <cell r="A3723" t="str">
            <v>54.03.260</v>
          </cell>
          <cell r="B3723" t="str">
            <v>Revestimento de pré-misturado a frio</v>
          </cell>
          <cell r="C3723" t="str">
            <v>M3</v>
          </cell>
          <cell r="D3723">
            <v>1641.72</v>
          </cell>
          <cell r="E3723">
            <v>40.72</v>
          </cell>
          <cell r="F3723">
            <v>1682.44</v>
          </cell>
        </row>
        <row r="3724">
          <cell r="A3724" t="str">
            <v>54.04</v>
          </cell>
          <cell r="B3724" t="str">
            <v>Pavimentacao em paralelepipedos e blocos de concreto</v>
          </cell>
          <cell r="C3724"/>
          <cell r="D3724"/>
          <cell r="E3724"/>
          <cell r="F3724"/>
        </row>
        <row r="3725">
          <cell r="A3725" t="str">
            <v>54.04.030</v>
          </cell>
          <cell r="B3725" t="str">
            <v>Pavimentação em paralelepípedo, sem rejunte</v>
          </cell>
          <cell r="C3725" t="str">
            <v>M2</v>
          </cell>
          <cell r="D3725">
            <v>278.64</v>
          </cell>
          <cell r="E3725">
            <v>26.04</v>
          </cell>
          <cell r="F3725">
            <v>304.68</v>
          </cell>
        </row>
        <row r="3726">
          <cell r="A3726" t="str">
            <v>54.04.040</v>
          </cell>
          <cell r="B3726" t="str">
            <v>Rejuntamento de paralelepípedo com areia</v>
          </cell>
          <cell r="C3726" t="str">
            <v>M2</v>
          </cell>
          <cell r="D3726">
            <v>15.35</v>
          </cell>
          <cell r="E3726">
            <v>2.04</v>
          </cell>
          <cell r="F3726">
            <v>17.39</v>
          </cell>
        </row>
        <row r="3727">
          <cell r="A3727" t="str">
            <v>54.04.050</v>
          </cell>
          <cell r="B3727" t="str">
            <v>Rejuntamento de paralelepípedo com argamassa de cimento e areia 1:3</v>
          </cell>
          <cell r="C3727" t="str">
            <v>M2</v>
          </cell>
          <cell r="D3727">
            <v>10.220000000000001</v>
          </cell>
          <cell r="E3727">
            <v>6.31</v>
          </cell>
          <cell r="F3727">
            <v>16.53</v>
          </cell>
        </row>
        <row r="3728">
          <cell r="A3728" t="str">
            <v>54.04.060</v>
          </cell>
          <cell r="B3728" t="str">
            <v>Rejuntamento de paralelepípedo com asfalto e pedrisco</v>
          </cell>
          <cell r="C3728" t="str">
            <v>M2</v>
          </cell>
          <cell r="D3728">
            <v>45.48</v>
          </cell>
          <cell r="E3728">
            <v>5.09</v>
          </cell>
          <cell r="F3728">
            <v>50.57</v>
          </cell>
        </row>
        <row r="3729">
          <cell r="A3729" t="str">
            <v>54.04.340</v>
          </cell>
          <cell r="B3729" t="str">
            <v>Pavimentação em lajota de concreto 35 MPa, espessura 6 cm, cor natural, tipos: raquete, retangular, sextavado e 16 faces, com rejunte em areia</v>
          </cell>
          <cell r="C3729" t="str">
            <v>M2</v>
          </cell>
          <cell r="D3729">
            <v>102.3</v>
          </cell>
          <cell r="E3729">
            <v>19.66</v>
          </cell>
          <cell r="F3729">
            <v>121.96</v>
          </cell>
        </row>
        <row r="3730">
          <cell r="A3730" t="str">
            <v>54.04.342</v>
          </cell>
          <cell r="B3730" t="str">
            <v>Pavimentação em lajota de concreto 35 MPa, espessura 6 cm, colorido, tipos: raquete, retangular, sextavado e 16 faces, com rejunte em areia</v>
          </cell>
          <cell r="C3730" t="str">
            <v>M2</v>
          </cell>
          <cell r="D3730">
            <v>103.06</v>
          </cell>
          <cell r="E3730">
            <v>19.66</v>
          </cell>
          <cell r="F3730">
            <v>122.72</v>
          </cell>
        </row>
        <row r="3731">
          <cell r="A3731" t="str">
            <v>54.04.350</v>
          </cell>
          <cell r="B3731" t="str">
            <v>Pavimentação em lajota de concreto 35 MPa, espessura 8 cm, tipos: raquete, retangular, sextavado e 16 faces, com rejunte em areia</v>
          </cell>
          <cell r="C3731" t="str">
            <v>M2</v>
          </cell>
          <cell r="D3731">
            <v>119.36</v>
          </cell>
          <cell r="E3731">
            <v>26.21</v>
          </cell>
          <cell r="F3731">
            <v>145.57</v>
          </cell>
        </row>
        <row r="3732">
          <cell r="A3732" t="str">
            <v>54.04.360</v>
          </cell>
          <cell r="B3732" t="str">
            <v>Bloco diagonal em concreto tipo piso drenante para plantio de grama - 50 x 50 x 10 cm</v>
          </cell>
          <cell r="C3732" t="str">
            <v>M2</v>
          </cell>
          <cell r="D3732">
            <v>92.16</v>
          </cell>
          <cell r="E3732">
            <v>9.6300000000000008</v>
          </cell>
          <cell r="F3732">
            <v>101.79</v>
          </cell>
        </row>
        <row r="3733">
          <cell r="A3733" t="str">
            <v>54.04.392</v>
          </cell>
          <cell r="B3733" t="str">
            <v>Piso em placa de concreto permeável drenante, cor natural - espessura de 6 cm</v>
          </cell>
          <cell r="C3733" t="str">
            <v>M2</v>
          </cell>
          <cell r="D3733">
            <v>106.12</v>
          </cell>
          <cell r="E3733">
            <v>20.36</v>
          </cell>
          <cell r="F3733">
            <v>126.48</v>
          </cell>
        </row>
        <row r="3734">
          <cell r="A3734" t="str">
            <v>54.04.393</v>
          </cell>
          <cell r="B3734" t="str">
            <v>Piso em placa de concreto permeável drenante, cor natural - espessura de 8 cm</v>
          </cell>
          <cell r="C3734" t="str">
            <v>M2</v>
          </cell>
          <cell r="D3734">
            <v>115.04</v>
          </cell>
          <cell r="E3734">
            <v>20.36</v>
          </cell>
          <cell r="F3734">
            <v>135.4</v>
          </cell>
        </row>
        <row r="3735">
          <cell r="A3735" t="str">
            <v>54.06</v>
          </cell>
          <cell r="B3735" t="str">
            <v>Guias e sarjetas</v>
          </cell>
          <cell r="C3735"/>
          <cell r="D3735"/>
          <cell r="E3735"/>
          <cell r="F3735"/>
        </row>
        <row r="3736">
          <cell r="A3736" t="str">
            <v>54.06.020</v>
          </cell>
          <cell r="B3736" t="str">
            <v>Guia pré-moldada curva tipo PMSP 100 - fck 25 MPa</v>
          </cell>
          <cell r="C3736" t="str">
            <v>M</v>
          </cell>
          <cell r="D3736">
            <v>44.83</v>
          </cell>
          <cell r="E3736">
            <v>12.29</v>
          </cell>
          <cell r="F3736">
            <v>57.12</v>
          </cell>
        </row>
        <row r="3737">
          <cell r="A3737" t="str">
            <v>54.06.040</v>
          </cell>
          <cell r="B3737" t="str">
            <v>Guia pré-moldada reta tipo PMSP 100 - fck 25 MPa</v>
          </cell>
          <cell r="C3737" t="str">
            <v>M</v>
          </cell>
          <cell r="D3737">
            <v>43.33</v>
          </cell>
          <cell r="E3737">
            <v>12.29</v>
          </cell>
          <cell r="F3737">
            <v>55.62</v>
          </cell>
        </row>
        <row r="3738">
          <cell r="A3738" t="str">
            <v>54.06.100</v>
          </cell>
          <cell r="B3738" t="str">
            <v>Base em concreto com fck de 20 MPa, para guias, sarjetas ou sarjetões</v>
          </cell>
          <cell r="C3738" t="str">
            <v>M3</v>
          </cell>
          <cell r="D3738">
            <v>505.8</v>
          </cell>
          <cell r="E3738">
            <v>44.26</v>
          </cell>
          <cell r="F3738">
            <v>550.05999999999995</v>
          </cell>
        </row>
        <row r="3739">
          <cell r="A3739" t="str">
            <v>54.06.110</v>
          </cell>
          <cell r="B3739" t="str">
            <v>Base em concreto com fck de 25 MPa, para guias, sarjetas ou sarjetões</v>
          </cell>
          <cell r="C3739" t="str">
            <v>M3</v>
          </cell>
          <cell r="D3739">
            <v>526.71</v>
          </cell>
          <cell r="E3739">
            <v>44.26</v>
          </cell>
          <cell r="F3739">
            <v>570.97</v>
          </cell>
        </row>
        <row r="3740">
          <cell r="A3740" t="str">
            <v>54.06.151</v>
          </cell>
          <cell r="B3740" t="str">
            <v>Execução de perfil extrusado no local, sem concreto</v>
          </cell>
          <cell r="C3740" t="str">
            <v>M3</v>
          </cell>
          <cell r="D3740">
            <v>83.91</v>
          </cell>
          <cell r="E3740">
            <v>318.81</v>
          </cell>
          <cell r="F3740">
            <v>402.72</v>
          </cell>
        </row>
        <row r="3741">
          <cell r="A3741" t="str">
            <v>54.06.160</v>
          </cell>
          <cell r="B3741" t="str">
            <v>Sarjeta ou sarjetão moldado no local, tipo PMSP em concreto com fck 20 MPa</v>
          </cell>
          <cell r="C3741" t="str">
            <v>M3</v>
          </cell>
          <cell r="D3741">
            <v>710.73</v>
          </cell>
          <cell r="E3741">
            <v>90.3</v>
          </cell>
          <cell r="F3741">
            <v>801.03</v>
          </cell>
        </row>
        <row r="3742">
          <cell r="A3742" t="str">
            <v>54.06.170</v>
          </cell>
          <cell r="B3742" t="str">
            <v>Sarjeta ou sarjetão moldado no local, tipo PMSP em concreto com fck 25 MPa</v>
          </cell>
          <cell r="C3742" t="str">
            <v>M3</v>
          </cell>
          <cell r="D3742">
            <v>731.64</v>
          </cell>
          <cell r="E3742">
            <v>90.3</v>
          </cell>
          <cell r="F3742">
            <v>821.94</v>
          </cell>
        </row>
        <row r="3743">
          <cell r="A3743" t="str">
            <v>54.07</v>
          </cell>
          <cell r="B3743" t="str">
            <v>Calcadas e passeios.</v>
          </cell>
          <cell r="C3743"/>
          <cell r="D3743"/>
          <cell r="E3743"/>
          <cell r="F3743"/>
        </row>
        <row r="3744">
          <cell r="A3744" t="str">
            <v>54.07.040</v>
          </cell>
          <cell r="B3744" t="str">
            <v>Passeio em mosaico português</v>
          </cell>
          <cell r="C3744" t="str">
            <v>M2</v>
          </cell>
          <cell r="D3744">
            <v>318.48</v>
          </cell>
          <cell r="E3744"/>
          <cell r="F3744">
            <v>318.48</v>
          </cell>
        </row>
        <row r="3745">
          <cell r="A3745" t="str">
            <v>54.07.110</v>
          </cell>
          <cell r="B3745" t="str">
            <v>Piso em ladrilho hidráulico preto, branco e cinza, assentado com argamassa colante industrializada</v>
          </cell>
          <cell r="C3745" t="str">
            <v>M2</v>
          </cell>
          <cell r="D3745">
            <v>79.25</v>
          </cell>
          <cell r="E3745">
            <v>11.51</v>
          </cell>
          <cell r="F3745">
            <v>90.76</v>
          </cell>
        </row>
        <row r="3746">
          <cell r="A3746" t="str">
            <v>54.07.130</v>
          </cell>
          <cell r="B3746" t="str">
            <v>Piso em ladrilho hidráulico várias cores 20 x 20 cm, assentado com argamassa colante industrializada</v>
          </cell>
          <cell r="C3746" t="str">
            <v>M2</v>
          </cell>
          <cell r="D3746">
            <v>83.23</v>
          </cell>
          <cell r="E3746">
            <v>11.51</v>
          </cell>
          <cell r="F3746">
            <v>94.74</v>
          </cell>
        </row>
        <row r="3747">
          <cell r="A3747" t="str">
            <v>54.07.210</v>
          </cell>
          <cell r="B3747" t="str">
            <v>Rejuntamento de piso em ladrilho hidráulico (20 x 20 x 1,8 cm) com argamassa industrializada para rejunte, juntas de 2 mm</v>
          </cell>
          <cell r="C3747" t="str">
            <v>M2</v>
          </cell>
          <cell r="D3747">
            <v>4.5999999999999996</v>
          </cell>
          <cell r="E3747">
            <v>10.27</v>
          </cell>
          <cell r="F3747">
            <v>14.87</v>
          </cell>
        </row>
        <row r="3748">
          <cell r="A3748" t="str">
            <v>54.07.240</v>
          </cell>
          <cell r="B3748" t="str">
            <v>Rejuntamento de piso em ladrilho hidráulico (30 x 30 x 2,5 cm), com cimento branco, juntas de 2 mm</v>
          </cell>
          <cell r="C3748" t="str">
            <v>M2</v>
          </cell>
          <cell r="D3748">
            <v>2.02</v>
          </cell>
          <cell r="E3748">
            <v>10.27</v>
          </cell>
          <cell r="F3748">
            <v>12.29</v>
          </cell>
        </row>
        <row r="3749">
          <cell r="A3749" t="str">
            <v>54.07.260</v>
          </cell>
          <cell r="B3749" t="str">
            <v>Piso em ladrilho hidráulico tipo rampa várias cores 30 x 30 cm, antiderrapante, assentado com argamassa mista</v>
          </cell>
          <cell r="C3749" t="str">
            <v>M2</v>
          </cell>
          <cell r="D3749">
            <v>108.65</v>
          </cell>
          <cell r="E3749">
            <v>29.12</v>
          </cell>
          <cell r="F3749">
            <v>137.77000000000001</v>
          </cell>
        </row>
        <row r="3750">
          <cell r="A3750" t="str">
            <v>54.08</v>
          </cell>
          <cell r="B3750" t="str">
            <v>Pavimentação rígida</v>
          </cell>
          <cell r="C3750"/>
          <cell r="D3750"/>
          <cell r="E3750"/>
          <cell r="F3750"/>
        </row>
        <row r="3751">
          <cell r="A3751" t="str">
            <v>54.08.001</v>
          </cell>
          <cell r="B3751" t="str">
            <v>Nivelamento e regularização de superfície e desempeno mecânico através de régua vibratória de pavimento em concreto</v>
          </cell>
          <cell r="C3751" t="str">
            <v>M2</v>
          </cell>
          <cell r="D3751">
            <v>0.22</v>
          </cell>
          <cell r="E3751">
            <v>0.27</v>
          </cell>
          <cell r="F3751">
            <v>0.49</v>
          </cell>
        </row>
        <row r="3752">
          <cell r="A3752" t="str">
            <v>54.08.002</v>
          </cell>
          <cell r="B3752" t="str">
            <v>Texturização de superfície de pavimento em concreto com vassoura</v>
          </cell>
          <cell r="C3752" t="str">
            <v>M2</v>
          </cell>
          <cell r="D3752">
            <v>0.99</v>
          </cell>
          <cell r="E3752">
            <v>0.27</v>
          </cell>
          <cell r="F3752">
            <v>1.26</v>
          </cell>
        </row>
        <row r="3753">
          <cell r="A3753" t="str">
            <v>54.08.010</v>
          </cell>
          <cell r="B3753" t="str">
            <v>Fibra em polipropileno (macrofibra), resistência residual 4,3+-0,3 Mpa</v>
          </cell>
          <cell r="C3753" t="str">
            <v>KG</v>
          </cell>
          <cell r="D3753">
            <v>33.130000000000003</v>
          </cell>
          <cell r="E3753">
            <v>19.86</v>
          </cell>
          <cell r="F3753">
            <v>52.99</v>
          </cell>
        </row>
        <row r="3754">
          <cell r="A3754" t="str">
            <v>54.08.011</v>
          </cell>
          <cell r="B3754" t="str">
            <v>Fibra polimérica (microfibra anticrack), tenacidade mínima 5cN/dtex</v>
          </cell>
          <cell r="C3754" t="str">
            <v>KG</v>
          </cell>
          <cell r="D3754">
            <v>26.36</v>
          </cell>
          <cell r="E3754">
            <v>19.86</v>
          </cell>
          <cell r="F3754">
            <v>46.22</v>
          </cell>
        </row>
        <row r="3755">
          <cell r="A3755" t="str">
            <v>54.20</v>
          </cell>
          <cell r="B3755" t="str">
            <v>Reparos, conservacoes e complementos - GRUPO 54</v>
          </cell>
          <cell r="C3755"/>
          <cell r="D3755"/>
          <cell r="E3755"/>
          <cell r="F3755"/>
        </row>
        <row r="3756">
          <cell r="A3756" t="str">
            <v>54.20.040</v>
          </cell>
          <cell r="B3756" t="str">
            <v>Bate-roda em concreto pré-moldado</v>
          </cell>
          <cell r="C3756" t="str">
            <v>M</v>
          </cell>
          <cell r="D3756">
            <v>66.319999999999993</v>
          </cell>
          <cell r="E3756">
            <v>14.05</v>
          </cell>
          <cell r="F3756">
            <v>80.37</v>
          </cell>
        </row>
        <row r="3757">
          <cell r="A3757" t="str">
            <v>54.20.050</v>
          </cell>
          <cell r="B3757" t="str">
            <v>Bate rodas / limitador de pneus em resina</v>
          </cell>
          <cell r="C3757" t="str">
            <v>UN</v>
          </cell>
          <cell r="D3757">
            <v>119.26</v>
          </cell>
          <cell r="E3757">
            <v>19.84</v>
          </cell>
          <cell r="F3757">
            <v>139.1</v>
          </cell>
        </row>
        <row r="3758">
          <cell r="A3758" t="str">
            <v>54.20.100</v>
          </cell>
          <cell r="B3758" t="str">
            <v>Reassentamento de guia pré-moldada reta e/ou curva</v>
          </cell>
          <cell r="C3758" t="str">
            <v>M</v>
          </cell>
          <cell r="D3758">
            <v>9.85</v>
          </cell>
          <cell r="E3758">
            <v>12.29</v>
          </cell>
          <cell r="F3758">
            <v>22.14</v>
          </cell>
        </row>
        <row r="3759">
          <cell r="A3759" t="str">
            <v>54.20.110</v>
          </cell>
          <cell r="B3759" t="str">
            <v>Reassentamento de paralelepípedos, sem rejunte</v>
          </cell>
          <cell r="C3759" t="str">
            <v>M2</v>
          </cell>
          <cell r="D3759">
            <v>14.97</v>
          </cell>
          <cell r="E3759">
            <v>26.04</v>
          </cell>
          <cell r="F3759">
            <v>41.01</v>
          </cell>
        </row>
        <row r="3760">
          <cell r="A3760" t="str">
            <v>54.20.120</v>
          </cell>
          <cell r="B3760" t="str">
            <v>Reassentamento de pavimentação em lajota de concreto, espessura 6 cm, com rejunte em areia</v>
          </cell>
          <cell r="C3760" t="str">
            <v>M2</v>
          </cell>
          <cell r="D3760">
            <v>9.84</v>
          </cell>
          <cell r="E3760">
            <v>16.079999999999998</v>
          </cell>
          <cell r="F3760">
            <v>25.92</v>
          </cell>
        </row>
        <row r="3761">
          <cell r="A3761" t="str">
            <v>54.20.130</v>
          </cell>
          <cell r="B3761" t="str">
            <v>Reassentamento de pavimentação em lajota de concreto, espessura 8 cm, com rejunte em areia</v>
          </cell>
          <cell r="C3761" t="str">
            <v>M2</v>
          </cell>
          <cell r="D3761">
            <v>9.9499999999999993</v>
          </cell>
          <cell r="E3761">
            <v>18.64</v>
          </cell>
          <cell r="F3761">
            <v>28.59</v>
          </cell>
        </row>
        <row r="3762">
          <cell r="A3762" t="str">
            <v>54.20.140</v>
          </cell>
          <cell r="B3762" t="str">
            <v>Reassentamento de pavimentação em lajota de concreto, espessura 10 cm, com rejunte em areia</v>
          </cell>
          <cell r="C3762" t="str">
            <v>M2</v>
          </cell>
          <cell r="D3762">
            <v>10.119999999999999</v>
          </cell>
          <cell r="E3762">
            <v>22.39</v>
          </cell>
          <cell r="F3762">
            <v>32.51</v>
          </cell>
        </row>
        <row r="3763">
          <cell r="A3763" t="str">
            <v>55</v>
          </cell>
          <cell r="B3763" t="str">
            <v>LIMPEZA E ARREMATE</v>
          </cell>
          <cell r="C3763"/>
          <cell r="D3763"/>
          <cell r="E3763"/>
          <cell r="F3763"/>
        </row>
        <row r="3764">
          <cell r="A3764" t="str">
            <v>55.01</v>
          </cell>
          <cell r="B3764" t="str">
            <v>Limpeza de obra</v>
          </cell>
          <cell r="C3764"/>
          <cell r="D3764"/>
          <cell r="E3764"/>
          <cell r="F3764"/>
        </row>
        <row r="3765">
          <cell r="A3765" t="str">
            <v>55.01.020</v>
          </cell>
          <cell r="B3765" t="str">
            <v>Limpeza final da obra</v>
          </cell>
          <cell r="C3765" t="str">
            <v>M2</v>
          </cell>
          <cell r="D3765"/>
          <cell r="E3765">
            <v>14.25</v>
          </cell>
          <cell r="F3765">
            <v>14.25</v>
          </cell>
        </row>
        <row r="3766">
          <cell r="A3766" t="str">
            <v>55.01.030</v>
          </cell>
          <cell r="B3766" t="str">
            <v>Limpeza complementar com hidrojateamento</v>
          </cell>
          <cell r="C3766" t="str">
            <v>M2</v>
          </cell>
          <cell r="D3766">
            <v>2.72</v>
          </cell>
          <cell r="E3766">
            <v>5.92</v>
          </cell>
          <cell r="F3766">
            <v>8.64</v>
          </cell>
        </row>
        <row r="3767">
          <cell r="A3767" t="str">
            <v>55.01.070</v>
          </cell>
          <cell r="B3767" t="str">
            <v>Limpeza complementar e especial de piso com produtos químicos</v>
          </cell>
          <cell r="C3767" t="str">
            <v>M2</v>
          </cell>
          <cell r="D3767">
            <v>2.91</v>
          </cell>
          <cell r="E3767">
            <v>4.07</v>
          </cell>
          <cell r="F3767">
            <v>6.98</v>
          </cell>
        </row>
        <row r="3768">
          <cell r="A3768" t="str">
            <v>55.01.080</v>
          </cell>
          <cell r="B3768" t="str">
            <v>Limpeza complementar e especial de peças e aparelhos sanitários</v>
          </cell>
          <cell r="C3768" t="str">
            <v>UN</v>
          </cell>
          <cell r="D3768"/>
          <cell r="E3768">
            <v>16.29</v>
          </cell>
          <cell r="F3768">
            <v>16.29</v>
          </cell>
        </row>
        <row r="3769">
          <cell r="A3769" t="str">
            <v>55.01.100</v>
          </cell>
          <cell r="B3769" t="str">
            <v>Limpeza complementar e especial de vidros</v>
          </cell>
          <cell r="C3769" t="str">
            <v>M2</v>
          </cell>
          <cell r="D3769"/>
          <cell r="E3769">
            <v>15.27</v>
          </cell>
          <cell r="F3769">
            <v>15.27</v>
          </cell>
        </row>
        <row r="3770">
          <cell r="A3770" t="str">
            <v>55.01.130</v>
          </cell>
          <cell r="B3770" t="str">
            <v>Limpeza e lavagem de superfície revestida com material cerâmico ou pastilhas por hidrojateamento com rejuntamento</v>
          </cell>
          <cell r="C3770" t="str">
            <v>M2</v>
          </cell>
          <cell r="D3770">
            <v>7.97</v>
          </cell>
          <cell r="E3770">
            <v>5.92</v>
          </cell>
          <cell r="F3770">
            <v>13.89</v>
          </cell>
        </row>
        <row r="3771">
          <cell r="A3771" t="str">
            <v>55.01.140</v>
          </cell>
          <cell r="B3771" t="str">
            <v>Limpeza de superfície com hidrojateamento</v>
          </cell>
          <cell r="C3771" t="str">
            <v>M2</v>
          </cell>
          <cell r="D3771">
            <v>6.92</v>
          </cell>
          <cell r="E3771"/>
          <cell r="F3771">
            <v>6.92</v>
          </cell>
        </row>
        <row r="3772">
          <cell r="A3772" t="str">
            <v>55.02</v>
          </cell>
          <cell r="B3772" t="str">
            <v>Limpeza e desinfeccao sanitaria</v>
          </cell>
          <cell r="C3772"/>
          <cell r="D3772"/>
          <cell r="E3772"/>
          <cell r="F3772"/>
        </row>
        <row r="3773">
          <cell r="A3773" t="str">
            <v>55.02.010</v>
          </cell>
          <cell r="B3773" t="str">
            <v>Limpeza de caixa de inspeção</v>
          </cell>
          <cell r="C3773" t="str">
            <v>UN</v>
          </cell>
          <cell r="D3773"/>
          <cell r="E3773">
            <v>6.11</v>
          </cell>
          <cell r="F3773">
            <v>6.11</v>
          </cell>
        </row>
        <row r="3774">
          <cell r="A3774" t="str">
            <v>55.02.012</v>
          </cell>
          <cell r="B3774" t="str">
            <v>Limpeza de caixa de passagem, poço de visita ou bueiro</v>
          </cell>
          <cell r="C3774" t="str">
            <v>UN</v>
          </cell>
          <cell r="D3774">
            <v>26.75</v>
          </cell>
          <cell r="E3774">
            <v>20.36</v>
          </cell>
          <cell r="F3774">
            <v>47.11</v>
          </cell>
        </row>
        <row r="3775">
          <cell r="A3775" t="str">
            <v>55.02.020</v>
          </cell>
          <cell r="B3775" t="str">
            <v>Limpeza de fossa</v>
          </cell>
          <cell r="C3775" t="str">
            <v>M3</v>
          </cell>
          <cell r="D3775">
            <v>190.28</v>
          </cell>
          <cell r="E3775"/>
          <cell r="F3775">
            <v>190.28</v>
          </cell>
        </row>
        <row r="3776">
          <cell r="A3776" t="str">
            <v>55.02.040</v>
          </cell>
          <cell r="B3776" t="str">
            <v>Limpeza e desobstrução de boca de lobo</v>
          </cell>
          <cell r="C3776" t="str">
            <v>UN</v>
          </cell>
          <cell r="D3776"/>
          <cell r="E3776">
            <v>22.58</v>
          </cell>
          <cell r="F3776">
            <v>22.58</v>
          </cell>
        </row>
        <row r="3777">
          <cell r="A3777" t="str">
            <v>55.02.050</v>
          </cell>
          <cell r="B3777" t="str">
            <v>Limpeza e desobstrução de canaletas ou tubulações de águas pluviais</v>
          </cell>
          <cell r="C3777" t="str">
            <v>M</v>
          </cell>
          <cell r="D3777"/>
          <cell r="E3777">
            <v>11.29</v>
          </cell>
          <cell r="F3777">
            <v>11.29</v>
          </cell>
        </row>
        <row r="3778">
          <cell r="A3778" t="str">
            <v>55.02.060</v>
          </cell>
          <cell r="B3778" t="str">
            <v>Limpeza e desentupimento manual de tubulação de esgoto predial</v>
          </cell>
          <cell r="C3778" t="str">
            <v>M</v>
          </cell>
          <cell r="D3778"/>
          <cell r="E3778">
            <v>12.05</v>
          </cell>
          <cell r="F3778">
            <v>12.05</v>
          </cell>
        </row>
        <row r="3779">
          <cell r="A3779" t="str">
            <v>55.10</v>
          </cell>
          <cell r="B3779" t="str">
            <v>Remocao de entulho</v>
          </cell>
          <cell r="C3779"/>
          <cell r="D3779"/>
          <cell r="E3779"/>
          <cell r="F3779"/>
        </row>
        <row r="3780">
          <cell r="A3780" t="str">
            <v>55.10.030</v>
          </cell>
          <cell r="B3780" t="str">
            <v>Locação de duto coletor de entulho</v>
          </cell>
          <cell r="C3780" t="str">
            <v>MXMES</v>
          </cell>
          <cell r="D3780">
            <v>103.39</v>
          </cell>
          <cell r="E3780"/>
          <cell r="F3780">
            <v>103.39</v>
          </cell>
        </row>
        <row r="3781">
          <cell r="A3781" t="str">
            <v>61</v>
          </cell>
          <cell r="B3781" t="str">
            <v>CONFORTO MECANICO, EQUIPAMENTO E SISTEMA</v>
          </cell>
          <cell r="C3781"/>
          <cell r="D3781"/>
          <cell r="E3781"/>
          <cell r="F3781"/>
        </row>
        <row r="3782">
          <cell r="A3782" t="str">
            <v>61.01</v>
          </cell>
          <cell r="B3782" t="str">
            <v>Elevador</v>
          </cell>
          <cell r="C3782"/>
          <cell r="D3782"/>
          <cell r="E3782"/>
          <cell r="F3782"/>
        </row>
        <row r="3783">
          <cell r="A3783" t="str">
            <v>61.01.670</v>
          </cell>
          <cell r="B3783" t="str">
            <v>Elevador para passageiros, uso interno com capacidade mínima de 600 kg para duas paradas, portas unilaterais</v>
          </cell>
          <cell r="C3783" t="str">
            <v>CJ</v>
          </cell>
          <cell r="D3783">
            <v>103961.2</v>
          </cell>
          <cell r="E3783"/>
          <cell r="F3783">
            <v>103961.2</v>
          </cell>
        </row>
        <row r="3784">
          <cell r="A3784" t="str">
            <v>61.01.680</v>
          </cell>
          <cell r="B3784" t="str">
            <v>Elevador para passageiros, uso interno com capacidade mínima de 600 kg para três paradas, portas unilaterais</v>
          </cell>
          <cell r="C3784" t="str">
            <v>CJ</v>
          </cell>
          <cell r="D3784">
            <v>126100</v>
          </cell>
          <cell r="E3784"/>
          <cell r="F3784">
            <v>126100</v>
          </cell>
        </row>
        <row r="3785">
          <cell r="A3785" t="str">
            <v>61.01.690</v>
          </cell>
          <cell r="B3785" t="str">
            <v>Elevador para passageiros, uso interno com capacidade mínima de 600 kg para três paradas, portas bilaterais</v>
          </cell>
          <cell r="C3785" t="str">
            <v>CJ</v>
          </cell>
          <cell r="D3785">
            <v>119494.3</v>
          </cell>
          <cell r="E3785"/>
          <cell r="F3785">
            <v>119494.3</v>
          </cell>
        </row>
        <row r="3786">
          <cell r="A3786" t="str">
            <v>61.01.760</v>
          </cell>
          <cell r="B3786" t="str">
            <v>Elevador para passageiros, uso interno com capacidade mínima de 600 kg para quatro paradas, portas bilaterais</v>
          </cell>
          <cell r="C3786" t="str">
            <v>CJ</v>
          </cell>
          <cell r="D3786">
            <v>130288.3</v>
          </cell>
          <cell r="E3786"/>
          <cell r="F3786">
            <v>130288.3</v>
          </cell>
        </row>
        <row r="3787">
          <cell r="A3787" t="str">
            <v>61.01.770</v>
          </cell>
          <cell r="B3787" t="str">
            <v>Elevador para passageiros, uso interno com capacidade mínima de 600 kg para quatro paradas, portas unilaterais</v>
          </cell>
          <cell r="C3787" t="str">
            <v>CJ</v>
          </cell>
          <cell r="D3787">
            <v>135800</v>
          </cell>
          <cell r="E3787"/>
          <cell r="F3787">
            <v>135800</v>
          </cell>
        </row>
        <row r="3788">
          <cell r="A3788" t="str">
            <v>61.01.800</v>
          </cell>
          <cell r="B3788" t="str">
            <v>Fechamento em vidro laminado para caixa de elevador</v>
          </cell>
          <cell r="C3788" t="str">
            <v>M2</v>
          </cell>
          <cell r="D3788">
            <v>1291.77</v>
          </cell>
          <cell r="E3788"/>
          <cell r="F3788">
            <v>1291.77</v>
          </cell>
        </row>
        <row r="3789">
          <cell r="A3789" t="str">
            <v>61.10</v>
          </cell>
          <cell r="B3789" t="str">
            <v>Climatizacao</v>
          </cell>
          <cell r="C3789"/>
          <cell r="D3789"/>
          <cell r="E3789"/>
          <cell r="F3789"/>
        </row>
        <row r="3790">
          <cell r="A3790" t="str">
            <v>61.10.001</v>
          </cell>
          <cell r="B3790" t="str">
            <v>Resfriadora de líquidos (chiller), com compressor e condensação à ar, capacidade de 120 TR</v>
          </cell>
          <cell r="C3790" t="str">
            <v>UN</v>
          </cell>
          <cell r="D3790">
            <v>477518</v>
          </cell>
          <cell r="E3790">
            <v>31112.15</v>
          </cell>
          <cell r="F3790">
            <v>508630.15</v>
          </cell>
        </row>
        <row r="3791">
          <cell r="A3791" t="str">
            <v>61.10.007</v>
          </cell>
          <cell r="B3791" t="str">
            <v>Resfriadora de líquidos (chiller), com compressor e condensação à ar, capacidade de 160 TR</v>
          </cell>
          <cell r="C3791" t="str">
            <v>UN</v>
          </cell>
          <cell r="D3791">
            <v>456705.61</v>
          </cell>
          <cell r="E3791">
            <v>33141.86</v>
          </cell>
          <cell r="F3791">
            <v>489847.47</v>
          </cell>
        </row>
        <row r="3792">
          <cell r="A3792" t="str">
            <v>61.10.010</v>
          </cell>
          <cell r="B3792" t="str">
            <v>Resfriadora de líquidos (chiller), com compressor e condensação à ar, capacidade de 200-210 TR</v>
          </cell>
          <cell r="C3792" t="str">
            <v>UN</v>
          </cell>
          <cell r="D3792">
            <v>670803.4</v>
          </cell>
          <cell r="E3792">
            <v>30131.65</v>
          </cell>
          <cell r="F3792">
            <v>700935.05</v>
          </cell>
        </row>
        <row r="3793">
          <cell r="A3793" t="str">
            <v>61.10.012</v>
          </cell>
          <cell r="B3793" t="str">
            <v>Resfriadora de líquidos (chiller), com compressor e condensação à ar, capacidade de 80 TR</v>
          </cell>
          <cell r="C3793" t="str">
            <v>UN</v>
          </cell>
          <cell r="D3793">
            <v>276662.12</v>
          </cell>
          <cell r="E3793">
            <v>24889.72</v>
          </cell>
          <cell r="F3793">
            <v>301551.84000000003</v>
          </cell>
        </row>
        <row r="3794">
          <cell r="A3794" t="str">
            <v>61.10.014</v>
          </cell>
          <cell r="B3794" t="str">
            <v>Resfriadora de líquidos (chiller), com compressor e condensação à ar, capacidade de 20 TR</v>
          </cell>
          <cell r="C3794" t="str">
            <v>UN</v>
          </cell>
          <cell r="D3794">
            <v>92590.54</v>
          </cell>
          <cell r="E3794">
            <v>15556.08</v>
          </cell>
          <cell r="F3794">
            <v>108146.62</v>
          </cell>
        </row>
        <row r="3795">
          <cell r="A3795" t="str">
            <v>61.10.100</v>
          </cell>
          <cell r="B3795" t="str">
            <v>Tratamento de ar (fan-coil) tipo Air Handling Unit de concepção modular, capacidade de 10 TR</v>
          </cell>
          <cell r="C3795" t="str">
            <v>UN</v>
          </cell>
          <cell r="D3795">
            <v>22526.22</v>
          </cell>
          <cell r="E3795">
            <v>3682</v>
          </cell>
          <cell r="F3795">
            <v>26208.22</v>
          </cell>
        </row>
        <row r="3796">
          <cell r="A3796" t="str">
            <v>61.10.101</v>
          </cell>
          <cell r="B3796" t="str">
            <v>Tratamento de ar (fan-Coil) tipo Air Handling Unit de concepção modular, capacidade de 6 TR</v>
          </cell>
          <cell r="C3796" t="str">
            <v>UN</v>
          </cell>
          <cell r="D3796">
            <v>18974.45</v>
          </cell>
          <cell r="E3796">
            <v>3682</v>
          </cell>
          <cell r="F3796">
            <v>22656.45</v>
          </cell>
        </row>
        <row r="3797">
          <cell r="A3797" t="str">
            <v>61.10.110</v>
          </cell>
          <cell r="B3797" t="str">
            <v>Tratamento de ar (fan-coil) tipo Air Handling Unit de concepção modular, capacidade de 40 TR</v>
          </cell>
          <cell r="C3797" t="str">
            <v>UN</v>
          </cell>
          <cell r="D3797">
            <v>61907.199999999997</v>
          </cell>
          <cell r="E3797">
            <v>8044.2</v>
          </cell>
          <cell r="F3797">
            <v>69951.399999999994</v>
          </cell>
        </row>
        <row r="3798">
          <cell r="A3798" t="str">
            <v>61.10.120</v>
          </cell>
          <cell r="B3798" t="str">
            <v>Tratamento de ar (fan-coil) tipo Air Handling Unit de concepção modular, capacidade de 50 TR</v>
          </cell>
          <cell r="C3798" t="str">
            <v>UN</v>
          </cell>
          <cell r="D3798">
            <v>56455.09</v>
          </cell>
          <cell r="E3798">
            <v>9815.25</v>
          </cell>
          <cell r="F3798">
            <v>66270.34</v>
          </cell>
        </row>
        <row r="3799">
          <cell r="A3799" t="str">
            <v>61.10.200</v>
          </cell>
          <cell r="B3799" t="str">
            <v>Tratamento de ar compacta fancolete hidrônico tipo piso-teto, vazão de ar nominal 637 m³/h, capacidade de refrigeração 14.000 Btu/h - 1,2 TR</v>
          </cell>
          <cell r="C3799" t="str">
            <v>UN</v>
          </cell>
          <cell r="D3799">
            <v>5532.09</v>
          </cell>
          <cell r="E3799">
            <v>621.52</v>
          </cell>
          <cell r="F3799">
            <v>6153.61</v>
          </cell>
        </row>
        <row r="3800">
          <cell r="A3800" t="str">
            <v>61.10.210</v>
          </cell>
          <cell r="B3800" t="str">
            <v>Tratamento de ar compacta fancolete hidrônico tipo piso-teto, vazão de ar nominal 1.215 m³/h, capacidade de refrigeração 25.000 Btu/h - 2,1 TR</v>
          </cell>
          <cell r="C3800" t="str">
            <v>UN</v>
          </cell>
          <cell r="D3800">
            <v>6206.98</v>
          </cell>
          <cell r="E3800">
            <v>776.9</v>
          </cell>
          <cell r="F3800">
            <v>6983.88</v>
          </cell>
        </row>
        <row r="3801">
          <cell r="A3801" t="str">
            <v>61.10.220</v>
          </cell>
          <cell r="B3801" t="str">
            <v>Tratamento de ar compacta fancolete hidrônico tipo piso-teto, vazão de ar nominal 1.758 m³/h, capacidade de refrigeração 36.000 Btu/h - 3,0 TR</v>
          </cell>
          <cell r="C3801" t="str">
            <v>UN</v>
          </cell>
          <cell r="D3801">
            <v>7489.68</v>
          </cell>
          <cell r="E3801">
            <v>932.28</v>
          </cell>
          <cell r="F3801">
            <v>8421.9599999999991</v>
          </cell>
        </row>
        <row r="3802">
          <cell r="A3802" t="str">
            <v>61.10.230</v>
          </cell>
          <cell r="B3802" t="str">
            <v>Tratamento de ar compacta fancolete hidrônico tipo piso-teto, vazão de ar nominal 2.166 m³/h, capacidade de refrigeração 48.000 Btu/h - 4,0 TR</v>
          </cell>
          <cell r="C3802" t="str">
            <v>UN</v>
          </cell>
          <cell r="D3802">
            <v>7525.06</v>
          </cell>
          <cell r="E3802">
            <v>1009.97</v>
          </cell>
          <cell r="F3802">
            <v>8535.0300000000007</v>
          </cell>
        </row>
        <row r="3803">
          <cell r="A3803" t="str">
            <v>61.10.250</v>
          </cell>
          <cell r="B3803" t="str">
            <v>Tratamento de ar compacta fancolete hidrônico tipo cassete, capacidade de refrigeração 20.000 Btu/h - 1,6 TR</v>
          </cell>
          <cell r="C3803" t="str">
            <v>UN</v>
          </cell>
          <cell r="D3803">
            <v>4806.1899999999996</v>
          </cell>
          <cell r="E3803">
            <v>486.5</v>
          </cell>
          <cell r="F3803">
            <v>5292.69</v>
          </cell>
        </row>
        <row r="3804">
          <cell r="A3804" t="str">
            <v>61.10.260</v>
          </cell>
          <cell r="B3804" t="str">
            <v>Tratamento de ar compacta fancolete hidrônico tipo cassete, capacidade de refrigeração 25.000 Btu/h - 2,1 TR</v>
          </cell>
          <cell r="C3804" t="str">
            <v>UN</v>
          </cell>
          <cell r="D3804">
            <v>5482.42</v>
          </cell>
          <cell r="E3804">
            <v>486.5</v>
          </cell>
          <cell r="F3804">
            <v>5968.92</v>
          </cell>
        </row>
        <row r="3805">
          <cell r="A3805" t="str">
            <v>61.10.270</v>
          </cell>
          <cell r="B3805" t="str">
            <v>Tratamento de ar compacta fancolete hidrônico tipo cassete, capacidade de refrigeração 32.000 Btu/h - 2,6 TR</v>
          </cell>
          <cell r="C3805" t="str">
            <v>UN</v>
          </cell>
          <cell r="D3805">
            <v>6185.53</v>
          </cell>
          <cell r="E3805">
            <v>486.5</v>
          </cell>
          <cell r="F3805">
            <v>6672.03</v>
          </cell>
        </row>
        <row r="3806">
          <cell r="A3806" t="str">
            <v>61.10.300</v>
          </cell>
          <cell r="B3806" t="str">
            <v>Duto flexível aluminizado, seção circular de 10cm (4´)</v>
          </cell>
          <cell r="C3806" t="str">
            <v>M</v>
          </cell>
          <cell r="D3806">
            <v>12.68</v>
          </cell>
          <cell r="E3806">
            <v>13.5</v>
          </cell>
          <cell r="F3806">
            <v>26.18</v>
          </cell>
        </row>
        <row r="3807">
          <cell r="A3807" t="str">
            <v>61.10.310</v>
          </cell>
          <cell r="B3807" t="str">
            <v>Duto flexível aluminizado, seção circular de 15cm (6´)</v>
          </cell>
          <cell r="C3807" t="str">
            <v>M</v>
          </cell>
          <cell r="D3807">
            <v>17.559999999999999</v>
          </cell>
          <cell r="E3807">
            <v>13.5</v>
          </cell>
          <cell r="F3807">
            <v>31.06</v>
          </cell>
        </row>
        <row r="3808">
          <cell r="A3808" t="str">
            <v>61.10.320</v>
          </cell>
          <cell r="B3808" t="str">
            <v>Duto flexível aluminizado, seção circular de 20cm (8´)</v>
          </cell>
          <cell r="C3808" t="str">
            <v>M</v>
          </cell>
          <cell r="D3808">
            <v>22.75</v>
          </cell>
          <cell r="E3808">
            <v>13.5</v>
          </cell>
          <cell r="F3808">
            <v>36.25</v>
          </cell>
        </row>
        <row r="3809">
          <cell r="A3809" t="str">
            <v>61.10.380</v>
          </cell>
          <cell r="B3809" t="str">
            <v>Duto em painel rígido de lã de vidro acústico, espessura 25 mm</v>
          </cell>
          <cell r="C3809" t="str">
            <v>M2</v>
          </cell>
          <cell r="D3809">
            <v>94.86</v>
          </cell>
          <cell r="E3809">
            <v>97.11</v>
          </cell>
          <cell r="F3809">
            <v>191.97</v>
          </cell>
        </row>
        <row r="3810">
          <cell r="A3810" t="str">
            <v>61.10.400</v>
          </cell>
          <cell r="B3810" t="str">
            <v>Damper corta fogo (DCF) tipo comporta, com elemento fusível e chave fim de curso.</v>
          </cell>
          <cell r="C3810" t="str">
            <v>M2</v>
          </cell>
          <cell r="D3810">
            <v>6244.89</v>
          </cell>
          <cell r="E3810"/>
          <cell r="F3810">
            <v>6244.89</v>
          </cell>
        </row>
        <row r="3811">
          <cell r="A3811" t="str">
            <v>61.10.401</v>
          </cell>
          <cell r="B3811" t="str">
            <v>Damper de regulagem manual, tamanho: 0,10 m² a 0,14 m²</v>
          </cell>
          <cell r="C3811" t="str">
            <v>M2</v>
          </cell>
          <cell r="D3811">
            <v>2151.92</v>
          </cell>
          <cell r="E3811">
            <v>126.12</v>
          </cell>
          <cell r="F3811">
            <v>2278.04</v>
          </cell>
        </row>
        <row r="3812">
          <cell r="A3812" t="str">
            <v>61.10.402</v>
          </cell>
          <cell r="B3812" t="str">
            <v>Damper de regulagem manual, tamanho: 0,15 m² a 0,20 m²</v>
          </cell>
          <cell r="C3812" t="str">
            <v>M2</v>
          </cell>
          <cell r="D3812">
            <v>1690.51</v>
          </cell>
          <cell r="E3812">
            <v>97.46</v>
          </cell>
          <cell r="F3812">
            <v>1787.97</v>
          </cell>
        </row>
        <row r="3813">
          <cell r="A3813" t="str">
            <v>61.10.403</v>
          </cell>
          <cell r="B3813" t="str">
            <v>Damper de regulagem manual, tamanho: 0,21 m² a 0,40 m²</v>
          </cell>
          <cell r="C3813" t="str">
            <v>M2</v>
          </cell>
          <cell r="D3813">
            <v>1385.86</v>
          </cell>
          <cell r="E3813">
            <v>86</v>
          </cell>
          <cell r="F3813">
            <v>1471.86</v>
          </cell>
        </row>
        <row r="3814">
          <cell r="A3814" t="str">
            <v>61.10.410</v>
          </cell>
          <cell r="B3814" t="str">
            <v>Serviço de instalação de Damper Corta Fogo</v>
          </cell>
          <cell r="C3814" t="str">
            <v>UN</v>
          </cell>
          <cell r="D3814"/>
          <cell r="E3814">
            <v>366.72</v>
          </cell>
          <cell r="F3814">
            <v>366.72</v>
          </cell>
        </row>
        <row r="3815">
          <cell r="A3815" t="str">
            <v>61.10.430</v>
          </cell>
          <cell r="B3815" t="str">
            <v>Tanque de compensação pressurizado, capacidade (volume mínimo) de 250 litros</v>
          </cell>
          <cell r="C3815" t="str">
            <v>UN</v>
          </cell>
          <cell r="D3815">
            <v>8276.2900000000009</v>
          </cell>
          <cell r="E3815">
            <v>1553.8</v>
          </cell>
          <cell r="F3815">
            <v>9830.09</v>
          </cell>
        </row>
        <row r="3816">
          <cell r="A3816" t="str">
            <v>61.10.440</v>
          </cell>
          <cell r="B3816" t="str">
            <v>Registro de regulagem de vazão de ar</v>
          </cell>
          <cell r="C3816" t="str">
            <v>UN</v>
          </cell>
          <cell r="D3816">
            <v>177.46</v>
          </cell>
          <cell r="E3816">
            <v>45.87</v>
          </cell>
          <cell r="F3816">
            <v>223.33</v>
          </cell>
        </row>
        <row r="3817">
          <cell r="A3817" t="str">
            <v>61.10.510</v>
          </cell>
          <cell r="B3817" t="str">
            <v>Difusor de ar de longo alcance tipo Jet-Nozzles, vazão de ar 1.330 m³/h</v>
          </cell>
          <cell r="C3817" t="str">
            <v>UN</v>
          </cell>
          <cell r="D3817">
            <v>1157.32</v>
          </cell>
          <cell r="E3817">
            <v>131.86000000000001</v>
          </cell>
          <cell r="F3817">
            <v>1289.18</v>
          </cell>
        </row>
        <row r="3818">
          <cell r="A3818" t="str">
            <v>61.10.511</v>
          </cell>
          <cell r="B3818" t="str">
            <v>Difusor para insuflamento de ar com plenum, multivias e colarinho</v>
          </cell>
          <cell r="C3818" t="str">
            <v>M2</v>
          </cell>
          <cell r="D3818">
            <v>4029.82</v>
          </cell>
          <cell r="E3818">
            <v>200.66</v>
          </cell>
          <cell r="F3818">
            <v>4230.4799999999996</v>
          </cell>
        </row>
        <row r="3819">
          <cell r="A3819" t="str">
            <v>61.10.512</v>
          </cell>
          <cell r="B3819" t="str">
            <v>Difusor para insuflamento de ar com plenum, com 2 aberturas</v>
          </cell>
          <cell r="C3819" t="str">
            <v>M</v>
          </cell>
          <cell r="D3819">
            <v>4281.59</v>
          </cell>
          <cell r="E3819">
            <v>50.05</v>
          </cell>
          <cell r="F3819">
            <v>4331.6400000000003</v>
          </cell>
        </row>
        <row r="3820">
          <cell r="A3820" t="str">
            <v>61.10.513</v>
          </cell>
          <cell r="B3820" t="str">
            <v>Difusor de plástico, diâmetro 15 cm</v>
          </cell>
          <cell r="C3820" t="str">
            <v>UN</v>
          </cell>
          <cell r="D3820">
            <v>81.93</v>
          </cell>
          <cell r="E3820">
            <v>45.87</v>
          </cell>
          <cell r="F3820">
            <v>127.8</v>
          </cell>
        </row>
        <row r="3821">
          <cell r="A3821" t="str">
            <v>61.10.514</v>
          </cell>
          <cell r="B3821" t="str">
            <v>Difusor de plástico, diâmetro 20 cm</v>
          </cell>
          <cell r="C3821" t="str">
            <v>UN</v>
          </cell>
          <cell r="D3821">
            <v>105.16</v>
          </cell>
          <cell r="E3821">
            <v>45.87</v>
          </cell>
          <cell r="F3821">
            <v>151.03</v>
          </cell>
        </row>
        <row r="3822">
          <cell r="A3822" t="str">
            <v>61.10.530</v>
          </cell>
          <cell r="B3822" t="str">
            <v>Difusor de insuflação de ar tipo direcional, medindo 30 x 30 cm</v>
          </cell>
          <cell r="C3822" t="str">
            <v>UN</v>
          </cell>
          <cell r="D3822">
            <v>357.23</v>
          </cell>
          <cell r="E3822">
            <v>45.87</v>
          </cell>
          <cell r="F3822">
            <v>403.1</v>
          </cell>
        </row>
        <row r="3823">
          <cell r="A3823" t="str">
            <v>61.10.550</v>
          </cell>
          <cell r="B3823" t="str">
            <v>Difusor de insuflação de ar tipo direcional, medindo 45 x 15 cm</v>
          </cell>
          <cell r="C3823" t="str">
            <v>UN</v>
          </cell>
          <cell r="D3823">
            <v>279.77</v>
          </cell>
          <cell r="E3823">
            <v>45.87</v>
          </cell>
          <cell r="F3823">
            <v>325.64</v>
          </cell>
        </row>
        <row r="3824">
          <cell r="A3824" t="str">
            <v>61.10.564</v>
          </cell>
          <cell r="B3824" t="str">
            <v>Grelha de insuflação de ar em alumínio anodizado, de dupla deflexão, tamanho: até 0,10 m²</v>
          </cell>
          <cell r="C3824" t="str">
            <v>M2</v>
          </cell>
          <cell r="D3824">
            <v>2678.92</v>
          </cell>
          <cell r="E3824">
            <v>280.91000000000003</v>
          </cell>
          <cell r="F3824">
            <v>2959.83</v>
          </cell>
        </row>
        <row r="3825">
          <cell r="A3825" t="str">
            <v>61.10.565</v>
          </cell>
          <cell r="B3825" t="str">
            <v>Grelha de insuflação de ar em alumínio anodizado, de dupla deflexão, tamanho: acima de 0,10 m² até 0,50 m²</v>
          </cell>
          <cell r="C3825" t="str">
            <v>M2</v>
          </cell>
          <cell r="D3825">
            <v>1992.57</v>
          </cell>
          <cell r="E3825">
            <v>114.66</v>
          </cell>
          <cell r="F3825">
            <v>2107.23</v>
          </cell>
        </row>
        <row r="3826">
          <cell r="A3826" t="str">
            <v>61.10.566</v>
          </cell>
          <cell r="B3826" t="str">
            <v>Grelha de insuflação de ar em alumínio anodizado, de dupla deflexão, tamanho: acima de 0,50 m² até 1,00 m²</v>
          </cell>
          <cell r="C3826" t="str">
            <v>M2</v>
          </cell>
          <cell r="D3826">
            <v>1656.92</v>
          </cell>
          <cell r="E3826">
            <v>57.33</v>
          </cell>
          <cell r="F3826">
            <v>1714.25</v>
          </cell>
        </row>
        <row r="3827">
          <cell r="A3827" t="str">
            <v>61.10.567</v>
          </cell>
          <cell r="B3827" t="str">
            <v>Grelha de porta, tamanho: 0,14 m² a 0,30 m²</v>
          </cell>
          <cell r="C3827" t="str">
            <v>M2</v>
          </cell>
          <cell r="D3827">
            <v>1543.05</v>
          </cell>
          <cell r="E3827">
            <v>126.12</v>
          </cell>
          <cell r="F3827">
            <v>1669.17</v>
          </cell>
        </row>
        <row r="3828">
          <cell r="A3828" t="str">
            <v>61.10.568</v>
          </cell>
          <cell r="B3828" t="str">
            <v>Grelha de porta, tamanho: 0,07 m² a 0,13 m²</v>
          </cell>
          <cell r="C3828" t="str">
            <v>M2</v>
          </cell>
          <cell r="D3828">
            <v>1961.91</v>
          </cell>
          <cell r="E3828">
            <v>166.25</v>
          </cell>
          <cell r="F3828">
            <v>2128.16</v>
          </cell>
        </row>
        <row r="3829">
          <cell r="A3829" t="str">
            <v>61.10.569</v>
          </cell>
          <cell r="B3829" t="str">
            <v>Grelha de porta, tamanho: 0,03 m² a 0,06 m²</v>
          </cell>
          <cell r="C3829" t="str">
            <v>M2</v>
          </cell>
          <cell r="D3829">
            <v>3289.96</v>
          </cell>
          <cell r="E3829">
            <v>275.19</v>
          </cell>
          <cell r="F3829">
            <v>3565.15</v>
          </cell>
        </row>
        <row r="3830">
          <cell r="A3830" t="str">
            <v>61.10.574</v>
          </cell>
          <cell r="B3830" t="str">
            <v>Grelha de retorno/exaustão com registro, tamanho: 0,03 m² a 0,06 m²</v>
          </cell>
          <cell r="C3830" t="str">
            <v>M2</v>
          </cell>
          <cell r="D3830">
            <v>2425.83</v>
          </cell>
          <cell r="E3830">
            <v>206.39</v>
          </cell>
          <cell r="F3830">
            <v>2632.22</v>
          </cell>
        </row>
        <row r="3831">
          <cell r="A3831" t="str">
            <v>61.10.575</v>
          </cell>
          <cell r="B3831" t="str">
            <v>Grelha de retorno/exaustão com registro, tamanho: 0,07 m² a 0,13 m²</v>
          </cell>
          <cell r="C3831" t="str">
            <v>M2</v>
          </cell>
          <cell r="D3831">
            <v>1772.83</v>
          </cell>
          <cell r="E3831">
            <v>143.33000000000001</v>
          </cell>
          <cell r="F3831">
            <v>1916.16</v>
          </cell>
        </row>
        <row r="3832">
          <cell r="A3832" t="str">
            <v>61.10.576</v>
          </cell>
          <cell r="B3832" t="str">
            <v>Grelha de retorno/exaustão com registro, tamanho: 0,14 m² a 0,19 m²</v>
          </cell>
          <cell r="C3832" t="str">
            <v>M2</v>
          </cell>
          <cell r="D3832">
            <v>1472.05</v>
          </cell>
          <cell r="E3832">
            <v>114.66</v>
          </cell>
          <cell r="F3832">
            <v>1586.71</v>
          </cell>
        </row>
        <row r="3833">
          <cell r="A3833" t="str">
            <v>61.10.577</v>
          </cell>
          <cell r="B3833" t="str">
            <v>Grelha de retorno/exaustão com registro, tamanho: 0,20 m² a 0,40 m²</v>
          </cell>
          <cell r="C3833" t="str">
            <v>M2</v>
          </cell>
          <cell r="D3833">
            <v>1292.9100000000001</v>
          </cell>
          <cell r="E3833">
            <v>97.46</v>
          </cell>
          <cell r="F3833">
            <v>1390.37</v>
          </cell>
        </row>
        <row r="3834">
          <cell r="A3834" t="str">
            <v>61.10.578</v>
          </cell>
          <cell r="B3834" t="str">
            <v>Grelha de retorno/exaustão com registro, tamanho: 0,41 m² a 0,65 m²</v>
          </cell>
          <cell r="C3834" t="str">
            <v>M2</v>
          </cell>
          <cell r="D3834">
            <v>1176.1500000000001</v>
          </cell>
          <cell r="E3834">
            <v>86</v>
          </cell>
          <cell r="F3834">
            <v>1262.1500000000001</v>
          </cell>
        </row>
        <row r="3835">
          <cell r="A3835" t="str">
            <v>61.10.581</v>
          </cell>
          <cell r="B3835" t="str">
            <v>Veneziana com tela e filtro G4</v>
          </cell>
          <cell r="C3835" t="str">
            <v>M2</v>
          </cell>
          <cell r="D3835">
            <v>1579.84</v>
          </cell>
          <cell r="E3835">
            <v>114.66</v>
          </cell>
          <cell r="F3835">
            <v>1694.5</v>
          </cell>
        </row>
        <row r="3836">
          <cell r="A3836" t="str">
            <v>61.10.582</v>
          </cell>
          <cell r="B3836" t="str">
            <v>Veneziana com tela</v>
          </cell>
          <cell r="C3836" t="str">
            <v>M2</v>
          </cell>
          <cell r="D3836">
            <v>1096.4000000000001</v>
          </cell>
          <cell r="E3836">
            <v>68.790000000000006</v>
          </cell>
          <cell r="F3836">
            <v>1165.19</v>
          </cell>
        </row>
        <row r="3837">
          <cell r="A3837" t="str">
            <v>61.10.583</v>
          </cell>
          <cell r="B3837" t="str">
            <v>Veneziana com tela, tamanho 38,5 x 33 cm</v>
          </cell>
          <cell r="C3837" t="str">
            <v>UN</v>
          </cell>
          <cell r="D3837">
            <v>196.46</v>
          </cell>
          <cell r="E3837">
            <v>51.59</v>
          </cell>
          <cell r="F3837">
            <v>248.05</v>
          </cell>
        </row>
        <row r="3838">
          <cell r="A3838" t="str">
            <v>61.10.584</v>
          </cell>
          <cell r="B3838" t="str">
            <v>Veneziana com tela, tamanho 78,5 x 33 cm</v>
          </cell>
          <cell r="C3838" t="str">
            <v>UN</v>
          </cell>
          <cell r="D3838">
            <v>304.29000000000002</v>
          </cell>
          <cell r="E3838">
            <v>68.790000000000006</v>
          </cell>
          <cell r="F3838">
            <v>373.08</v>
          </cell>
        </row>
        <row r="3839">
          <cell r="A3839" t="str">
            <v>61.14</v>
          </cell>
          <cell r="B3839" t="str">
            <v>Ventilacao</v>
          </cell>
          <cell r="C3839"/>
          <cell r="D3839"/>
          <cell r="E3839"/>
          <cell r="F3839"/>
        </row>
        <row r="3840">
          <cell r="A3840" t="str">
            <v>61.14.005</v>
          </cell>
          <cell r="B3840" t="str">
            <v>Caixa ventiladora com ventilador centrífugo, vazão 4.600 m³/h, pressão 30 mmCA - 220 / 380 V / 60HZ</v>
          </cell>
          <cell r="C3840" t="str">
            <v>UN</v>
          </cell>
          <cell r="D3840">
            <v>7106.45</v>
          </cell>
          <cell r="E3840">
            <v>2330.6999999999998</v>
          </cell>
          <cell r="F3840">
            <v>9437.15</v>
          </cell>
        </row>
        <row r="3841">
          <cell r="A3841" t="str">
            <v>61.14.015</v>
          </cell>
          <cell r="B3841" t="str">
            <v>Caixa ventiladora com ventilador centrífugo, vazão 28.000 m³/h, pressão 30 mmCA - 220 / 380 V / 60HZ</v>
          </cell>
          <cell r="C3841" t="str">
            <v>UN</v>
          </cell>
          <cell r="D3841">
            <v>21218.97</v>
          </cell>
          <cell r="E3841">
            <v>5438.3</v>
          </cell>
          <cell r="F3841">
            <v>26657.27</v>
          </cell>
        </row>
        <row r="3842">
          <cell r="A3842" t="str">
            <v>61.14.050</v>
          </cell>
          <cell r="B3842" t="str">
            <v>Caixa ventiladora com ventilador centrífugo, vazão 8.800 m³/h, pressão 35 mmCA - 220/380 V / 60Hz</v>
          </cell>
          <cell r="C3842" t="str">
            <v>UN</v>
          </cell>
          <cell r="D3842">
            <v>10178.18</v>
          </cell>
          <cell r="E3842">
            <v>300.3</v>
          </cell>
          <cell r="F3842">
            <v>10478.48</v>
          </cell>
        </row>
        <row r="3843">
          <cell r="A3843" t="str">
            <v>61.14.051</v>
          </cell>
          <cell r="B3843" t="str">
            <v>Caixa ventiladora com ventilador centrífugo, vazão 10.000 m³/h, pressão 30 mmCA - 220/380 V / 60Hz</v>
          </cell>
          <cell r="C3843" t="str">
            <v>UN</v>
          </cell>
          <cell r="D3843">
            <v>9232.2900000000009</v>
          </cell>
          <cell r="E3843">
            <v>300.3</v>
          </cell>
          <cell r="F3843">
            <v>9532.59</v>
          </cell>
        </row>
        <row r="3844">
          <cell r="A3844" t="str">
            <v>61.14.070</v>
          </cell>
          <cell r="B3844" t="str">
            <v>Caixa ventiladora com ventilador centrífugo, vazão 1.710 m³/h, pressão 35 mmCA - 220/380 V / 60Hz</v>
          </cell>
          <cell r="C3844" t="str">
            <v>UN</v>
          </cell>
          <cell r="D3844">
            <v>4951.88</v>
          </cell>
          <cell r="E3844">
            <v>300.3</v>
          </cell>
          <cell r="F3844">
            <v>5252.18</v>
          </cell>
        </row>
        <row r="3845">
          <cell r="A3845" t="str">
            <v>61.14.080</v>
          </cell>
          <cell r="B3845" t="str">
            <v>Caixa ventiladora com ventilador centrífugo, vazão 1.190 m³/h, pressão 37 mmCA - 220/380 V / 60Hz</v>
          </cell>
          <cell r="C3845" t="str">
            <v>UN</v>
          </cell>
          <cell r="D3845">
            <v>3923.72</v>
          </cell>
          <cell r="E3845">
            <v>300.3</v>
          </cell>
          <cell r="F3845">
            <v>4224.0200000000004</v>
          </cell>
        </row>
        <row r="3846">
          <cell r="A3846" t="str">
            <v>61.14.100</v>
          </cell>
          <cell r="B3846" t="str">
            <v>Ventilador centrífugo de dupla aspiração "limite-load", vazão 20.000 m³/h, pressão 50 mmCA - 380/660 V / 60 Hz</v>
          </cell>
          <cell r="C3846" t="str">
            <v>UN</v>
          </cell>
          <cell r="D3846">
            <v>17002</v>
          </cell>
          <cell r="E3846">
            <v>704.1</v>
          </cell>
          <cell r="F3846">
            <v>17706.099999999999</v>
          </cell>
        </row>
        <row r="3847">
          <cell r="A3847" t="str">
            <v>61.15</v>
          </cell>
          <cell r="B3847" t="str">
            <v>Controles para Fan-Coil e CAG</v>
          </cell>
          <cell r="C3847"/>
          <cell r="D3847"/>
          <cell r="E3847"/>
          <cell r="F3847"/>
        </row>
        <row r="3848">
          <cell r="A3848" t="str">
            <v>61.15.010</v>
          </cell>
          <cell r="B3848" t="str">
            <v>Fonte de alimentação universal bivolt com saída de 24 V - 1,5 A - 35 W</v>
          </cell>
          <cell r="C3848" t="str">
            <v>UN</v>
          </cell>
          <cell r="D3848">
            <v>184.74</v>
          </cell>
          <cell r="E3848">
            <v>2.5</v>
          </cell>
          <cell r="F3848">
            <v>187.24</v>
          </cell>
        </row>
        <row r="3849">
          <cell r="A3849" t="str">
            <v>61.15.020</v>
          </cell>
          <cell r="B3849" t="str">
            <v>Tomada simples de sobrepor universal 2P+T - 10 A - 250 V</v>
          </cell>
          <cell r="C3849" t="str">
            <v>UN</v>
          </cell>
          <cell r="D3849">
            <v>11.17</v>
          </cell>
          <cell r="E3849">
            <v>15.02</v>
          </cell>
          <cell r="F3849">
            <v>26.19</v>
          </cell>
        </row>
        <row r="3850">
          <cell r="A3850" t="str">
            <v>61.15.030</v>
          </cell>
          <cell r="B3850" t="str">
            <v>Transformador abaixador, entrada 110/220V, saída 24V+24V, corrente secundário 6A</v>
          </cell>
          <cell r="C3850" t="str">
            <v>UN</v>
          </cell>
          <cell r="D3850">
            <v>241.7</v>
          </cell>
          <cell r="E3850">
            <v>2.5</v>
          </cell>
          <cell r="F3850">
            <v>244.2</v>
          </cell>
        </row>
        <row r="3851">
          <cell r="A3851" t="str">
            <v>61.15.040</v>
          </cell>
          <cell r="B3851" t="str">
            <v>Atuador Floating de 40Nm, sinal de controle 3 e 2 pontos, tensão de entrada AC/DC 24V, IP 54</v>
          </cell>
          <cell r="C3851" t="str">
            <v>UN</v>
          </cell>
          <cell r="D3851">
            <v>1775.2</v>
          </cell>
          <cell r="E3851">
            <v>15.28</v>
          </cell>
          <cell r="F3851">
            <v>1790.48</v>
          </cell>
        </row>
        <row r="3852">
          <cell r="A3852" t="str">
            <v>61.15.050</v>
          </cell>
          <cell r="B3852" t="str">
            <v>Válvula motorizada esfera, com duas vias atuador floating, diâmetro 3/4´ a 1 1/2´</v>
          </cell>
          <cell r="C3852" t="str">
            <v>UN</v>
          </cell>
          <cell r="D3852">
            <v>2441.09</v>
          </cell>
          <cell r="E3852">
            <v>22.92</v>
          </cell>
          <cell r="F3852">
            <v>2464.0100000000002</v>
          </cell>
        </row>
        <row r="3853">
          <cell r="A3853" t="str">
            <v>61.15.060</v>
          </cell>
          <cell r="B3853" t="str">
            <v>Válvula de balanceamento diâmetro 1´ a 2 1/2´</v>
          </cell>
          <cell r="C3853" t="str">
            <v>UN</v>
          </cell>
          <cell r="D3853">
            <v>1030.81</v>
          </cell>
          <cell r="E3853">
            <v>17.829999999999998</v>
          </cell>
          <cell r="F3853">
            <v>1048.6400000000001</v>
          </cell>
        </row>
        <row r="3854">
          <cell r="A3854" t="str">
            <v>61.15.070</v>
          </cell>
          <cell r="B3854" t="str">
            <v>Válvula borboleta na configuração wafer motorizada atuador floating diâmetro 3´ a 4´</v>
          </cell>
          <cell r="C3854" t="str">
            <v>UN</v>
          </cell>
          <cell r="D3854">
            <v>2869</v>
          </cell>
          <cell r="E3854">
            <v>22.92</v>
          </cell>
          <cell r="F3854">
            <v>2891.92</v>
          </cell>
        </row>
        <row r="3855">
          <cell r="A3855" t="str">
            <v>61.15.080</v>
          </cell>
          <cell r="B3855" t="str">
            <v>Válvula duas vias on/off retorno elétrico diâmetro 1/2´ a 3/4´</v>
          </cell>
          <cell r="C3855" t="str">
            <v>UN</v>
          </cell>
          <cell r="D3855">
            <v>345.45</v>
          </cell>
          <cell r="E3855">
            <v>22.92</v>
          </cell>
          <cell r="F3855">
            <v>368.37</v>
          </cell>
        </row>
        <row r="3856">
          <cell r="A3856" t="str">
            <v>61.15.090</v>
          </cell>
          <cell r="B3856" t="str">
            <v>Válvula esfera motorizada de duas vias de atuador proporcional diâmetro 2´ a 2 1/2´</v>
          </cell>
          <cell r="C3856" t="str">
            <v>UN</v>
          </cell>
          <cell r="D3856">
            <v>2383.29</v>
          </cell>
          <cell r="E3856">
            <v>22.92</v>
          </cell>
          <cell r="F3856">
            <v>2406.21</v>
          </cell>
        </row>
        <row r="3857">
          <cell r="A3857" t="str">
            <v>61.15.100</v>
          </cell>
          <cell r="B3857" t="str">
            <v>Atuador proporcional de 10 Nm, tensão de entrada AC/DC 24 V - IP 54</v>
          </cell>
          <cell r="C3857" t="str">
            <v>UN</v>
          </cell>
          <cell r="D3857">
            <v>1090.44</v>
          </cell>
          <cell r="E3857">
            <v>15.28</v>
          </cell>
          <cell r="F3857">
            <v>1105.72</v>
          </cell>
        </row>
        <row r="3858">
          <cell r="A3858" t="str">
            <v>61.15.110</v>
          </cell>
          <cell r="B3858" t="str">
            <v>Válvula esfera duas vias flangeada, diâmetro 3´</v>
          </cell>
          <cell r="C3858" t="str">
            <v>UN</v>
          </cell>
          <cell r="D3858">
            <v>2425.9499999999998</v>
          </cell>
          <cell r="E3858">
            <v>17.829999999999998</v>
          </cell>
          <cell r="F3858">
            <v>2443.7800000000002</v>
          </cell>
        </row>
        <row r="3859">
          <cell r="A3859" t="str">
            <v>61.15.120</v>
          </cell>
          <cell r="B3859" t="str">
            <v>Acoplador a relé 24 VCC/VAC - 1 contato reversível</v>
          </cell>
          <cell r="C3859" t="str">
            <v>UN</v>
          </cell>
          <cell r="D3859">
            <v>123.62</v>
          </cell>
          <cell r="E3859">
            <v>7.5</v>
          </cell>
          <cell r="F3859">
            <v>131.12</v>
          </cell>
        </row>
        <row r="3860">
          <cell r="A3860" t="str">
            <v>61.15.130</v>
          </cell>
          <cell r="B3860" t="str">
            <v>Chave de fluxo para ar</v>
          </cell>
          <cell r="C3860" t="str">
            <v>UN</v>
          </cell>
          <cell r="D3860">
            <v>215.14</v>
          </cell>
          <cell r="E3860">
            <v>75.760000000000005</v>
          </cell>
          <cell r="F3860">
            <v>290.89999999999998</v>
          </cell>
        </row>
        <row r="3861">
          <cell r="A3861" t="str">
            <v>61.15.140</v>
          </cell>
          <cell r="B3861" t="str">
            <v>Repetidor de sinal I/I e V/I</v>
          </cell>
          <cell r="C3861" t="str">
            <v>UN</v>
          </cell>
          <cell r="D3861">
            <v>1482.48</v>
          </cell>
          <cell r="E3861">
            <v>51.87</v>
          </cell>
          <cell r="F3861">
            <v>1534.35</v>
          </cell>
        </row>
        <row r="3862">
          <cell r="A3862" t="str">
            <v>61.15.150</v>
          </cell>
          <cell r="B3862" t="str">
            <v>Relé de corrente ajustável de 0 a 200 A</v>
          </cell>
          <cell r="C3862" t="str">
            <v>UN</v>
          </cell>
          <cell r="D3862">
            <v>361.29</v>
          </cell>
          <cell r="E3862">
            <v>37.54</v>
          </cell>
          <cell r="F3862">
            <v>398.83</v>
          </cell>
        </row>
        <row r="3863">
          <cell r="A3863" t="str">
            <v>61.15.160</v>
          </cell>
          <cell r="B3863" t="str">
            <v>Sensor de temperatura ambiente PT100 - 2 fios</v>
          </cell>
          <cell r="C3863" t="str">
            <v>UN</v>
          </cell>
          <cell r="D3863">
            <v>179.58</v>
          </cell>
          <cell r="E3863">
            <v>75.760000000000005</v>
          </cell>
          <cell r="F3863">
            <v>255.34</v>
          </cell>
        </row>
        <row r="3864">
          <cell r="A3864" t="str">
            <v>61.15.164</v>
          </cell>
          <cell r="B3864" t="str">
            <v>Termostato de segurança com temperatura ajustável de 90°C - 110°C</v>
          </cell>
          <cell r="C3864" t="str">
            <v>UN</v>
          </cell>
          <cell r="D3864">
            <v>67.13</v>
          </cell>
          <cell r="E3864">
            <v>82.67</v>
          </cell>
          <cell r="F3864">
            <v>149.80000000000001</v>
          </cell>
        </row>
        <row r="3865">
          <cell r="A3865" t="str">
            <v>61.15.170</v>
          </cell>
          <cell r="B3865" t="str">
            <v>Transmissor de pressão diferencial, operação de 0 a 750 Pa</v>
          </cell>
          <cell r="C3865" t="str">
            <v>UN</v>
          </cell>
          <cell r="D3865">
            <v>1121.98</v>
          </cell>
          <cell r="E3865">
            <v>75.760000000000005</v>
          </cell>
          <cell r="F3865">
            <v>1197.74</v>
          </cell>
        </row>
        <row r="3866">
          <cell r="A3866" t="str">
            <v>61.15.172</v>
          </cell>
          <cell r="B3866" t="str">
            <v>Transmissor de pressão compacto, escala de pressão 0 a 10 Bar, sinal de saída 4 - 20 mA</v>
          </cell>
          <cell r="C3866" t="str">
            <v>UN</v>
          </cell>
          <cell r="D3866">
            <v>1058.69</v>
          </cell>
          <cell r="E3866">
            <v>75.760000000000005</v>
          </cell>
          <cell r="F3866">
            <v>1134.45</v>
          </cell>
        </row>
        <row r="3867">
          <cell r="A3867" t="str">
            <v>61.15.174</v>
          </cell>
          <cell r="B3867" t="str">
            <v>Transmissor de temperatura e umidade para dutos, alta precisão, corrente de 0 a 20 mA, alimentação 12Vcc a 30Vcc</v>
          </cell>
          <cell r="C3867" t="str">
            <v>UN</v>
          </cell>
          <cell r="D3867">
            <v>1943.47</v>
          </cell>
          <cell r="E3867">
            <v>75.760000000000005</v>
          </cell>
          <cell r="F3867">
            <v>2019.23</v>
          </cell>
        </row>
        <row r="3868">
          <cell r="A3868" t="str">
            <v>61.15.181</v>
          </cell>
          <cell r="B3868" t="str">
            <v>Controlador lógico programável para 16 entradas/16 saídas</v>
          </cell>
          <cell r="C3868" t="str">
            <v>UN</v>
          </cell>
          <cell r="D3868">
            <v>4311.6499999999996</v>
          </cell>
          <cell r="E3868">
            <v>344.83</v>
          </cell>
          <cell r="F3868">
            <v>4656.4799999999996</v>
          </cell>
        </row>
        <row r="3869">
          <cell r="A3869" t="str">
            <v>61.15.191</v>
          </cell>
          <cell r="B3869" t="str">
            <v>Módulo de expansão para 4 canais de saída analógica</v>
          </cell>
          <cell r="C3869" t="str">
            <v>UN</v>
          </cell>
          <cell r="D3869">
            <v>3148.54</v>
          </cell>
          <cell r="E3869">
            <v>202.11</v>
          </cell>
          <cell r="F3869">
            <v>3350.65</v>
          </cell>
        </row>
        <row r="3870">
          <cell r="A3870" t="str">
            <v>61.15.196</v>
          </cell>
          <cell r="B3870" t="str">
            <v>Módulo de expansão para 8 canais de entrada analógica</v>
          </cell>
          <cell r="C3870" t="str">
            <v>UN</v>
          </cell>
          <cell r="D3870">
            <v>3554.04</v>
          </cell>
          <cell r="E3870">
            <v>202.11</v>
          </cell>
          <cell r="F3870">
            <v>3756.15</v>
          </cell>
        </row>
        <row r="3871">
          <cell r="A3871" t="str">
            <v>61.15.201</v>
          </cell>
          <cell r="B3871" t="str">
            <v>Módulo de expansão para 8 canais de entrada e saída digitais</v>
          </cell>
          <cell r="C3871" t="str">
            <v>UN</v>
          </cell>
          <cell r="D3871">
            <v>957.66</v>
          </cell>
          <cell r="E3871">
            <v>231.88</v>
          </cell>
          <cell r="F3871">
            <v>1189.54</v>
          </cell>
        </row>
        <row r="3872">
          <cell r="A3872" t="str">
            <v>61.20</v>
          </cell>
          <cell r="B3872" t="str">
            <v>Reparos, conservacoes e complementos - GRUPO 61</v>
          </cell>
          <cell r="C3872"/>
          <cell r="D3872"/>
          <cell r="E3872"/>
          <cell r="F3872"/>
        </row>
        <row r="3873">
          <cell r="A3873" t="str">
            <v>61.20.040</v>
          </cell>
          <cell r="B3873" t="str">
            <v>Cortina de ar com duas velocidades, para vão de 1,20 m</v>
          </cell>
          <cell r="C3873" t="str">
            <v>CJ</v>
          </cell>
          <cell r="D3873">
            <v>1077.78</v>
          </cell>
          <cell r="E3873">
            <v>13.15</v>
          </cell>
          <cell r="F3873">
            <v>1090.93</v>
          </cell>
        </row>
        <row r="3874">
          <cell r="A3874" t="str">
            <v>61.20.092</v>
          </cell>
          <cell r="B3874" t="str">
            <v>Cortina de ar com duas velocidades, para vão de 1,50 m</v>
          </cell>
          <cell r="C3874" t="str">
            <v>CJ</v>
          </cell>
          <cell r="D3874">
            <v>1314.91</v>
          </cell>
          <cell r="E3874">
            <v>13.15</v>
          </cell>
          <cell r="F3874">
            <v>1328.06</v>
          </cell>
        </row>
        <row r="3875">
          <cell r="A3875" t="str">
            <v>61.20.100</v>
          </cell>
          <cell r="B3875" t="str">
            <v>Ligação típica, (cavalete), para ar condicionado ´fancoil´, diâmetro de 1/2´</v>
          </cell>
          <cell r="C3875" t="str">
            <v>CJ</v>
          </cell>
          <cell r="D3875">
            <v>1284.77</v>
          </cell>
          <cell r="E3875">
            <v>531.6</v>
          </cell>
          <cell r="F3875">
            <v>1816.37</v>
          </cell>
        </row>
        <row r="3876">
          <cell r="A3876" t="str">
            <v>61.20.110</v>
          </cell>
          <cell r="B3876" t="str">
            <v>Ligação típica, (cavalete), para ar condicionado ´fancoil´, diâmetro de 3/4´</v>
          </cell>
          <cell r="C3876" t="str">
            <v>CJ</v>
          </cell>
          <cell r="D3876">
            <v>1447.23</v>
          </cell>
          <cell r="E3876">
            <v>566.79999999999995</v>
          </cell>
          <cell r="F3876">
            <v>2014.03</v>
          </cell>
        </row>
        <row r="3877">
          <cell r="A3877" t="str">
            <v>61.20.120</v>
          </cell>
          <cell r="B3877" t="str">
            <v>Ligação típica, (cavalete), para ar condicionado ´fancoil´, diâmetro de 1´</v>
          </cell>
          <cell r="C3877" t="str">
            <v>CJ</v>
          </cell>
          <cell r="D3877">
            <v>1717.85</v>
          </cell>
          <cell r="E3877">
            <v>637.21</v>
          </cell>
          <cell r="F3877">
            <v>2355.06</v>
          </cell>
        </row>
        <row r="3878">
          <cell r="A3878" t="str">
            <v>61.20.130</v>
          </cell>
          <cell r="B3878" t="str">
            <v>Ligação típica, (cavalete), para ar condicionado ´fancoil´, diâmetro de 1 1/4´</v>
          </cell>
          <cell r="C3878" t="str">
            <v>CJ</v>
          </cell>
          <cell r="D3878">
            <v>2295.59</v>
          </cell>
          <cell r="E3878">
            <v>672.42</v>
          </cell>
          <cell r="F3878">
            <v>2968.01</v>
          </cell>
        </row>
        <row r="3879">
          <cell r="A3879" t="str">
            <v>61.20.450</v>
          </cell>
          <cell r="B3879" t="str">
            <v>Duto em chapa de aço galvanizado</v>
          </cell>
          <cell r="C3879" t="str">
            <v>KG</v>
          </cell>
          <cell r="D3879">
            <v>23.04</v>
          </cell>
          <cell r="E3879">
            <v>29.11</v>
          </cell>
          <cell r="F3879">
            <v>52.15</v>
          </cell>
        </row>
        <row r="3880">
          <cell r="A3880" t="str">
            <v>61.20.452</v>
          </cell>
          <cell r="B3880" t="str">
            <v>Chapéu tipo chinês para duto galvanizado de 35cm</v>
          </cell>
          <cell r="C3880" t="str">
            <v>UN</v>
          </cell>
          <cell r="D3880">
            <v>195.41</v>
          </cell>
          <cell r="E3880">
            <v>16.29</v>
          </cell>
          <cell r="F3880">
            <v>211.7</v>
          </cell>
        </row>
        <row r="3881">
          <cell r="A3881" t="str">
            <v>62</v>
          </cell>
          <cell r="B3881" t="str">
            <v>COZINHA, REFEITORIO, LAVANDERIA INDUSTRIAL E EQUIPAMENTOS</v>
          </cell>
          <cell r="C3881"/>
          <cell r="D3881"/>
          <cell r="E3881"/>
          <cell r="F3881"/>
        </row>
        <row r="3882">
          <cell r="A3882" t="str">
            <v>62.04</v>
          </cell>
          <cell r="B3882" t="str">
            <v>Mobiliario e acessorios</v>
          </cell>
          <cell r="C3882"/>
          <cell r="D3882"/>
          <cell r="E3882"/>
          <cell r="F3882"/>
        </row>
        <row r="3883">
          <cell r="A3883" t="str">
            <v>62.04.060</v>
          </cell>
          <cell r="B3883" t="str">
            <v>Tanque duplo com pés em aço inoxidável de 1600 x 700 x 850 mm</v>
          </cell>
          <cell r="C3883" t="str">
            <v>UN</v>
          </cell>
          <cell r="D3883">
            <v>6122.3</v>
          </cell>
          <cell r="E3883">
            <v>25.03</v>
          </cell>
          <cell r="F3883">
            <v>6147.33</v>
          </cell>
        </row>
        <row r="3884">
          <cell r="A3884" t="str">
            <v>62.04.070</v>
          </cell>
          <cell r="B3884" t="str">
            <v>Mesa em aço inoxidável, largura até 700 mm</v>
          </cell>
          <cell r="C3884" t="str">
            <v>M</v>
          </cell>
          <cell r="D3884">
            <v>2194.0700000000002</v>
          </cell>
          <cell r="E3884"/>
          <cell r="F3884">
            <v>2194.0700000000002</v>
          </cell>
        </row>
        <row r="3885">
          <cell r="A3885" t="str">
            <v>62.04.090</v>
          </cell>
          <cell r="B3885" t="str">
            <v>Mesa lateral em aço inoxidável com prateleira inferior, largura até 700 mm</v>
          </cell>
          <cell r="C3885" t="str">
            <v>M</v>
          </cell>
          <cell r="D3885">
            <v>2605.15</v>
          </cell>
          <cell r="E3885"/>
          <cell r="F3885">
            <v>2605.15</v>
          </cell>
        </row>
        <row r="3886">
          <cell r="A3886" t="str">
            <v>62.20</v>
          </cell>
          <cell r="B3886" t="str">
            <v>Reparos, conservacoes e complementos - GRUPO 62</v>
          </cell>
          <cell r="C3886"/>
          <cell r="D3886"/>
          <cell r="E3886"/>
          <cell r="F3886"/>
        </row>
        <row r="3887">
          <cell r="A3887" t="str">
            <v>62.20.330</v>
          </cell>
          <cell r="B3887" t="str">
            <v>Coifa em aço inoxidável com filtro e exaustor axial - área até 3,00 m²</v>
          </cell>
          <cell r="C3887" t="str">
            <v>M2</v>
          </cell>
          <cell r="D3887">
            <v>10615.42</v>
          </cell>
          <cell r="E3887"/>
          <cell r="F3887">
            <v>10615.42</v>
          </cell>
        </row>
        <row r="3888">
          <cell r="A3888" t="str">
            <v>62.20.340</v>
          </cell>
          <cell r="B3888" t="str">
            <v>Coifa em aço inoxidável com filtro e exaustor axial - área de 3,01 até 7,50 m²</v>
          </cell>
          <cell r="C3888" t="str">
            <v>M2</v>
          </cell>
          <cell r="D3888">
            <v>8859.23</v>
          </cell>
          <cell r="E3888"/>
          <cell r="F3888">
            <v>8859.23</v>
          </cell>
        </row>
        <row r="3889">
          <cell r="A3889" t="str">
            <v>62.20.350</v>
          </cell>
          <cell r="B3889" t="str">
            <v>Coifa em aço inoxidável com filtro e exaustor axial - área de 7,51 até 16,00 m²</v>
          </cell>
          <cell r="C3889" t="str">
            <v>M2</v>
          </cell>
          <cell r="D3889">
            <v>4549.53</v>
          </cell>
          <cell r="E3889"/>
          <cell r="F3889">
            <v>4549.53</v>
          </cell>
        </row>
        <row r="3890">
          <cell r="A3890" t="str">
            <v>65</v>
          </cell>
          <cell r="B3890" t="str">
            <v>RESFRIAMENTO E CONSERVACAO DE MATERIAL PERECIVEL</v>
          </cell>
          <cell r="C3890"/>
          <cell r="D3890"/>
          <cell r="E3890"/>
          <cell r="F3890"/>
        </row>
        <row r="3891">
          <cell r="A3891" t="str">
            <v>65.01</v>
          </cell>
          <cell r="B3891" t="str">
            <v>Camara frigorifica para resfriado</v>
          </cell>
          <cell r="C3891"/>
          <cell r="D3891"/>
          <cell r="E3891"/>
          <cell r="F3891"/>
        </row>
        <row r="3892">
          <cell r="A3892" t="str">
            <v>65.01.210</v>
          </cell>
          <cell r="B3892" t="str">
            <v>Câmara frigorífica para resfriados</v>
          </cell>
          <cell r="C3892" t="str">
            <v>M2</v>
          </cell>
          <cell r="D3892">
            <v>1984.51</v>
          </cell>
          <cell r="E3892"/>
          <cell r="F3892">
            <v>1984.51</v>
          </cell>
        </row>
        <row r="3893">
          <cell r="A3893" t="str">
            <v>65.02</v>
          </cell>
          <cell r="B3893" t="str">
            <v>Camara frigorifica para congelado</v>
          </cell>
          <cell r="C3893"/>
          <cell r="D3893"/>
          <cell r="E3893"/>
          <cell r="F3893"/>
        </row>
        <row r="3894">
          <cell r="A3894" t="str">
            <v>65.02.100</v>
          </cell>
          <cell r="B3894" t="str">
            <v>Câmara frigorífica para congelados</v>
          </cell>
          <cell r="C3894" t="str">
            <v>M2</v>
          </cell>
          <cell r="D3894">
            <v>2371.7199999999998</v>
          </cell>
          <cell r="E3894"/>
          <cell r="F3894">
            <v>2371.7199999999998</v>
          </cell>
        </row>
        <row r="3895">
          <cell r="A3895" t="str">
            <v>66</v>
          </cell>
          <cell r="B3895" t="str">
            <v>SEGURANCA, VIGILANCIA E CONTROLE, EQUIPAMENTO E SISTEMA</v>
          </cell>
          <cell r="C3895"/>
          <cell r="D3895"/>
          <cell r="E3895"/>
          <cell r="F3895"/>
        </row>
        <row r="3896">
          <cell r="A3896" t="str">
            <v>66.02</v>
          </cell>
          <cell r="B3896" t="str">
            <v>Controle de acessos e alarme</v>
          </cell>
          <cell r="C3896"/>
          <cell r="D3896"/>
          <cell r="E3896"/>
          <cell r="F3896"/>
        </row>
        <row r="3897">
          <cell r="A3897" t="str">
            <v>66.02.060</v>
          </cell>
          <cell r="B3897" t="str">
            <v>Repetidora de sinais de ocorrências, do painel sinóptico da central de alarme</v>
          </cell>
          <cell r="C3897" t="str">
            <v>UN</v>
          </cell>
          <cell r="D3897">
            <v>908.17</v>
          </cell>
          <cell r="E3897">
            <v>15.02</v>
          </cell>
          <cell r="F3897">
            <v>923.19</v>
          </cell>
        </row>
        <row r="3898">
          <cell r="A3898" t="str">
            <v>66.02.090</v>
          </cell>
          <cell r="B3898" t="str">
            <v>Detector de metais, tipo portal, microprocessado</v>
          </cell>
          <cell r="C3898" t="str">
            <v>UN</v>
          </cell>
          <cell r="D3898">
            <v>12063.49</v>
          </cell>
          <cell r="E3898"/>
          <cell r="F3898">
            <v>12063.49</v>
          </cell>
        </row>
        <row r="3899">
          <cell r="A3899" t="str">
            <v>66.02.130</v>
          </cell>
          <cell r="B3899" t="str">
            <v>Porteiro eletrônico com um interfone</v>
          </cell>
          <cell r="C3899" t="str">
            <v>CJ</v>
          </cell>
          <cell r="D3899">
            <v>184.65</v>
          </cell>
          <cell r="E3899">
            <v>50.05</v>
          </cell>
          <cell r="F3899">
            <v>234.7</v>
          </cell>
        </row>
        <row r="3900">
          <cell r="A3900" t="str">
            <v>66.02.239</v>
          </cell>
          <cell r="B3900" t="str">
            <v>Sistema eletrônico de automatização de portão deslizante, para esforços até 800 kg</v>
          </cell>
          <cell r="C3900" t="str">
            <v>CJ</v>
          </cell>
          <cell r="D3900">
            <v>3325.69</v>
          </cell>
          <cell r="E3900"/>
          <cell r="F3900">
            <v>3325.69</v>
          </cell>
        </row>
        <row r="3901">
          <cell r="A3901" t="str">
            <v>66.02.240</v>
          </cell>
          <cell r="B3901" t="str">
            <v>Sistema eletrônico de automatização de portão deslizante, para esforços maior de 800 kg e até 1400 kg</v>
          </cell>
          <cell r="C3901" t="str">
            <v>CJ</v>
          </cell>
          <cell r="D3901">
            <v>5937.01</v>
          </cell>
          <cell r="E3901"/>
          <cell r="F3901">
            <v>5937.01</v>
          </cell>
        </row>
        <row r="3902">
          <cell r="A3902" t="str">
            <v>66.02.460</v>
          </cell>
          <cell r="B3902" t="str">
            <v>Vídeo porteiro eletrônico colorido, com um interfone</v>
          </cell>
          <cell r="C3902" t="str">
            <v>CJ</v>
          </cell>
          <cell r="D3902">
            <v>1394.7</v>
          </cell>
          <cell r="E3902">
            <v>125.13</v>
          </cell>
          <cell r="F3902">
            <v>1519.83</v>
          </cell>
        </row>
        <row r="3903">
          <cell r="A3903" t="str">
            <v>66.02.500</v>
          </cell>
          <cell r="B3903" t="str">
            <v>Central de alarme microprocessada, para até 125 zonas</v>
          </cell>
          <cell r="C3903" t="str">
            <v>UN</v>
          </cell>
          <cell r="D3903">
            <v>2853.94</v>
          </cell>
          <cell r="E3903">
            <v>15.02</v>
          </cell>
          <cell r="F3903">
            <v>2868.96</v>
          </cell>
        </row>
        <row r="3904">
          <cell r="A3904" t="str">
            <v>66.02.560</v>
          </cell>
          <cell r="B3904" t="str">
            <v>Controlador de acesso com identificação por impressão digital (biometria) e software de gerenciamento</v>
          </cell>
          <cell r="C3904" t="str">
            <v>CJ</v>
          </cell>
          <cell r="D3904">
            <v>3250.07</v>
          </cell>
          <cell r="E3904">
            <v>683.38</v>
          </cell>
          <cell r="F3904">
            <v>3933.45</v>
          </cell>
        </row>
        <row r="3905">
          <cell r="A3905" t="str">
            <v>66.08</v>
          </cell>
          <cell r="B3905" t="str">
            <v>Equipamentos para sistema de seguranca, vigilancia e controle</v>
          </cell>
          <cell r="C3905"/>
          <cell r="D3905"/>
          <cell r="E3905"/>
          <cell r="F3905"/>
        </row>
        <row r="3906">
          <cell r="A3906" t="str">
            <v>66.08.061</v>
          </cell>
          <cell r="B3906" t="str">
            <v>Mesa controladora híbrida para até 32 câmeras IPs, com teclado e joystick, compatível com sistema de CFTV, IP ou analógico</v>
          </cell>
          <cell r="C3906" t="str">
            <v>UN</v>
          </cell>
          <cell r="D3906">
            <v>4017</v>
          </cell>
          <cell r="E3906">
            <v>1114.1600000000001</v>
          </cell>
          <cell r="F3906">
            <v>5131.16</v>
          </cell>
        </row>
        <row r="3907">
          <cell r="A3907" t="str">
            <v>66.08.100</v>
          </cell>
          <cell r="B3907" t="str">
            <v>Rack fechado padrão metálico, 19 x 12 Us x 470 mm</v>
          </cell>
          <cell r="C3907" t="str">
            <v>UN</v>
          </cell>
          <cell r="D3907">
            <v>878.76</v>
          </cell>
          <cell r="E3907">
            <v>348.18</v>
          </cell>
          <cell r="F3907">
            <v>1226.94</v>
          </cell>
        </row>
        <row r="3908">
          <cell r="A3908" t="str">
            <v>66.08.110</v>
          </cell>
          <cell r="B3908" t="str">
            <v>Rack fechado padrão metálico, 19 x 20 Us x 470 mm</v>
          </cell>
          <cell r="C3908" t="str">
            <v>UN</v>
          </cell>
          <cell r="D3908">
            <v>1383.48</v>
          </cell>
          <cell r="E3908">
            <v>348.18</v>
          </cell>
          <cell r="F3908">
            <v>1731.66</v>
          </cell>
        </row>
        <row r="3909">
          <cell r="A3909" t="str">
            <v>66.08.111</v>
          </cell>
          <cell r="B3909" t="str">
            <v>Rack fechado de piso padrão metálico, 19 x 24 Us x 570 mm</v>
          </cell>
          <cell r="C3909" t="str">
            <v>UN</v>
          </cell>
          <cell r="D3909">
            <v>1355.17</v>
          </cell>
          <cell r="E3909">
            <v>348.18</v>
          </cell>
          <cell r="F3909">
            <v>1703.35</v>
          </cell>
        </row>
        <row r="3910">
          <cell r="A3910" t="str">
            <v>66.08.115</v>
          </cell>
          <cell r="B3910" t="str">
            <v>Rack fechado de piso padrão metálico, 19 x 44 Us x 770 mm</v>
          </cell>
          <cell r="C3910" t="str">
            <v>UN</v>
          </cell>
          <cell r="D3910">
            <v>2762.38</v>
          </cell>
          <cell r="E3910">
            <v>696.35</v>
          </cell>
          <cell r="F3910">
            <v>3458.73</v>
          </cell>
        </row>
        <row r="3911">
          <cell r="A3911" t="str">
            <v>66.08.131</v>
          </cell>
          <cell r="B3911" t="str">
            <v>Monitor LCD ou LED colorido, tela plana de 21,5´</v>
          </cell>
          <cell r="C3911" t="str">
            <v>UN</v>
          </cell>
          <cell r="D3911">
            <v>900</v>
          </cell>
          <cell r="E3911">
            <v>11.11</v>
          </cell>
          <cell r="F3911">
            <v>911.11</v>
          </cell>
        </row>
        <row r="3912">
          <cell r="A3912" t="str">
            <v>66.08.240</v>
          </cell>
          <cell r="B3912" t="str">
            <v>Filtro passivo e misturador de sinais VHF / UHF / CATV</v>
          </cell>
          <cell r="C3912" t="str">
            <v>UN</v>
          </cell>
          <cell r="D3912">
            <v>13.51</v>
          </cell>
          <cell r="E3912">
            <v>25.03</v>
          </cell>
          <cell r="F3912">
            <v>38.54</v>
          </cell>
        </row>
        <row r="3913">
          <cell r="A3913" t="str">
            <v>66.08.258</v>
          </cell>
          <cell r="B3913" t="str">
            <v>Ponto de acesso de dados (Access Point), uso interno, compatível com PoE 802.3af</v>
          </cell>
          <cell r="C3913" t="str">
            <v>UN</v>
          </cell>
          <cell r="D3913">
            <v>975.11</v>
          </cell>
          <cell r="E3913">
            <v>200.2</v>
          </cell>
          <cell r="F3913">
            <v>1175.31</v>
          </cell>
        </row>
        <row r="3914">
          <cell r="A3914" t="str">
            <v>66.08.260</v>
          </cell>
          <cell r="B3914" t="str">
            <v>Modulador de canais VHF / UHF / CATV / CFTV</v>
          </cell>
          <cell r="C3914" t="str">
            <v>UN</v>
          </cell>
          <cell r="D3914">
            <v>175.83</v>
          </cell>
          <cell r="E3914">
            <v>50.05</v>
          </cell>
          <cell r="F3914">
            <v>225.88</v>
          </cell>
        </row>
        <row r="3915">
          <cell r="A3915" t="str">
            <v>66.08.270</v>
          </cell>
          <cell r="B3915" t="str">
            <v>Amplificador de linha VHF / UHF com conector de F-50 dB</v>
          </cell>
          <cell r="C3915" t="str">
            <v>UN</v>
          </cell>
          <cell r="D3915">
            <v>482.44</v>
          </cell>
          <cell r="E3915">
            <v>15.02</v>
          </cell>
          <cell r="F3915">
            <v>497.46</v>
          </cell>
        </row>
        <row r="3916">
          <cell r="A3916" t="str">
            <v>66.08.324</v>
          </cell>
          <cell r="B3916" t="str">
            <v>Câmera fixa colorida compacta com domo, para áreas internas e externas - 1,3 MP</v>
          </cell>
          <cell r="C3916" t="str">
            <v>UN</v>
          </cell>
          <cell r="D3916">
            <v>1074.31</v>
          </cell>
          <cell r="E3916">
            <v>204.5</v>
          </cell>
          <cell r="F3916">
            <v>1278.81</v>
          </cell>
        </row>
        <row r="3917">
          <cell r="A3917" t="str">
            <v>66.08.326</v>
          </cell>
          <cell r="B3917" t="str">
            <v>Câmera fixa colorida tipo bullet, para áreas internas e externas - 1,3 MP</v>
          </cell>
          <cell r="C3917" t="str">
            <v>UN</v>
          </cell>
          <cell r="D3917">
            <v>4059.16</v>
          </cell>
          <cell r="E3917">
            <v>204.5</v>
          </cell>
          <cell r="F3917">
            <v>4263.66</v>
          </cell>
        </row>
        <row r="3918">
          <cell r="A3918" t="str">
            <v>66.08.328</v>
          </cell>
          <cell r="B3918" t="str">
            <v>Câmera fixa colorida com domo, para áreas internas e externas - 5 MP</v>
          </cell>
          <cell r="C3918" t="str">
            <v>UN</v>
          </cell>
          <cell r="D3918">
            <v>11610.74</v>
          </cell>
          <cell r="E3918">
            <v>204.5</v>
          </cell>
          <cell r="F3918">
            <v>11815.24</v>
          </cell>
        </row>
        <row r="3919">
          <cell r="A3919" t="str">
            <v>66.08.340</v>
          </cell>
          <cell r="B3919" t="str">
            <v>Unidade de disco rígido (HD) externo de 5 TB</v>
          </cell>
          <cell r="C3919" t="str">
            <v>UN</v>
          </cell>
          <cell r="D3919">
            <v>1336.98</v>
          </cell>
          <cell r="E3919">
            <v>3.7</v>
          </cell>
          <cell r="F3919">
            <v>1340.68</v>
          </cell>
        </row>
        <row r="3920">
          <cell r="A3920" t="str">
            <v>66.08.400</v>
          </cell>
          <cell r="B3920" t="str">
            <v>Estação de monitoramento "WorkStation" para até 3 monitores - memória RAM de 8 GB</v>
          </cell>
          <cell r="C3920" t="str">
            <v>CJ</v>
          </cell>
          <cell r="D3920">
            <v>11885.8</v>
          </cell>
          <cell r="E3920">
            <v>264.44</v>
          </cell>
          <cell r="F3920">
            <v>12150.24</v>
          </cell>
        </row>
        <row r="3921">
          <cell r="A3921" t="str">
            <v>66.08.401</v>
          </cell>
          <cell r="B3921" t="str">
            <v>Estação de monitoramento "WorkStation" para até 3 monitores - memória RAM de 16 GB</v>
          </cell>
          <cell r="C3921" t="str">
            <v>CJ</v>
          </cell>
          <cell r="D3921">
            <v>17966.96</v>
          </cell>
          <cell r="E3921">
            <v>264.44</v>
          </cell>
          <cell r="F3921">
            <v>18231.400000000001</v>
          </cell>
        </row>
        <row r="3922">
          <cell r="A3922" t="str">
            <v>66.08.600</v>
          </cell>
          <cell r="B3922" t="str">
            <v>Unidade gerenciadora digital de vídeo em rede (NVR) de até 8 câmeras IP, armazenamento de 6 TB, 1 interface de rede Fast Ethernet</v>
          </cell>
          <cell r="C3922" t="str">
            <v>UN</v>
          </cell>
          <cell r="D3922">
            <v>1416.2</v>
          </cell>
          <cell r="E3922">
            <v>176.29</v>
          </cell>
          <cell r="F3922">
            <v>1592.49</v>
          </cell>
        </row>
        <row r="3923">
          <cell r="A3923" t="str">
            <v>66.08.610</v>
          </cell>
          <cell r="B3923" t="str">
            <v>Unidade gerenciadora digital de vídeo em rede (NVR) de até 16 câmeras IP, armazenamento de 12 TB, 1 interface de rede Gigabit Ethernet e 4 entradas de alarme</v>
          </cell>
          <cell r="C3923" t="str">
            <v>UN</v>
          </cell>
          <cell r="D3923">
            <v>1789.35</v>
          </cell>
          <cell r="E3923">
            <v>264.44</v>
          </cell>
          <cell r="F3923">
            <v>2053.79</v>
          </cell>
        </row>
        <row r="3924">
          <cell r="A3924" t="str">
            <v>66.08.620</v>
          </cell>
          <cell r="B3924" t="str">
            <v>Unidade gerenciadora digital vídeo em rede (NVR) de até 32 câmeras IP, armazenamento de 48 TB, 2 interface de rede Gigabit Ethernet e 16 entradas de alarme</v>
          </cell>
          <cell r="C3924" t="str">
            <v>UN</v>
          </cell>
          <cell r="D3924">
            <v>4376.58</v>
          </cell>
          <cell r="E3924">
            <v>348.18</v>
          </cell>
          <cell r="F3924">
            <v>4724.76</v>
          </cell>
        </row>
        <row r="3925">
          <cell r="A3925" t="str">
            <v>66.20</v>
          </cell>
          <cell r="B3925" t="str">
            <v>Reparos, conservacoes e complementos - GRUPO 66</v>
          </cell>
          <cell r="C3925"/>
          <cell r="D3925"/>
          <cell r="E3925"/>
          <cell r="F3925"/>
        </row>
        <row r="3926">
          <cell r="A3926" t="str">
            <v>66.20.150</v>
          </cell>
          <cell r="B3926" t="str">
            <v>Guia organizadora de cabos para rack, 19´ 1 U</v>
          </cell>
          <cell r="C3926" t="str">
            <v>UN</v>
          </cell>
          <cell r="D3926">
            <v>19.239999999999998</v>
          </cell>
          <cell r="E3926">
            <v>13.92</v>
          </cell>
          <cell r="F3926">
            <v>33.159999999999997</v>
          </cell>
        </row>
        <row r="3927">
          <cell r="A3927" t="str">
            <v>66.20.170</v>
          </cell>
          <cell r="B3927" t="str">
            <v>Guia organizadora de cabos para rack, 19´ 2 U</v>
          </cell>
          <cell r="C3927" t="str">
            <v>UN</v>
          </cell>
          <cell r="D3927">
            <v>34.770000000000003</v>
          </cell>
          <cell r="E3927">
            <v>13.92</v>
          </cell>
          <cell r="F3927">
            <v>48.69</v>
          </cell>
        </row>
        <row r="3928">
          <cell r="A3928" t="str">
            <v>66.20.202</v>
          </cell>
          <cell r="B3928" t="str">
            <v>Instalação de câmera fixa para CFTV</v>
          </cell>
          <cell r="C3928" t="str">
            <v>UN</v>
          </cell>
          <cell r="D3928"/>
          <cell r="E3928">
            <v>204.5</v>
          </cell>
          <cell r="F3928">
            <v>204.5</v>
          </cell>
        </row>
        <row r="3929">
          <cell r="A3929" t="str">
            <v>66.20.212</v>
          </cell>
          <cell r="B3929" t="str">
            <v>Instalação de câmera móvel para CFTV</v>
          </cell>
          <cell r="C3929" t="str">
            <v>UN</v>
          </cell>
          <cell r="D3929"/>
          <cell r="E3929">
            <v>204.5</v>
          </cell>
          <cell r="F3929">
            <v>204.5</v>
          </cell>
        </row>
        <row r="3930">
          <cell r="A3930" t="str">
            <v>66.20.221</v>
          </cell>
          <cell r="B3930" t="str">
            <v>Switch Gigabit para servidor central com 24 portas frontais e 2 portas SFP, capacidade 10 / 100 / 1000 Mbps</v>
          </cell>
          <cell r="C3930" t="str">
            <v>UN</v>
          </cell>
          <cell r="D3930">
            <v>14526.59</v>
          </cell>
          <cell r="E3930">
            <v>18.510000000000002</v>
          </cell>
          <cell r="F3930">
            <v>14545.1</v>
          </cell>
        </row>
        <row r="3931">
          <cell r="A3931" t="str">
            <v>66.20.225</v>
          </cell>
          <cell r="B3931" t="str">
            <v>Switch Gigabit 24 portas com capacidade de 10/100/1000/Mbps</v>
          </cell>
          <cell r="C3931" t="str">
            <v>UN</v>
          </cell>
          <cell r="D3931">
            <v>2703.25</v>
          </cell>
          <cell r="E3931">
            <v>18.510000000000002</v>
          </cell>
          <cell r="F3931">
            <v>2721.76</v>
          </cell>
        </row>
        <row r="3932">
          <cell r="A3932" t="str">
            <v>67</v>
          </cell>
          <cell r="B3932" t="str">
            <v>CAPTACAO, ADUCAO E TRATAMENTO DE AGUA E ESGOTO, EQUIPAMENTOS E SISTEMA</v>
          </cell>
          <cell r="C3932"/>
          <cell r="D3932"/>
          <cell r="E3932"/>
          <cell r="F3932"/>
        </row>
        <row r="3933">
          <cell r="A3933" t="str">
            <v>67.02</v>
          </cell>
          <cell r="B3933" t="str">
            <v>Tratamento</v>
          </cell>
          <cell r="C3933"/>
          <cell r="D3933"/>
          <cell r="E3933"/>
          <cell r="F3933"/>
        </row>
        <row r="3934">
          <cell r="A3934" t="str">
            <v>67.02.160</v>
          </cell>
          <cell r="B3934" t="str">
            <v>Medidor de vazão tipo calha Parshall com garganta W= 3´</v>
          </cell>
          <cell r="C3934" t="str">
            <v>UN</v>
          </cell>
          <cell r="D3934">
            <v>2154.58</v>
          </cell>
          <cell r="E3934">
            <v>90.3</v>
          </cell>
          <cell r="F3934">
            <v>2244.88</v>
          </cell>
        </row>
        <row r="3935">
          <cell r="A3935" t="str">
            <v>67.02.210</v>
          </cell>
          <cell r="B3935" t="str">
            <v>Tela galvanizada revestida em poliamida, malha de 10 mm</v>
          </cell>
          <cell r="C3935" t="str">
            <v>M2</v>
          </cell>
          <cell r="D3935">
            <v>1081.48</v>
          </cell>
          <cell r="E3935">
            <v>10.18</v>
          </cell>
          <cell r="F3935">
            <v>1091.6600000000001</v>
          </cell>
        </row>
        <row r="3936">
          <cell r="A3936" t="str">
            <v>67.02.240</v>
          </cell>
          <cell r="B3936" t="str">
            <v>Grade média em aço carbono, espaçamento de 2 cm com barras chatas de 1´ x 3/8´</v>
          </cell>
          <cell r="C3936" t="str">
            <v>M2</v>
          </cell>
          <cell r="D3936">
            <v>2812.23</v>
          </cell>
          <cell r="E3936">
            <v>10.18</v>
          </cell>
          <cell r="F3936">
            <v>2822.41</v>
          </cell>
        </row>
        <row r="3937">
          <cell r="A3937" t="str">
            <v>67.02.280</v>
          </cell>
          <cell r="B3937" t="str">
            <v>Cesto em chapa de aço inoxidável com espessura de 1,5 mm e furos de 1/2´</v>
          </cell>
          <cell r="C3937" t="str">
            <v>UN</v>
          </cell>
          <cell r="D3937">
            <v>1048.26</v>
          </cell>
          <cell r="E3937">
            <v>5.09</v>
          </cell>
          <cell r="F3937">
            <v>1053.3499999999999</v>
          </cell>
        </row>
        <row r="3938">
          <cell r="A3938" t="str">
            <v>67.02.301</v>
          </cell>
          <cell r="B3938" t="str">
            <v>Peneira estática em poliéster reforçado de fibra de vidro (PRFV) com tela de aço inoxidável AISI 304, malha de 1,5 mm, vazão de 50 l/s</v>
          </cell>
          <cell r="C3938" t="str">
            <v>UN</v>
          </cell>
          <cell r="D3938">
            <v>22436.04</v>
          </cell>
          <cell r="E3938">
            <v>181.07</v>
          </cell>
          <cell r="F3938">
            <v>22617.11</v>
          </cell>
        </row>
        <row r="3939">
          <cell r="A3939" t="str">
            <v>67.02.320</v>
          </cell>
          <cell r="B3939" t="str">
            <v>Comporta em fibra de vidro (stop log) - espessura de 10 mm</v>
          </cell>
          <cell r="C3939" t="str">
            <v>M2</v>
          </cell>
          <cell r="D3939">
            <v>5385.79</v>
          </cell>
          <cell r="E3939">
            <v>32.76</v>
          </cell>
          <cell r="F3939">
            <v>5418.55</v>
          </cell>
        </row>
        <row r="3940">
          <cell r="A3940" t="str">
            <v>67.02.330</v>
          </cell>
          <cell r="B3940" t="str">
            <v>Sistema de tratamento de águas cinzas e aproveitamento de águas pluviais, para reuso em fins não potáveis, vazão de 2 m³/h</v>
          </cell>
          <cell r="C3940" t="str">
            <v>UN</v>
          </cell>
          <cell r="D3940">
            <v>106771.58</v>
          </cell>
          <cell r="E3940"/>
          <cell r="F3940">
            <v>106771.58</v>
          </cell>
        </row>
        <row r="3941">
          <cell r="A3941" t="str">
            <v>67.02.400</v>
          </cell>
          <cell r="B3941" t="str">
            <v>Tanque em fibra de vidro (PRFV) com quebra ondas, capacidade de 25.000 l e misturador interno vertical em aço inoxidável</v>
          </cell>
          <cell r="C3941" t="str">
            <v>UN</v>
          </cell>
          <cell r="D3941">
            <v>56156.31</v>
          </cell>
          <cell r="E3941">
            <v>292.67</v>
          </cell>
          <cell r="F3941">
            <v>56448.98</v>
          </cell>
        </row>
        <row r="3942">
          <cell r="A3942" t="str">
            <v>67.02.410</v>
          </cell>
          <cell r="B3942" t="str">
            <v>Sistema de tratamento de efluente por reator anaeróbio (UASB) e filtro aeróbio (FAS), para obras de segurança com vazão máxima horária 12 l/s</v>
          </cell>
          <cell r="C3942" t="str">
            <v>CJ</v>
          </cell>
          <cell r="D3942">
            <v>481467.62</v>
          </cell>
          <cell r="E3942"/>
          <cell r="F3942">
            <v>481467.62</v>
          </cell>
        </row>
        <row r="3943">
          <cell r="A3943" t="str">
            <v>67.02.502</v>
          </cell>
          <cell r="B3943" t="str">
            <v>Elaboração de projeto de sistema de estação compacta de tratamento de esgoto para vazão máxima horária 12 l/s e atendimento classe II, assessoria, documentação e aprovação na CETESB</v>
          </cell>
          <cell r="C3943" t="str">
            <v>CJ</v>
          </cell>
          <cell r="D3943">
            <v>6110.58</v>
          </cell>
          <cell r="E3943">
            <v>63556.78</v>
          </cell>
          <cell r="F3943">
            <v>69667.360000000001</v>
          </cell>
        </row>
        <row r="3944">
          <cell r="A3944" t="str">
            <v>67.02.503</v>
          </cell>
          <cell r="B3944" t="str">
            <v>Elaboração de projeto de sistema de estação compacta de tratamento de esgoto para vazão máxima horária 12 l/s, atendimento classe II, tratamento de nitrogênio e fósforo, assessoria, documentação e aprovação na CETESB</v>
          </cell>
          <cell r="C3944" t="str">
            <v>CJ</v>
          </cell>
          <cell r="D3944">
            <v>8457.84</v>
          </cell>
          <cell r="E3944">
            <v>76717.070000000007</v>
          </cell>
          <cell r="F3944">
            <v>85174.91</v>
          </cell>
        </row>
        <row r="3945">
          <cell r="A3945" t="str">
            <v>68</v>
          </cell>
          <cell r="B3945" t="str">
            <v>ELETRIFICACAO, EQUIPAMENTOS E SISTEMA</v>
          </cell>
          <cell r="C3945"/>
          <cell r="D3945"/>
          <cell r="E3945"/>
          <cell r="F3945"/>
        </row>
        <row r="3946">
          <cell r="A3946" t="str">
            <v>68.01</v>
          </cell>
          <cell r="B3946" t="str">
            <v>Posteamento</v>
          </cell>
          <cell r="C3946"/>
          <cell r="D3946"/>
          <cell r="E3946"/>
          <cell r="F3946"/>
        </row>
        <row r="3947">
          <cell r="A3947" t="str">
            <v>68.01.600</v>
          </cell>
          <cell r="B3947" t="str">
            <v>Poste de concreto circular, 200 kg, H = 7,00 m</v>
          </cell>
          <cell r="C3947" t="str">
            <v>UN</v>
          </cell>
          <cell r="D3947">
            <v>1373.03</v>
          </cell>
          <cell r="E3947">
            <v>305.75</v>
          </cell>
          <cell r="F3947">
            <v>1678.78</v>
          </cell>
        </row>
        <row r="3948">
          <cell r="A3948" t="str">
            <v>68.01.620</v>
          </cell>
          <cell r="B3948" t="str">
            <v>Poste de concreto circular, 200 kg, H = 9,00 m</v>
          </cell>
          <cell r="C3948" t="str">
            <v>UN</v>
          </cell>
          <cell r="D3948">
            <v>1485.83</v>
          </cell>
          <cell r="E3948">
            <v>305.75</v>
          </cell>
          <cell r="F3948">
            <v>1791.58</v>
          </cell>
        </row>
        <row r="3949">
          <cell r="A3949" t="str">
            <v>68.01.630</v>
          </cell>
          <cell r="B3949" t="str">
            <v>Poste de concreto circular, 200 kg, H = 10,00 m</v>
          </cell>
          <cell r="C3949" t="str">
            <v>UN</v>
          </cell>
          <cell r="D3949">
            <v>2058.37</v>
          </cell>
          <cell r="E3949">
            <v>305.75</v>
          </cell>
          <cell r="F3949">
            <v>2364.12</v>
          </cell>
        </row>
        <row r="3950">
          <cell r="A3950" t="str">
            <v>68.01.640</v>
          </cell>
          <cell r="B3950" t="str">
            <v>Poste de concreto circular, 200 kg, H = 11,00 m</v>
          </cell>
          <cell r="C3950" t="str">
            <v>UN</v>
          </cell>
          <cell r="D3950">
            <v>2001.05</v>
          </cell>
          <cell r="E3950">
            <v>305.75</v>
          </cell>
          <cell r="F3950">
            <v>2306.8000000000002</v>
          </cell>
        </row>
        <row r="3951">
          <cell r="A3951" t="str">
            <v>68.01.650</v>
          </cell>
          <cell r="B3951" t="str">
            <v>Poste de concreto circular, 200 kg, H = 12,00 m</v>
          </cell>
          <cell r="C3951" t="str">
            <v>UN</v>
          </cell>
          <cell r="D3951">
            <v>2395.52</v>
          </cell>
          <cell r="E3951">
            <v>305.75</v>
          </cell>
          <cell r="F3951">
            <v>2701.27</v>
          </cell>
        </row>
        <row r="3952">
          <cell r="A3952" t="str">
            <v>68.01.670</v>
          </cell>
          <cell r="B3952" t="str">
            <v>Poste de concreto circular, 300 kg, H = 9,00 m</v>
          </cell>
          <cell r="C3952" t="str">
            <v>UN</v>
          </cell>
          <cell r="D3952">
            <v>1470.25</v>
          </cell>
          <cell r="E3952">
            <v>305.75</v>
          </cell>
          <cell r="F3952">
            <v>1776</v>
          </cell>
        </row>
        <row r="3953">
          <cell r="A3953" t="str">
            <v>68.01.730</v>
          </cell>
          <cell r="B3953" t="str">
            <v>Poste de concreto circular, 400 kg, H = 9,00 m</v>
          </cell>
          <cell r="C3953" t="str">
            <v>UN</v>
          </cell>
          <cell r="D3953">
            <v>1642.55</v>
          </cell>
          <cell r="E3953">
            <v>305.75</v>
          </cell>
          <cell r="F3953">
            <v>1948.3</v>
          </cell>
        </row>
        <row r="3954">
          <cell r="A3954" t="str">
            <v>68.01.740</v>
          </cell>
          <cell r="B3954" t="str">
            <v>Poste de concreto circular, 400 kg, H = 10,00 m</v>
          </cell>
          <cell r="C3954" t="str">
            <v>UN</v>
          </cell>
          <cell r="D3954">
            <v>2474.91</v>
          </cell>
          <cell r="E3954">
            <v>305.75</v>
          </cell>
          <cell r="F3954">
            <v>2780.66</v>
          </cell>
        </row>
        <row r="3955">
          <cell r="A3955" t="str">
            <v>68.01.750</v>
          </cell>
          <cell r="B3955" t="str">
            <v>Poste de concreto circular, 400 kg, H = 11,00 m</v>
          </cell>
          <cell r="C3955" t="str">
            <v>UN</v>
          </cell>
          <cell r="D3955">
            <v>2649.08</v>
          </cell>
          <cell r="E3955">
            <v>305.75</v>
          </cell>
          <cell r="F3955">
            <v>2954.83</v>
          </cell>
        </row>
        <row r="3956">
          <cell r="A3956" t="str">
            <v>68.01.760</v>
          </cell>
          <cell r="B3956" t="str">
            <v>Poste de concreto circular, 400 kg, H = 12,00 m</v>
          </cell>
          <cell r="C3956" t="str">
            <v>UN</v>
          </cell>
          <cell r="D3956">
            <v>2904.05</v>
          </cell>
          <cell r="E3956">
            <v>305.75</v>
          </cell>
          <cell r="F3956">
            <v>3209.8</v>
          </cell>
        </row>
        <row r="3957">
          <cell r="A3957" t="str">
            <v>68.01.800</v>
          </cell>
          <cell r="B3957" t="str">
            <v>Poste de concreto circular, 600 kg, H = 11,00 m</v>
          </cell>
          <cell r="C3957" t="str">
            <v>UN</v>
          </cell>
          <cell r="D3957">
            <v>3222.47</v>
          </cell>
          <cell r="E3957">
            <v>305.75</v>
          </cell>
          <cell r="F3957">
            <v>3528.22</v>
          </cell>
        </row>
        <row r="3958">
          <cell r="A3958" t="str">
            <v>68.01.810</v>
          </cell>
          <cell r="B3958" t="str">
            <v>Poste de concreto circular, 600 kg, H = 12,00 m</v>
          </cell>
          <cell r="C3958" t="str">
            <v>UN</v>
          </cell>
          <cell r="D3958">
            <v>3457.93</v>
          </cell>
          <cell r="E3958">
            <v>305.75</v>
          </cell>
          <cell r="F3958">
            <v>3763.68</v>
          </cell>
        </row>
        <row r="3959">
          <cell r="A3959" t="str">
            <v>68.01.850</v>
          </cell>
          <cell r="B3959" t="str">
            <v>Poste de concreto circular, 1000 kg, H = 12,00 m</v>
          </cell>
          <cell r="C3959" t="str">
            <v>UN</v>
          </cell>
          <cell r="D3959">
            <v>6041.85</v>
          </cell>
          <cell r="E3959">
            <v>305.75</v>
          </cell>
          <cell r="F3959">
            <v>6347.6</v>
          </cell>
        </row>
        <row r="3960">
          <cell r="A3960" t="str">
            <v>68.02</v>
          </cell>
          <cell r="B3960" t="str">
            <v>Estrutura especifica</v>
          </cell>
          <cell r="C3960"/>
          <cell r="D3960"/>
          <cell r="E3960"/>
          <cell r="F3960"/>
        </row>
        <row r="3961">
          <cell r="A3961" t="str">
            <v>68.02.010</v>
          </cell>
          <cell r="B3961" t="str">
            <v>Estai</v>
          </cell>
          <cell r="C3961" t="str">
            <v>UN</v>
          </cell>
          <cell r="D3961">
            <v>645.91</v>
          </cell>
          <cell r="E3961">
            <v>179.33</v>
          </cell>
          <cell r="F3961">
            <v>825.24</v>
          </cell>
        </row>
        <row r="3962">
          <cell r="A3962" t="str">
            <v>68.02.020</v>
          </cell>
          <cell r="B3962" t="str">
            <v>Estrutura tipo M1</v>
          </cell>
          <cell r="C3962" t="str">
            <v>UN</v>
          </cell>
          <cell r="D3962">
            <v>476.84</v>
          </cell>
          <cell r="E3962">
            <v>215.19</v>
          </cell>
          <cell r="F3962">
            <v>692.03</v>
          </cell>
        </row>
        <row r="3963">
          <cell r="A3963" t="str">
            <v>68.02.030</v>
          </cell>
          <cell r="B3963" t="str">
            <v>Estrutura tipo M2</v>
          </cell>
          <cell r="C3963" t="str">
            <v>UN</v>
          </cell>
          <cell r="D3963">
            <v>1047.06</v>
          </cell>
          <cell r="E3963">
            <v>215.19</v>
          </cell>
          <cell r="F3963">
            <v>1262.25</v>
          </cell>
        </row>
        <row r="3964">
          <cell r="A3964" t="str">
            <v>68.02.040</v>
          </cell>
          <cell r="B3964" t="str">
            <v>Estrutura tipo N3</v>
          </cell>
          <cell r="C3964" t="str">
            <v>UN</v>
          </cell>
          <cell r="D3964">
            <v>1314.74</v>
          </cell>
          <cell r="E3964">
            <v>322.79000000000002</v>
          </cell>
          <cell r="F3964">
            <v>1637.53</v>
          </cell>
        </row>
        <row r="3965">
          <cell r="A3965" t="str">
            <v>68.02.050</v>
          </cell>
          <cell r="B3965" t="str">
            <v>Estrutura tipo M1 - N3</v>
          </cell>
          <cell r="C3965" t="str">
            <v>UN</v>
          </cell>
          <cell r="D3965">
            <v>1532.2</v>
          </cell>
          <cell r="E3965">
            <v>430.38</v>
          </cell>
          <cell r="F3965">
            <v>1962.58</v>
          </cell>
        </row>
        <row r="3966">
          <cell r="A3966" t="str">
            <v>68.02.060</v>
          </cell>
          <cell r="B3966" t="str">
            <v>Estrutura tipo M4</v>
          </cell>
          <cell r="C3966" t="str">
            <v>UN</v>
          </cell>
          <cell r="D3966">
            <v>2434.02</v>
          </cell>
          <cell r="E3966">
            <v>322.79000000000002</v>
          </cell>
          <cell r="F3966">
            <v>2756.81</v>
          </cell>
        </row>
        <row r="3967">
          <cell r="A3967" t="str">
            <v>68.02.070</v>
          </cell>
          <cell r="B3967" t="str">
            <v>Estrutura tipo N2</v>
          </cell>
          <cell r="C3967" t="str">
            <v>UN</v>
          </cell>
          <cell r="D3967">
            <v>1198.4000000000001</v>
          </cell>
          <cell r="E3967">
            <v>322.79000000000002</v>
          </cell>
          <cell r="F3967">
            <v>1521.19</v>
          </cell>
        </row>
        <row r="3968">
          <cell r="A3968" t="str">
            <v>68.02.090</v>
          </cell>
          <cell r="B3968" t="str">
            <v>Estrutura tipo N4</v>
          </cell>
          <cell r="C3968" t="str">
            <v>UN</v>
          </cell>
          <cell r="D3968">
            <v>2442</v>
          </cell>
          <cell r="E3968">
            <v>430.38</v>
          </cell>
          <cell r="F3968">
            <v>2872.38</v>
          </cell>
        </row>
        <row r="3969">
          <cell r="A3969" t="str">
            <v>68.02.100</v>
          </cell>
          <cell r="B3969" t="str">
            <v>Armação secundária tipo 1C - 2R</v>
          </cell>
          <cell r="C3969" t="str">
            <v>UN</v>
          </cell>
          <cell r="D3969">
            <v>124.27</v>
          </cell>
          <cell r="E3969">
            <v>143.46</v>
          </cell>
          <cell r="F3969">
            <v>267.73</v>
          </cell>
        </row>
        <row r="3970">
          <cell r="A3970" t="str">
            <v>68.02.110</v>
          </cell>
          <cell r="B3970" t="str">
            <v>Armação secundária tipo 1C - 3R</v>
          </cell>
          <cell r="C3970" t="str">
            <v>UN</v>
          </cell>
          <cell r="D3970">
            <v>133.19</v>
          </cell>
          <cell r="E3970">
            <v>143.46</v>
          </cell>
          <cell r="F3970">
            <v>276.64999999999998</v>
          </cell>
        </row>
        <row r="3971">
          <cell r="A3971" t="str">
            <v>68.02.120</v>
          </cell>
          <cell r="B3971" t="str">
            <v>Armação secundária tipo 2C - 3R</v>
          </cell>
          <cell r="C3971" t="str">
            <v>UN</v>
          </cell>
          <cell r="D3971">
            <v>230.9</v>
          </cell>
          <cell r="E3971">
            <v>179.33</v>
          </cell>
          <cell r="F3971">
            <v>410.23</v>
          </cell>
        </row>
        <row r="3972">
          <cell r="A3972" t="str">
            <v>68.02.140</v>
          </cell>
          <cell r="B3972" t="str">
            <v>Armação secundária tipo 4C - 6R</v>
          </cell>
          <cell r="C3972" t="str">
            <v>UN</v>
          </cell>
          <cell r="D3972">
            <v>461.8</v>
          </cell>
          <cell r="E3972">
            <v>215.19</v>
          </cell>
          <cell r="F3972">
            <v>676.99</v>
          </cell>
        </row>
        <row r="3973">
          <cell r="A3973" t="str">
            <v>68.20</v>
          </cell>
          <cell r="B3973" t="str">
            <v>Reparos, conservacoes e complementos - GRUPO 68</v>
          </cell>
          <cell r="C3973"/>
          <cell r="D3973"/>
          <cell r="E3973"/>
          <cell r="F3973"/>
        </row>
        <row r="3974">
          <cell r="A3974" t="str">
            <v>68.20.010</v>
          </cell>
          <cell r="B3974" t="str">
            <v>Recolocação de poste de madeira</v>
          </cell>
          <cell r="C3974" t="str">
            <v>UN</v>
          </cell>
          <cell r="D3974">
            <v>241.98</v>
          </cell>
          <cell r="E3974">
            <v>241.32</v>
          </cell>
          <cell r="F3974">
            <v>483.3</v>
          </cell>
        </row>
        <row r="3975">
          <cell r="A3975" t="str">
            <v>68.20.040</v>
          </cell>
          <cell r="B3975" t="str">
            <v>Braçadeira circular em aço carbono galvanizado, diâmetro nominal de 140 até 300 mm</v>
          </cell>
          <cell r="C3975" t="str">
            <v>UN</v>
          </cell>
          <cell r="D3975">
            <v>63.46</v>
          </cell>
          <cell r="E3975">
            <v>17.600000000000001</v>
          </cell>
          <cell r="F3975">
            <v>81.06</v>
          </cell>
        </row>
        <row r="3976">
          <cell r="A3976" t="str">
            <v>68.20.050</v>
          </cell>
          <cell r="B3976" t="str">
            <v>Cruzeta em aço carbono galvanizado perfil ´L´ 75 x 75 x 8 mm, comprimento 2500 mm</v>
          </cell>
          <cell r="C3976" t="str">
            <v>UN</v>
          </cell>
          <cell r="D3976">
            <v>642.46</v>
          </cell>
          <cell r="E3976">
            <v>35.21</v>
          </cell>
          <cell r="F3976">
            <v>677.67</v>
          </cell>
        </row>
        <row r="3977">
          <cell r="A3977" t="str">
            <v>68.20.120</v>
          </cell>
          <cell r="B3977" t="str">
            <v>Bengala em PVC para ramal de entrada, diâmetro de 32 mm</v>
          </cell>
          <cell r="C3977" t="str">
            <v>UN</v>
          </cell>
          <cell r="D3977">
            <v>33.86</v>
          </cell>
          <cell r="E3977">
            <v>35.03</v>
          </cell>
          <cell r="F3977">
            <v>68.89</v>
          </cell>
        </row>
        <row r="3978">
          <cell r="A3978" t="str">
            <v>69</v>
          </cell>
          <cell r="B3978" t="str">
            <v>TELEFONIA, LOGICA E TRANSMISSAO DE DADOS, EQUIPAMENTOS E SISTEMA</v>
          </cell>
          <cell r="C3978"/>
          <cell r="D3978"/>
          <cell r="E3978"/>
          <cell r="F3978"/>
        </row>
        <row r="3979">
          <cell r="A3979" t="str">
            <v>69.03</v>
          </cell>
          <cell r="B3979" t="str">
            <v>Distribuicao e comando, caixas e equipamentos especificos</v>
          </cell>
          <cell r="C3979"/>
          <cell r="D3979"/>
          <cell r="E3979"/>
          <cell r="F3979"/>
        </row>
        <row r="3980">
          <cell r="A3980" t="str">
            <v>69.03.090</v>
          </cell>
          <cell r="B3980" t="str">
            <v>Aparelho telefônico multifrequencial, com teclas ´FLASH´, ´HOOK´, ´PAUSE´, ´LND´, ´MODE´</v>
          </cell>
          <cell r="C3980" t="str">
            <v>UN</v>
          </cell>
          <cell r="D3980">
            <v>75.55</v>
          </cell>
          <cell r="E3980"/>
          <cell r="F3980">
            <v>75.55</v>
          </cell>
        </row>
        <row r="3981">
          <cell r="A3981" t="str">
            <v>69.03.130</v>
          </cell>
          <cell r="B3981" t="str">
            <v>Caixa subterrânea de entrada de telefonia, tipo R1 (600 x 350 x 500) mm, padrão TELEBRÁS, com tampa</v>
          </cell>
          <cell r="C3981" t="str">
            <v>UN</v>
          </cell>
          <cell r="D3981">
            <v>377.44</v>
          </cell>
          <cell r="E3981">
            <v>63.09</v>
          </cell>
          <cell r="F3981">
            <v>440.53</v>
          </cell>
        </row>
        <row r="3982">
          <cell r="A3982" t="str">
            <v>69.03.140</v>
          </cell>
          <cell r="B3982" t="str">
            <v>Caixa subterrânea de entrada de telefonia, tipo R2 (1070 x 520 x 500) mm, padrão TELEBRÁS, com tampa</v>
          </cell>
          <cell r="C3982" t="str">
            <v>UN</v>
          </cell>
          <cell r="D3982">
            <v>758.05</v>
          </cell>
          <cell r="E3982">
            <v>134.18</v>
          </cell>
          <cell r="F3982">
            <v>892.23</v>
          </cell>
        </row>
        <row r="3983">
          <cell r="A3983" t="str">
            <v>69.03.301</v>
          </cell>
          <cell r="B3983" t="str">
            <v>Central de Pabx para 2 linhas e 8 ramais</v>
          </cell>
          <cell r="C3983" t="str">
            <v>UN</v>
          </cell>
          <cell r="D3983">
            <v>1807.42</v>
          </cell>
          <cell r="E3983">
            <v>7.04</v>
          </cell>
          <cell r="F3983">
            <v>1814.46</v>
          </cell>
        </row>
        <row r="3984">
          <cell r="A3984" t="str">
            <v>69.03.310</v>
          </cell>
          <cell r="B3984" t="str">
            <v>Caixa de tomada em poliamida e tampa para piso elevado, com 4 alojamentos para elétrica e até 8 alojamentos para telefonia e dados</v>
          </cell>
          <cell r="C3984" t="str">
            <v>UN</v>
          </cell>
          <cell r="D3984">
            <v>141.1</v>
          </cell>
          <cell r="E3984">
            <v>20.02</v>
          </cell>
          <cell r="F3984">
            <v>161.12</v>
          </cell>
        </row>
        <row r="3985">
          <cell r="A3985" t="str">
            <v>69.03.340</v>
          </cell>
          <cell r="B3985" t="str">
            <v>Conector RJ-45 fêmea - categoria 6</v>
          </cell>
          <cell r="C3985" t="str">
            <v>UN</v>
          </cell>
          <cell r="D3985">
            <v>35.130000000000003</v>
          </cell>
          <cell r="E3985">
            <v>7.5</v>
          </cell>
          <cell r="F3985">
            <v>42.63</v>
          </cell>
        </row>
        <row r="3986">
          <cell r="A3986" t="str">
            <v>69.03.360</v>
          </cell>
          <cell r="B3986" t="str">
            <v>Conector RJ-45 fêmea - categoria 6A</v>
          </cell>
          <cell r="C3986" t="str">
            <v>UN</v>
          </cell>
          <cell r="D3986">
            <v>175.15</v>
          </cell>
          <cell r="E3986">
            <v>7.5</v>
          </cell>
          <cell r="F3986">
            <v>182.65</v>
          </cell>
        </row>
        <row r="3987">
          <cell r="A3987" t="str">
            <v>69.03.400</v>
          </cell>
          <cell r="B3987" t="str">
            <v>Central PABX híbrida de telefonia para 8 linhas tronco e 24 a 32 ramais digital e analógico</v>
          </cell>
          <cell r="C3987" t="str">
            <v>CJ</v>
          </cell>
          <cell r="D3987">
            <v>7171.61</v>
          </cell>
          <cell r="E3987"/>
          <cell r="F3987">
            <v>7171.61</v>
          </cell>
        </row>
        <row r="3988">
          <cell r="A3988" t="str">
            <v>69.03.410</v>
          </cell>
          <cell r="B3988" t="str">
            <v>Central PABX híbrida de telefonia para 8 linhas tronco e 128 ramais digital e analógico</v>
          </cell>
          <cell r="C3988" t="str">
            <v>CJ</v>
          </cell>
          <cell r="D3988">
            <v>33811.51</v>
          </cell>
          <cell r="E3988"/>
          <cell r="F3988">
            <v>33811.51</v>
          </cell>
        </row>
        <row r="3989">
          <cell r="A3989" t="str">
            <v>69.03.420</v>
          </cell>
          <cell r="B3989" t="str">
            <v>Central PABX híbrida de telefonia para 8 linhas tronco e 128 ramais digital e analógico, com recursos PBX Networking</v>
          </cell>
          <cell r="C3989" t="str">
            <v>CJ</v>
          </cell>
          <cell r="D3989">
            <v>45375.77</v>
          </cell>
          <cell r="E3989"/>
          <cell r="F3989">
            <v>45375.77</v>
          </cell>
        </row>
        <row r="3990">
          <cell r="A3990" t="str">
            <v>69.05</v>
          </cell>
          <cell r="B3990" t="str">
            <v>Estabilizacao de tensao</v>
          </cell>
          <cell r="C3990"/>
          <cell r="D3990"/>
          <cell r="E3990"/>
          <cell r="F3990"/>
        </row>
        <row r="3991">
          <cell r="A3991" t="str">
            <v>69.05.010</v>
          </cell>
          <cell r="B3991" t="str">
            <v>Estabilizador eletrônico de tensão, monofásico, com potência de 5 kVA</v>
          </cell>
          <cell r="C3991" t="str">
            <v>UN</v>
          </cell>
          <cell r="D3991">
            <v>9843.35</v>
          </cell>
          <cell r="E3991">
            <v>75.08</v>
          </cell>
          <cell r="F3991">
            <v>9918.43</v>
          </cell>
        </row>
        <row r="3992">
          <cell r="A3992" t="str">
            <v>69.05.040</v>
          </cell>
          <cell r="B3992" t="str">
            <v>Estabilizador eletrônico de tensão, monofásico, com potência de 10 kVA</v>
          </cell>
          <cell r="C3992" t="str">
            <v>UN</v>
          </cell>
          <cell r="D3992">
            <v>13747.17</v>
          </cell>
          <cell r="E3992">
            <v>75.08</v>
          </cell>
          <cell r="F3992">
            <v>13822.25</v>
          </cell>
        </row>
        <row r="3993">
          <cell r="A3993" t="str">
            <v>69.05.230</v>
          </cell>
          <cell r="B3993" t="str">
            <v>Estabilizador eletrônico de tensão, trifásico, com potência de 40 kVA</v>
          </cell>
          <cell r="C3993" t="str">
            <v>UN</v>
          </cell>
          <cell r="D3993">
            <v>41396.18</v>
          </cell>
          <cell r="E3993">
            <v>75.08</v>
          </cell>
          <cell r="F3993">
            <v>41471.26</v>
          </cell>
        </row>
        <row r="3994">
          <cell r="A3994" t="str">
            <v>69.06</v>
          </cell>
          <cell r="B3994" t="str">
            <v>Sistemas ininterruptos de energia</v>
          </cell>
          <cell r="C3994"/>
          <cell r="D3994"/>
          <cell r="E3994"/>
          <cell r="F3994"/>
        </row>
        <row r="3995">
          <cell r="A3995" t="str">
            <v>69.06.020</v>
          </cell>
          <cell r="B3995" t="str">
            <v>Sistema ininterrupto de energia, trifásico on line de 10 kVA (220 V/220 V), com autonomia de 15 minutos</v>
          </cell>
          <cell r="C3995" t="str">
            <v>UN</v>
          </cell>
          <cell r="D3995">
            <v>40980.57</v>
          </cell>
          <cell r="E3995">
            <v>140.82</v>
          </cell>
          <cell r="F3995">
            <v>41121.39</v>
          </cell>
        </row>
        <row r="3996">
          <cell r="A3996" t="str">
            <v>69.06.030</v>
          </cell>
          <cell r="B3996" t="str">
            <v>Sistema ininterrupto de energia, trifásico on line de 20 kVA (220 V/208 V-108 V), com autonomia 15 minutos</v>
          </cell>
          <cell r="C3996" t="str">
            <v>UN</v>
          </cell>
          <cell r="D3996">
            <v>51200.28</v>
          </cell>
          <cell r="E3996">
            <v>140.82</v>
          </cell>
          <cell r="F3996">
            <v>51341.1</v>
          </cell>
        </row>
        <row r="3997">
          <cell r="A3997" t="str">
            <v>69.06.040</v>
          </cell>
          <cell r="B3997" t="str">
            <v>Sistema ininterrupto de energia, trifásico on line senoidal de 15 kVA (208 V/110 V), com autonomia de 15 minutos</v>
          </cell>
          <cell r="C3997" t="str">
            <v>UN</v>
          </cell>
          <cell r="D3997">
            <v>47527.07</v>
          </cell>
          <cell r="E3997">
            <v>140.82</v>
          </cell>
          <cell r="F3997">
            <v>47667.89</v>
          </cell>
        </row>
        <row r="3998">
          <cell r="A3998" t="str">
            <v>69.06.050</v>
          </cell>
          <cell r="B3998" t="str">
            <v>Sistema ininterrupto de energia, monofásico, com potência de 2 kVA</v>
          </cell>
          <cell r="C3998" t="str">
            <v>UN</v>
          </cell>
          <cell r="D3998">
            <v>5455.53</v>
          </cell>
          <cell r="E3998">
            <v>100.1</v>
          </cell>
          <cell r="F3998">
            <v>5555.63</v>
          </cell>
        </row>
        <row r="3999">
          <cell r="A3999" t="str">
            <v>69.06.080</v>
          </cell>
          <cell r="B3999" t="str">
            <v>Sistema ininterrupto de energia, monofásico on line senoidal de 5 kVA (220 V/110 V), com autonomia de 15 minutos</v>
          </cell>
          <cell r="C3999" t="str">
            <v>UN</v>
          </cell>
          <cell r="D3999">
            <v>20234.29</v>
          </cell>
          <cell r="E3999">
            <v>140.82</v>
          </cell>
          <cell r="F3999">
            <v>20375.11</v>
          </cell>
        </row>
        <row r="4000">
          <cell r="A4000" t="str">
            <v>69.06.100</v>
          </cell>
          <cell r="B4000" t="str">
            <v>Sistema ininterrupto de energia, monofásico, com potência entre 5 a 7,5 kVA</v>
          </cell>
          <cell r="C4000" t="str">
            <v>UN</v>
          </cell>
          <cell r="D4000">
            <v>22379.71</v>
          </cell>
          <cell r="E4000">
            <v>100.1</v>
          </cell>
          <cell r="F4000">
            <v>22479.81</v>
          </cell>
        </row>
        <row r="4001">
          <cell r="A4001" t="str">
            <v>69.06.110</v>
          </cell>
          <cell r="B4001" t="str">
            <v>Sistema ininterrupto de energia, monofásico de 600 VA (127 V/127 V), com autonomia de 10 a 15 minutos</v>
          </cell>
          <cell r="C4001" t="str">
            <v>UN</v>
          </cell>
          <cell r="D4001">
            <v>943.54</v>
          </cell>
          <cell r="E4001">
            <v>50.05</v>
          </cell>
          <cell r="F4001">
            <v>993.59</v>
          </cell>
        </row>
        <row r="4002">
          <cell r="A4002" t="str">
            <v>69.06.120</v>
          </cell>
          <cell r="B4002" t="str">
            <v>Sistema ininterrupto de energia, trifásico on line senoidal de 10 kVA (220 V/110 V), com autonomia de 2 horas</v>
          </cell>
          <cell r="C4002" t="str">
            <v>UN</v>
          </cell>
          <cell r="D4002">
            <v>47647.47</v>
          </cell>
          <cell r="E4002">
            <v>140.82</v>
          </cell>
          <cell r="F4002">
            <v>47788.29</v>
          </cell>
        </row>
        <row r="4003">
          <cell r="A4003" t="str">
            <v>69.06.200</v>
          </cell>
          <cell r="B4003" t="str">
            <v>Sistema ininterrupto de energia, trifásico on line de 20 kVA (220/127 V), com autonomia de 15 minutos</v>
          </cell>
          <cell r="C4003" t="str">
            <v>UN</v>
          </cell>
          <cell r="D4003">
            <v>65166.07</v>
          </cell>
          <cell r="E4003">
            <v>140.82</v>
          </cell>
          <cell r="F4003">
            <v>65306.89</v>
          </cell>
        </row>
        <row r="4004">
          <cell r="A4004" t="str">
            <v>69.06.210</v>
          </cell>
          <cell r="B4004" t="str">
            <v>Sistema ininterrupto de energia, trifásico on line de 60 kVA (220/127 V), com autonomia de 15 minutos</v>
          </cell>
          <cell r="C4004" t="str">
            <v>UN</v>
          </cell>
          <cell r="D4004">
            <v>121532.99</v>
          </cell>
          <cell r="E4004">
            <v>140.82</v>
          </cell>
          <cell r="F4004">
            <v>121673.81</v>
          </cell>
        </row>
        <row r="4005">
          <cell r="A4005" t="str">
            <v>69.06.220</v>
          </cell>
          <cell r="B4005" t="str">
            <v>Sistema ininterrupto de energia, trifásico on line de 80 kVA (220/127 V), com autonomia de 15 minutos</v>
          </cell>
          <cell r="C4005" t="str">
            <v>UN</v>
          </cell>
          <cell r="D4005">
            <v>155282.82999999999</v>
          </cell>
          <cell r="E4005">
            <v>140.82</v>
          </cell>
          <cell r="F4005">
            <v>155423.65</v>
          </cell>
        </row>
        <row r="4006">
          <cell r="A4006" t="str">
            <v>69.06.240</v>
          </cell>
          <cell r="B4006" t="str">
            <v>Sistema ininterrupto de energia, trifásico on line de 20 kVA (380/220 V), com autonomia de 15 minutos</v>
          </cell>
          <cell r="C4006" t="str">
            <v>UN</v>
          </cell>
          <cell r="D4006">
            <v>55095.73</v>
          </cell>
          <cell r="E4006">
            <v>140.82</v>
          </cell>
          <cell r="F4006">
            <v>55236.55</v>
          </cell>
        </row>
        <row r="4007">
          <cell r="A4007" t="str">
            <v>69.06.280</v>
          </cell>
          <cell r="B4007" t="str">
            <v>Sistema ininterrupto de energia, trifásico on line senoidal de 5 kVA (220/110 V), com autonomia de 15 minutos</v>
          </cell>
          <cell r="C4007" t="str">
            <v>UN</v>
          </cell>
          <cell r="D4007">
            <v>26949.77</v>
          </cell>
          <cell r="E4007">
            <v>140.82</v>
          </cell>
          <cell r="F4007">
            <v>27090.59</v>
          </cell>
        </row>
        <row r="4008">
          <cell r="A4008" t="str">
            <v>69.06.290</v>
          </cell>
          <cell r="B4008" t="str">
            <v>Sistema ininterrupto de energia, trifásico on line senoidal de 10 kVA (220/110 V), com autonomia de 10 a 15 minutos</v>
          </cell>
          <cell r="C4008" t="str">
            <v>UN</v>
          </cell>
          <cell r="D4008">
            <v>40619.15</v>
          </cell>
          <cell r="E4008">
            <v>140.82</v>
          </cell>
          <cell r="F4008">
            <v>40759.97</v>
          </cell>
        </row>
        <row r="4009">
          <cell r="A4009" t="str">
            <v>69.06.300</v>
          </cell>
          <cell r="B4009" t="str">
            <v>Sistema ininterrupto de energia, trifásico on line senoidal de 50 kVA (220/110 V), com autonomia de 15 minutos</v>
          </cell>
          <cell r="C4009" t="str">
            <v>UN</v>
          </cell>
          <cell r="D4009">
            <v>75801.41</v>
          </cell>
          <cell r="E4009">
            <v>140.82</v>
          </cell>
          <cell r="F4009">
            <v>75942.23</v>
          </cell>
        </row>
        <row r="4010">
          <cell r="A4010" t="str">
            <v>69.06.320</v>
          </cell>
          <cell r="B4010" t="str">
            <v>Sistema ininterrupto de energia, trifásico on line senoidal de 7,5 kVA (220/110 V), com autonomia de 15 minutos</v>
          </cell>
          <cell r="C4010" t="str">
            <v>UN</v>
          </cell>
          <cell r="D4010">
            <v>35193.86</v>
          </cell>
          <cell r="E4010">
            <v>140.82</v>
          </cell>
          <cell r="F4010">
            <v>35334.68</v>
          </cell>
        </row>
        <row r="4011">
          <cell r="A4011" t="str">
            <v>69.06.390</v>
          </cell>
          <cell r="B4011" t="str">
            <v>Sistema ininterrupto de energia, trifásico on line senoidal de 40 kVA (380/220 V), com autonomia de 15 minutos</v>
          </cell>
          <cell r="C4011" t="str">
            <v>UN</v>
          </cell>
          <cell r="D4011">
            <v>92416.2</v>
          </cell>
          <cell r="E4011">
            <v>140.82</v>
          </cell>
          <cell r="F4011">
            <v>92557.02</v>
          </cell>
        </row>
        <row r="4012">
          <cell r="A4012" t="str">
            <v>69.08</v>
          </cell>
          <cell r="B4012" t="str">
            <v>Equipamentos para informatica</v>
          </cell>
          <cell r="C4012"/>
          <cell r="D4012"/>
          <cell r="E4012"/>
          <cell r="F4012"/>
        </row>
        <row r="4013">
          <cell r="A4013" t="str">
            <v>69.08.010</v>
          </cell>
          <cell r="B4013" t="str">
            <v>Distribuidor interno óptico - 1 U para até 24 fibras</v>
          </cell>
          <cell r="C4013" t="str">
            <v>UN</v>
          </cell>
          <cell r="D4013">
            <v>888.48</v>
          </cell>
          <cell r="E4013">
            <v>57.38</v>
          </cell>
          <cell r="F4013">
            <v>945.86</v>
          </cell>
        </row>
        <row r="4014">
          <cell r="A4014" t="str">
            <v>69.09</v>
          </cell>
          <cell r="B4014" t="str">
            <v>Sistema de rede</v>
          </cell>
          <cell r="C4014"/>
          <cell r="D4014"/>
          <cell r="E4014"/>
          <cell r="F4014"/>
        </row>
        <row r="4015">
          <cell r="A4015" t="str">
            <v>69.09.250</v>
          </cell>
          <cell r="B4015" t="str">
            <v>Patch cords de 1,50 ou 3,00 m - RJ-45 / RJ-45 - categoria 6A</v>
          </cell>
          <cell r="C4015" t="str">
            <v>UN</v>
          </cell>
          <cell r="D4015">
            <v>50.05</v>
          </cell>
          <cell r="E4015">
            <v>10.01</v>
          </cell>
          <cell r="F4015">
            <v>60.06</v>
          </cell>
        </row>
        <row r="4016">
          <cell r="A4016" t="str">
            <v>69.09.260</v>
          </cell>
          <cell r="B4016" t="str">
            <v>Patch panel de 24 portas - categoria 6</v>
          </cell>
          <cell r="C4016" t="str">
            <v>UN</v>
          </cell>
          <cell r="D4016">
            <v>909.45</v>
          </cell>
          <cell r="E4016">
            <v>40.04</v>
          </cell>
          <cell r="F4016">
            <v>949.49</v>
          </cell>
        </row>
        <row r="4017">
          <cell r="A4017" t="str">
            <v>69.09.300</v>
          </cell>
          <cell r="B4017" t="str">
            <v>Voice panel de 50 portas - categoria 3</v>
          </cell>
          <cell r="C4017" t="str">
            <v>UN</v>
          </cell>
          <cell r="D4017">
            <v>598.51</v>
          </cell>
          <cell r="E4017">
            <v>40.04</v>
          </cell>
          <cell r="F4017">
            <v>638.54999999999995</v>
          </cell>
        </row>
        <row r="4018">
          <cell r="A4018" t="str">
            <v>69.09.360</v>
          </cell>
          <cell r="B4018" t="str">
            <v>Patch cords de 2,00 ou 3,00 m - RJ-45 / RJ-45 - categoria 6A</v>
          </cell>
          <cell r="C4018" t="str">
            <v>UN</v>
          </cell>
          <cell r="D4018">
            <v>147.77000000000001</v>
          </cell>
          <cell r="E4018">
            <v>10.01</v>
          </cell>
          <cell r="F4018">
            <v>157.78</v>
          </cell>
        </row>
        <row r="4019">
          <cell r="A4019" t="str">
            <v>69.09.370</v>
          </cell>
          <cell r="B4019" t="str">
            <v>Transceptor Gigabit SX - LC conectável de formato pequeno (SFP)</v>
          </cell>
          <cell r="C4019" t="str">
            <v>UN</v>
          </cell>
          <cell r="D4019">
            <v>1427.75</v>
          </cell>
          <cell r="E4019">
            <v>3.7</v>
          </cell>
          <cell r="F4019">
            <v>1431.45</v>
          </cell>
        </row>
        <row r="4020">
          <cell r="A4020" t="str">
            <v>69.10</v>
          </cell>
          <cell r="B4020" t="str">
            <v>Telecomunicacoes</v>
          </cell>
          <cell r="C4020"/>
          <cell r="D4020"/>
          <cell r="E4020"/>
          <cell r="F4020"/>
        </row>
        <row r="4021">
          <cell r="A4021" t="str">
            <v>69.10.130</v>
          </cell>
          <cell r="B4021" t="str">
            <v xml:space="preserve">Amplificador de potência para VHF e CATV-50 dB, frequência 54 a 750 MHz  </v>
          </cell>
          <cell r="C4021" t="str">
            <v>UN</v>
          </cell>
          <cell r="D4021">
            <v>494.62</v>
          </cell>
          <cell r="E4021">
            <v>22.95</v>
          </cell>
          <cell r="F4021">
            <v>517.57000000000005</v>
          </cell>
        </row>
        <row r="4022">
          <cell r="A4022" t="str">
            <v>69.10.140</v>
          </cell>
          <cell r="B4022" t="str">
            <v>Antena parabólica com captador de sinais e modulador de áudio e vídeo</v>
          </cell>
          <cell r="C4022" t="str">
            <v>CJ</v>
          </cell>
          <cell r="D4022">
            <v>479.59</v>
          </cell>
          <cell r="E4022">
            <v>400.4</v>
          </cell>
          <cell r="F4022">
            <v>879.99</v>
          </cell>
        </row>
        <row r="4023">
          <cell r="A4023" t="str">
            <v>69.10.152</v>
          </cell>
          <cell r="B4023" t="str">
            <v>Antena WI-FI dual band access point, bandas simultâneas - 1750Mbps</v>
          </cell>
          <cell r="C4023" t="str">
            <v>UN</v>
          </cell>
          <cell r="D4023">
            <v>1075.92</v>
          </cell>
          <cell r="E4023">
            <v>29.27</v>
          </cell>
          <cell r="F4023">
            <v>1105.19</v>
          </cell>
        </row>
        <row r="4024">
          <cell r="A4024" t="str">
            <v>69.20</v>
          </cell>
          <cell r="B4024" t="str">
            <v>Reparos, conservacoes e complementos - GRUPO 69</v>
          </cell>
          <cell r="C4024"/>
          <cell r="D4024"/>
          <cell r="E4024"/>
          <cell r="F4024"/>
        </row>
        <row r="4025">
          <cell r="A4025" t="str">
            <v>69.20.010</v>
          </cell>
          <cell r="B4025" t="str">
            <v>Arame de espinar em aço inoxidável nu, para TV a cabo</v>
          </cell>
          <cell r="C4025" t="str">
            <v>M</v>
          </cell>
          <cell r="D4025">
            <v>0.45</v>
          </cell>
          <cell r="E4025">
            <v>5.01</v>
          </cell>
          <cell r="F4025">
            <v>5.46</v>
          </cell>
        </row>
        <row r="4026">
          <cell r="A4026" t="str">
            <v>69.20.040</v>
          </cell>
          <cell r="B4026" t="str">
            <v>Isolador roldana em porcelana de 72 x 72 mm</v>
          </cell>
          <cell r="C4026" t="str">
            <v>UN</v>
          </cell>
          <cell r="D4026">
            <v>5.72</v>
          </cell>
          <cell r="E4026">
            <v>10.01</v>
          </cell>
          <cell r="F4026">
            <v>15.73</v>
          </cell>
        </row>
        <row r="4027">
          <cell r="A4027" t="str">
            <v>69.20.050</v>
          </cell>
          <cell r="B4027" t="str">
            <v>Suporte para isolador roldana tipo DM, padrão TELEBRÁS</v>
          </cell>
          <cell r="C4027" t="str">
            <v>UN</v>
          </cell>
          <cell r="D4027">
            <v>2.27</v>
          </cell>
          <cell r="E4027">
            <v>10.01</v>
          </cell>
          <cell r="F4027">
            <v>12.28</v>
          </cell>
        </row>
        <row r="4028">
          <cell r="A4028" t="str">
            <v>69.20.070</v>
          </cell>
          <cell r="B4028" t="str">
            <v>Fita em aço inoxidável para poste de 0,50 m x 19 mm, com fecho em aço inoxidável</v>
          </cell>
          <cell r="C4028" t="str">
            <v>UN</v>
          </cell>
          <cell r="D4028">
            <v>2.87</v>
          </cell>
          <cell r="E4028">
            <v>10.01</v>
          </cell>
          <cell r="F4028">
            <v>12.88</v>
          </cell>
        </row>
        <row r="4029">
          <cell r="A4029" t="str">
            <v>69.20.100</v>
          </cell>
          <cell r="B4029" t="str">
            <v>Tampa para caixa R1, padrão TELEBRÁS</v>
          </cell>
          <cell r="C4029" t="str">
            <v>UN</v>
          </cell>
          <cell r="D4029">
            <v>252.77</v>
          </cell>
          <cell r="E4029">
            <v>11.11</v>
          </cell>
          <cell r="F4029">
            <v>263.88</v>
          </cell>
        </row>
        <row r="4030">
          <cell r="A4030" t="str">
            <v>69.20.110</v>
          </cell>
          <cell r="B4030" t="str">
            <v>Tampa para caixa R2, padrão TELEBRÁS</v>
          </cell>
          <cell r="C4030" t="str">
            <v>UN</v>
          </cell>
          <cell r="D4030">
            <v>530.20000000000005</v>
          </cell>
          <cell r="E4030">
            <v>11.11</v>
          </cell>
          <cell r="F4030">
            <v>541.30999999999995</v>
          </cell>
        </row>
        <row r="4031">
          <cell r="A4031" t="str">
            <v>69.20.130</v>
          </cell>
          <cell r="B4031" t="str">
            <v>Bloco de ligação interna para 10 pares, BLI-10</v>
          </cell>
          <cell r="C4031" t="str">
            <v>UN</v>
          </cell>
          <cell r="D4031">
            <v>6.04</v>
          </cell>
          <cell r="E4031">
            <v>17.600000000000001</v>
          </cell>
          <cell r="F4031">
            <v>23.64</v>
          </cell>
        </row>
        <row r="4032">
          <cell r="A4032" t="str">
            <v>69.20.140</v>
          </cell>
          <cell r="B4032" t="str">
            <v>Bloco de ligação com engate rápido para 10 pares, BER-10</v>
          </cell>
          <cell r="C4032" t="str">
            <v>UN</v>
          </cell>
          <cell r="D4032">
            <v>26.45</v>
          </cell>
          <cell r="E4032">
            <v>17.600000000000001</v>
          </cell>
          <cell r="F4032">
            <v>44.05</v>
          </cell>
        </row>
        <row r="4033">
          <cell r="A4033" t="str">
            <v>69.20.170</v>
          </cell>
          <cell r="B4033" t="str">
            <v>Calha de aço com 4 tomadas 2P+T - 250 V, com cabo</v>
          </cell>
          <cell r="C4033" t="str">
            <v>UN</v>
          </cell>
          <cell r="D4033">
            <v>73.88</v>
          </cell>
          <cell r="E4033">
            <v>2.04</v>
          </cell>
          <cell r="F4033">
            <v>75.92</v>
          </cell>
        </row>
        <row r="4034">
          <cell r="A4034" t="str">
            <v>69.20.180</v>
          </cell>
          <cell r="B4034" t="str">
            <v>Cordão óptico duplex, multimodo com conector LC/LC - 2,5 m</v>
          </cell>
          <cell r="C4034" t="str">
            <v>UN</v>
          </cell>
          <cell r="D4034">
            <v>196.39</v>
          </cell>
          <cell r="E4034">
            <v>11.47</v>
          </cell>
          <cell r="F4034">
            <v>207.86</v>
          </cell>
        </row>
        <row r="4035">
          <cell r="A4035" t="str">
            <v>69.20.200</v>
          </cell>
          <cell r="B4035" t="str">
            <v>Bandeja fixa para rack, 19´ x 500 mm</v>
          </cell>
          <cell r="C4035" t="str">
            <v>UN</v>
          </cell>
          <cell r="D4035">
            <v>85.1</v>
          </cell>
          <cell r="E4035">
            <v>7.4</v>
          </cell>
          <cell r="F4035">
            <v>92.5</v>
          </cell>
        </row>
        <row r="4036">
          <cell r="A4036" t="str">
            <v>69.20.210</v>
          </cell>
          <cell r="B4036" t="str">
            <v>Bandeja fixa para rack, 19´ x 800 mm</v>
          </cell>
          <cell r="C4036" t="str">
            <v>UN</v>
          </cell>
          <cell r="D4036">
            <v>110.53</v>
          </cell>
          <cell r="E4036">
            <v>7.4</v>
          </cell>
          <cell r="F4036">
            <v>117.93</v>
          </cell>
        </row>
        <row r="4037">
          <cell r="A4037" t="str">
            <v>69.20.220</v>
          </cell>
          <cell r="B4037" t="str">
            <v>Bandeja deslizante para rack, 19´ x 800 mm</v>
          </cell>
          <cell r="C4037" t="str">
            <v>UN</v>
          </cell>
          <cell r="D4037">
            <v>169.86</v>
          </cell>
          <cell r="E4037">
            <v>7.4</v>
          </cell>
          <cell r="F4037">
            <v>177.26</v>
          </cell>
        </row>
        <row r="4038">
          <cell r="A4038" t="str">
            <v>69.20.230</v>
          </cell>
          <cell r="B4038" t="str">
            <v>Calha de aço com 8 tomadas 2P+T - 250 V, com cabo</v>
          </cell>
          <cell r="C4038" t="str">
            <v>UN</v>
          </cell>
          <cell r="D4038">
            <v>98.95</v>
          </cell>
          <cell r="E4038">
            <v>2.04</v>
          </cell>
          <cell r="F4038">
            <v>100.99</v>
          </cell>
        </row>
        <row r="4039">
          <cell r="A4039" t="str">
            <v>69.20.240</v>
          </cell>
          <cell r="B4039" t="str">
            <v>Calha de aço com 12 tomadas 2P+T - 250 V, com cabo</v>
          </cell>
          <cell r="C4039" t="str">
            <v>UN</v>
          </cell>
          <cell r="D4039">
            <v>103.9</v>
          </cell>
          <cell r="E4039">
            <v>2.04</v>
          </cell>
          <cell r="F4039">
            <v>105.94</v>
          </cell>
        </row>
        <row r="4040">
          <cell r="A4040" t="str">
            <v>69.20.248</v>
          </cell>
          <cell r="B4040" t="str">
            <v>Painel frontal cego - 19´ x 1 U</v>
          </cell>
          <cell r="C4040" t="str">
            <v>UN</v>
          </cell>
          <cell r="D4040">
            <v>10.42</v>
          </cell>
          <cell r="E4040">
            <v>4.07</v>
          </cell>
          <cell r="F4040">
            <v>14.49</v>
          </cell>
        </row>
        <row r="4041">
          <cell r="A4041" t="str">
            <v>69.20.250</v>
          </cell>
          <cell r="B4041" t="str">
            <v>Painel frontal cego - 19´ x 2 U</v>
          </cell>
          <cell r="C4041" t="str">
            <v>UN</v>
          </cell>
          <cell r="D4041">
            <v>15.48</v>
          </cell>
          <cell r="E4041">
            <v>4.07</v>
          </cell>
          <cell r="F4041">
            <v>19.55</v>
          </cell>
        </row>
        <row r="4042">
          <cell r="A4042" t="str">
            <v>69.20.260</v>
          </cell>
          <cell r="B4042" t="str">
            <v>Protetor de surto híbrido para rede de telecomunicações</v>
          </cell>
          <cell r="C4042" t="str">
            <v>UN</v>
          </cell>
          <cell r="D4042">
            <v>18.190000000000001</v>
          </cell>
          <cell r="E4042">
            <v>18.940000000000001</v>
          </cell>
          <cell r="F4042">
            <v>37.130000000000003</v>
          </cell>
        </row>
        <row r="4043">
          <cell r="A4043" t="str">
            <v>69.20.270</v>
          </cell>
          <cell r="B4043" t="str">
            <v>Divisor interno com 1 entrada e 2 saídas - 75 Ohms</v>
          </cell>
          <cell r="C4043" t="str">
            <v>UN</v>
          </cell>
          <cell r="D4043">
            <v>8.4</v>
          </cell>
          <cell r="E4043">
            <v>11.47</v>
          </cell>
          <cell r="F4043">
            <v>19.87</v>
          </cell>
        </row>
        <row r="4044">
          <cell r="A4044" t="str">
            <v>69.20.280</v>
          </cell>
          <cell r="B4044" t="str">
            <v>Divisor interno com 1 entrada e 4 saídas - 75 Ohms</v>
          </cell>
          <cell r="C4044" t="str">
            <v>UN</v>
          </cell>
          <cell r="D4044">
            <v>11.58</v>
          </cell>
          <cell r="E4044">
            <v>11.47</v>
          </cell>
          <cell r="F4044">
            <v>23.05</v>
          </cell>
        </row>
        <row r="4045">
          <cell r="A4045" t="str">
            <v>69.20.290</v>
          </cell>
          <cell r="B4045" t="str">
            <v>Tomada blindada para VHF/UHF, CATV e FM, frequência 5 MHz a 1 GHz</v>
          </cell>
          <cell r="C4045" t="str">
            <v>UN</v>
          </cell>
          <cell r="D4045">
            <v>14.99</v>
          </cell>
          <cell r="E4045">
            <v>11.47</v>
          </cell>
          <cell r="F4045">
            <v>26.46</v>
          </cell>
        </row>
        <row r="4046">
          <cell r="A4046" t="str">
            <v>69.20.300</v>
          </cell>
          <cell r="B4046" t="str">
            <v>Bloco de distribuição com protetor de surtos, para 10 pares, BTDG-10</v>
          </cell>
          <cell r="C4046" t="str">
            <v>UN</v>
          </cell>
          <cell r="D4046">
            <v>34.57</v>
          </cell>
          <cell r="E4046">
            <v>19.440000000000001</v>
          </cell>
          <cell r="F4046">
            <v>54.01</v>
          </cell>
        </row>
        <row r="4047">
          <cell r="A4047" t="str">
            <v>69.20.340</v>
          </cell>
          <cell r="B4047" t="str">
            <v>Tomada para TV, tipo pino Jack, com placa</v>
          </cell>
          <cell r="C4047" t="str">
            <v>UN</v>
          </cell>
          <cell r="D4047">
            <v>11.79</v>
          </cell>
          <cell r="E4047">
            <v>10.01</v>
          </cell>
          <cell r="F4047">
            <v>21.8</v>
          </cell>
        </row>
        <row r="4048">
          <cell r="A4048" t="str">
            <v>69.20.350</v>
          </cell>
          <cell r="B4048" t="str">
            <v>Caixa de emenda ventilada, em polipropileno, para até 200 pares</v>
          </cell>
          <cell r="C4048" t="str">
            <v>UN</v>
          </cell>
          <cell r="D4048">
            <v>86.86</v>
          </cell>
          <cell r="E4048">
            <v>35.21</v>
          </cell>
          <cell r="F4048">
            <v>122.07</v>
          </cell>
        </row>
        <row r="4049">
          <cell r="A4049" t="str">
            <v>70</v>
          </cell>
          <cell r="B4049" t="str">
            <v>SINALIZACAO VIARIA</v>
          </cell>
          <cell r="C4049"/>
          <cell r="D4049"/>
          <cell r="E4049"/>
          <cell r="F4049"/>
        </row>
        <row r="4050">
          <cell r="A4050" t="str">
            <v>70.01</v>
          </cell>
          <cell r="B4050" t="str">
            <v>Dispositivo viario</v>
          </cell>
          <cell r="C4050"/>
          <cell r="D4050"/>
          <cell r="E4050"/>
          <cell r="F4050"/>
        </row>
        <row r="4051">
          <cell r="A4051" t="str">
            <v>70.01.003</v>
          </cell>
          <cell r="B4051" t="str">
            <v>Faixa elevada para travessia de pedestres em massa asfáltica - lombofaixa de vias com execução de recapeamento</v>
          </cell>
          <cell r="C4051" t="str">
            <v>M2</v>
          </cell>
          <cell r="D4051">
            <v>259.64999999999998</v>
          </cell>
          <cell r="E4051">
            <v>3.42</v>
          </cell>
          <cell r="F4051">
            <v>263.07</v>
          </cell>
        </row>
        <row r="4052">
          <cell r="A4052" t="str">
            <v>70.01.030</v>
          </cell>
          <cell r="B4052" t="str">
            <v>Ondulação transversal em massa asfáltica - lombada tipo "A" de vias com execução de recapeamento</v>
          </cell>
          <cell r="C4052" t="str">
            <v>M2</v>
          </cell>
          <cell r="D4052">
            <v>211.81</v>
          </cell>
          <cell r="E4052">
            <v>2.87</v>
          </cell>
          <cell r="F4052">
            <v>214.68</v>
          </cell>
        </row>
        <row r="4053">
          <cell r="A4053" t="str">
            <v>70.01.031</v>
          </cell>
          <cell r="B4053" t="str">
            <v>Ondulação transversal em massa asfáltica - lombada tipo "B" de vias com execução de recapeamento</v>
          </cell>
          <cell r="C4053" t="str">
            <v>M2</v>
          </cell>
          <cell r="D4053">
            <v>212.53</v>
          </cell>
          <cell r="E4053">
            <v>2.89</v>
          </cell>
          <cell r="F4053">
            <v>215.42</v>
          </cell>
        </row>
        <row r="4054">
          <cell r="A4054" t="str">
            <v>70.01.050</v>
          </cell>
          <cell r="B4054" t="str">
            <v>Defensa semimaleavel simples</v>
          </cell>
          <cell r="C4054" t="str">
            <v>M</v>
          </cell>
          <cell r="D4054">
            <v>433.05</v>
          </cell>
          <cell r="E4054">
            <v>14.33</v>
          </cell>
          <cell r="F4054">
            <v>447.38</v>
          </cell>
        </row>
        <row r="4055">
          <cell r="A4055" t="str">
            <v>70.02</v>
          </cell>
          <cell r="B4055" t="str">
            <v>Sinalizacao horizontal</v>
          </cell>
          <cell r="C4055"/>
          <cell r="D4055"/>
          <cell r="E4055"/>
          <cell r="F4055"/>
        </row>
        <row r="4056">
          <cell r="A4056" t="str">
            <v>70.02.001</v>
          </cell>
          <cell r="B4056" t="str">
            <v>Limpeza, pré marcação e pré pintura de solo</v>
          </cell>
          <cell r="C4056" t="str">
            <v>M2</v>
          </cell>
          <cell r="D4056">
            <v>76.8</v>
          </cell>
          <cell r="E4056"/>
          <cell r="F4056">
            <v>76.8</v>
          </cell>
        </row>
        <row r="4057">
          <cell r="A4057" t="str">
            <v>70.02.010</v>
          </cell>
          <cell r="B4057" t="str">
            <v>Sinalização horizontal com tinta vinílica ou acrílica</v>
          </cell>
          <cell r="C4057" t="str">
            <v>M2</v>
          </cell>
          <cell r="D4057">
            <v>37.380000000000003</v>
          </cell>
          <cell r="E4057"/>
          <cell r="F4057">
            <v>37.380000000000003</v>
          </cell>
        </row>
        <row r="4058">
          <cell r="A4058" t="str">
            <v>70.02.012</v>
          </cell>
          <cell r="B4058" t="str">
            <v>Sinalização horizontal em laminado elastoplástico retrorefletivo e antiderrapante, para faixas</v>
          </cell>
          <cell r="C4058" t="str">
            <v>M2</v>
          </cell>
          <cell r="D4058">
            <v>173.72</v>
          </cell>
          <cell r="E4058"/>
          <cell r="F4058">
            <v>173.72</v>
          </cell>
        </row>
        <row r="4059">
          <cell r="A4059" t="str">
            <v>70.02.013</v>
          </cell>
          <cell r="B4059" t="str">
            <v>Sinalização horizontal em laminado elastoplástico retrorefletivo e antiderrapante, para símbolos e letras</v>
          </cell>
          <cell r="C4059" t="str">
            <v>M2</v>
          </cell>
          <cell r="D4059">
            <v>217.15</v>
          </cell>
          <cell r="E4059"/>
          <cell r="F4059">
            <v>217.15</v>
          </cell>
        </row>
        <row r="4060">
          <cell r="A4060" t="str">
            <v>70.02.014</v>
          </cell>
          <cell r="B4060" t="str">
            <v>Sinalização horizontal em massa termoplástica à quente por aspersão, espessura de 1,5 mm, para faixas</v>
          </cell>
          <cell r="C4060" t="str">
            <v>M2</v>
          </cell>
          <cell r="D4060">
            <v>74.58</v>
          </cell>
          <cell r="E4060"/>
          <cell r="F4060">
            <v>74.58</v>
          </cell>
        </row>
        <row r="4061">
          <cell r="A4061" t="str">
            <v>70.02.016</v>
          </cell>
          <cell r="B4061" t="str">
            <v>Sinalização horizontal em massa termoplástica à quente por extrusão, espessura de 3,0 mm, para faixas</v>
          </cell>
          <cell r="C4061" t="str">
            <v>M2</v>
          </cell>
          <cell r="D4061">
            <v>112.22</v>
          </cell>
          <cell r="E4061"/>
          <cell r="F4061">
            <v>112.22</v>
          </cell>
        </row>
        <row r="4062">
          <cell r="A4062" t="str">
            <v>70.02.017</v>
          </cell>
          <cell r="B4062" t="str">
            <v>Sinalização horizontal em massa termoplástica à quente por extrusão, espessura de 3,0 mm, para legendas</v>
          </cell>
          <cell r="C4062" t="str">
            <v>M2</v>
          </cell>
          <cell r="D4062">
            <v>123.58</v>
          </cell>
          <cell r="E4062"/>
          <cell r="F4062">
            <v>123.58</v>
          </cell>
        </row>
        <row r="4063">
          <cell r="A4063" t="str">
            <v>70.02.020</v>
          </cell>
          <cell r="B4063" t="str">
            <v>Sinalização horizontal em plástico a frio manual, para faixas</v>
          </cell>
          <cell r="C4063" t="str">
            <v>M2</v>
          </cell>
          <cell r="D4063">
            <v>213.13</v>
          </cell>
          <cell r="E4063"/>
          <cell r="F4063">
            <v>213.13</v>
          </cell>
        </row>
        <row r="4064">
          <cell r="A4064" t="str">
            <v>70.02.021</v>
          </cell>
          <cell r="B4064" t="str">
            <v>Sinalização horizontal em termoplástico de alto relevo</v>
          </cell>
          <cell r="C4064" t="str">
            <v>M2</v>
          </cell>
          <cell r="D4064">
            <v>183.09</v>
          </cell>
          <cell r="E4064"/>
          <cell r="F4064">
            <v>183.09</v>
          </cell>
        </row>
        <row r="4065">
          <cell r="A4065" t="str">
            <v>70.02.022</v>
          </cell>
          <cell r="B4065" t="str">
            <v>Sinalização horizontal em tinta a base de resina acrílica emulsionada em água</v>
          </cell>
          <cell r="C4065" t="str">
            <v>M2</v>
          </cell>
          <cell r="D4065">
            <v>40.44</v>
          </cell>
          <cell r="E4065"/>
          <cell r="F4065">
            <v>40.44</v>
          </cell>
        </row>
        <row r="4066">
          <cell r="A4066" t="str">
            <v>70.03</v>
          </cell>
          <cell r="B4066" t="str">
            <v>Sinalizacao vertical</v>
          </cell>
          <cell r="C4066"/>
          <cell r="D4066"/>
          <cell r="E4066"/>
          <cell r="F4066"/>
        </row>
        <row r="4067">
          <cell r="A4067" t="str">
            <v>70.03.001</v>
          </cell>
          <cell r="B4067" t="str">
            <v>Placa para sinalização viária em chapa de aço, totalmente refletiva com película IA/IA - área até 2,0 m²</v>
          </cell>
          <cell r="C4067" t="str">
            <v>M2</v>
          </cell>
          <cell r="D4067">
            <v>1518.76</v>
          </cell>
          <cell r="E4067">
            <v>25.9</v>
          </cell>
          <cell r="F4067">
            <v>1544.66</v>
          </cell>
        </row>
        <row r="4068">
          <cell r="A4068" t="str">
            <v>70.03.003</v>
          </cell>
          <cell r="B4068" t="str">
            <v>Placa para sinalização viária em chapa de aço, totalmente refletiva com película III/III - área até 2,0 m²</v>
          </cell>
          <cell r="C4068" t="str">
            <v>M2</v>
          </cell>
          <cell r="D4068">
            <v>1583.14</v>
          </cell>
          <cell r="E4068">
            <v>25.89</v>
          </cell>
          <cell r="F4068">
            <v>1609.03</v>
          </cell>
        </row>
        <row r="4069">
          <cell r="A4069" t="str">
            <v>70.03.006</v>
          </cell>
          <cell r="B4069" t="str">
            <v>Placa para sinalização viária em chapa de alumínio, totalmente refletiva com película IA/IA - área até 2,0 m²</v>
          </cell>
          <cell r="C4069" t="str">
            <v>M2</v>
          </cell>
          <cell r="D4069">
            <v>1708.89</v>
          </cell>
          <cell r="E4069">
            <v>25.89</v>
          </cell>
          <cell r="F4069">
            <v>1734.78</v>
          </cell>
        </row>
        <row r="4070">
          <cell r="A4070" t="str">
            <v>70.03.008</v>
          </cell>
          <cell r="B4070" t="str">
            <v>Placa para sinalização viária em chapa de alumínio, totalmente refletiva com película III/III - área até 2,0 m²</v>
          </cell>
          <cell r="C4070" t="str">
            <v>M2</v>
          </cell>
          <cell r="D4070">
            <v>1764.23</v>
          </cell>
          <cell r="E4070">
            <v>25.89</v>
          </cell>
          <cell r="F4070">
            <v>1790.12</v>
          </cell>
        </row>
        <row r="4071">
          <cell r="A4071" t="str">
            <v>70.03.009</v>
          </cell>
          <cell r="B4071" t="str">
            <v>Placa para sinalização viária em chapa de alumínio, totalmente refletiva com película III/III - área maior que 2,0 m²</v>
          </cell>
          <cell r="C4071" t="str">
            <v>M2</v>
          </cell>
          <cell r="D4071">
            <v>2153.77</v>
          </cell>
          <cell r="E4071">
            <v>25.89</v>
          </cell>
          <cell r="F4071">
            <v>2179.66</v>
          </cell>
        </row>
        <row r="4072">
          <cell r="A4072" t="str">
            <v>70.03.010</v>
          </cell>
          <cell r="B4072" t="str">
            <v>Placa para sinalização viária em alumínio composto, totalmente refletiva com película IA/IA - área até 2,0 m²</v>
          </cell>
          <cell r="C4072" t="str">
            <v>M2</v>
          </cell>
          <cell r="D4072">
            <v>1727.34</v>
          </cell>
          <cell r="E4072">
            <v>38.85</v>
          </cell>
          <cell r="F4072">
            <v>1766.19</v>
          </cell>
        </row>
        <row r="4073">
          <cell r="A4073" t="str">
            <v>70.03.012</v>
          </cell>
          <cell r="B4073" t="str">
            <v>Placa para sinalização viária em alumínio composto, totalmente refletiva com película III/III - área até 2,0 m²</v>
          </cell>
          <cell r="C4073" t="str">
            <v>M2</v>
          </cell>
          <cell r="D4073">
            <v>1652.04</v>
          </cell>
          <cell r="E4073">
            <v>38.85</v>
          </cell>
          <cell r="F4073">
            <v>1690.89</v>
          </cell>
        </row>
        <row r="4074">
          <cell r="A4074" t="str">
            <v>70.03.013</v>
          </cell>
          <cell r="B4074" t="str">
            <v>Placa para sinalização viária em alumínio composto, totalmente refletiva com película III/III - área maior que 2,0 m²</v>
          </cell>
          <cell r="C4074" t="str">
            <v>M2</v>
          </cell>
          <cell r="D4074">
            <v>1958.36</v>
          </cell>
          <cell r="E4074">
            <v>38.85</v>
          </cell>
          <cell r="F4074">
            <v>1997.21</v>
          </cell>
        </row>
        <row r="4075">
          <cell r="A4075" t="str">
            <v>70.04</v>
          </cell>
          <cell r="B4075" t="str">
            <v>Coluna cônica</v>
          </cell>
          <cell r="C4075"/>
          <cell r="D4075"/>
          <cell r="E4075"/>
          <cell r="F4075"/>
        </row>
        <row r="4076">
          <cell r="A4076" t="str">
            <v>70.04.001</v>
          </cell>
          <cell r="B4076" t="str">
            <v>Coluna simples (PP), diâmetro de 2 1/2´ e comprimento de 3,6 m</v>
          </cell>
          <cell r="C4076" t="str">
            <v>UN</v>
          </cell>
          <cell r="D4076">
            <v>1177.04</v>
          </cell>
          <cell r="E4076">
            <v>113.12</v>
          </cell>
          <cell r="F4076">
            <v>1290.1600000000001</v>
          </cell>
        </row>
        <row r="4077">
          <cell r="A4077" t="str">
            <v>70.04.002</v>
          </cell>
          <cell r="B4077" t="str">
            <v>Coluna simples (P-51), para fixação de placa de orientação</v>
          </cell>
          <cell r="C4077" t="str">
            <v>UN</v>
          </cell>
          <cell r="D4077">
            <v>3386.44</v>
          </cell>
          <cell r="E4077">
            <v>113.12</v>
          </cell>
          <cell r="F4077">
            <v>3499.56</v>
          </cell>
        </row>
        <row r="4078">
          <cell r="A4078" t="str">
            <v>70.04.003</v>
          </cell>
          <cell r="B4078" t="str">
            <v>Coluna dupla (P-53) para fixação de placa de orientação</v>
          </cell>
          <cell r="C4078" t="str">
            <v>UN</v>
          </cell>
          <cell r="D4078">
            <v>5729.79</v>
          </cell>
          <cell r="E4078">
            <v>193.47</v>
          </cell>
          <cell r="F4078">
            <v>5923.26</v>
          </cell>
        </row>
        <row r="4079">
          <cell r="A4079" t="str">
            <v>70.04.004</v>
          </cell>
          <cell r="B4079" t="str">
            <v>Coluna (P-57) para fixação de placa de orientação, com braço projetado</v>
          </cell>
          <cell r="C4079" t="str">
            <v>UN</v>
          </cell>
          <cell r="D4079">
            <v>5756.9</v>
          </cell>
          <cell r="E4079">
            <v>113.12</v>
          </cell>
          <cell r="F4079">
            <v>5870.02</v>
          </cell>
        </row>
        <row r="4080">
          <cell r="A4080" t="str">
            <v>70.04.005</v>
          </cell>
          <cell r="B4080" t="str">
            <v>Braço (P-55) para fixação em poste de concreto</v>
          </cell>
          <cell r="C4080" t="str">
            <v>UN</v>
          </cell>
          <cell r="D4080">
            <v>2847.49</v>
          </cell>
          <cell r="E4080">
            <v>70.41</v>
          </cell>
          <cell r="F4080">
            <v>2917.9</v>
          </cell>
        </row>
        <row r="4081">
          <cell r="A4081" t="str">
            <v>70.04.006</v>
          </cell>
          <cell r="B4081" t="str">
            <v>Coluna dupla (PP), diâmetro de 2 x 2 1/2´ e comprimento de 3,6 m</v>
          </cell>
          <cell r="C4081" t="str">
            <v>UN</v>
          </cell>
          <cell r="D4081">
            <v>1924.14</v>
          </cell>
          <cell r="E4081">
            <v>113.12</v>
          </cell>
          <cell r="F4081">
            <v>2037.26</v>
          </cell>
        </row>
        <row r="4082">
          <cell r="A4082" t="str">
            <v>70.04.007</v>
          </cell>
          <cell r="B4082" t="str">
            <v>Coluna semafórica simples 101 mm x 6 m</v>
          </cell>
          <cell r="C4082" t="str">
            <v>UN</v>
          </cell>
          <cell r="D4082">
            <v>2920.73</v>
          </cell>
          <cell r="E4082">
            <v>113.12</v>
          </cell>
          <cell r="F4082">
            <v>3033.85</v>
          </cell>
        </row>
        <row r="4083">
          <cell r="A4083" t="str">
            <v>70.05</v>
          </cell>
          <cell r="B4083" t="str">
            <v>Sinalizacao semaforica e complementar</v>
          </cell>
          <cell r="C4083"/>
          <cell r="D4083"/>
          <cell r="E4083"/>
          <cell r="F4083"/>
        </row>
        <row r="4084">
          <cell r="A4084" t="str">
            <v>70.05.001</v>
          </cell>
          <cell r="B4084" t="str">
            <v>Botoeira convencional para pedestre</v>
          </cell>
          <cell r="C4084" t="str">
            <v>UN</v>
          </cell>
          <cell r="D4084">
            <v>434.88</v>
          </cell>
          <cell r="E4084">
            <v>23.82</v>
          </cell>
          <cell r="F4084">
            <v>458.7</v>
          </cell>
        </row>
        <row r="4085">
          <cell r="A4085" t="str">
            <v>70.05.002</v>
          </cell>
          <cell r="B4085" t="str">
            <v>Botoeira sonora para deficientes visuais</v>
          </cell>
          <cell r="C4085" t="str">
            <v>UN</v>
          </cell>
          <cell r="D4085">
            <v>3356.02</v>
          </cell>
          <cell r="E4085">
            <v>52.93</v>
          </cell>
          <cell r="F4085">
            <v>3408.95</v>
          </cell>
        </row>
        <row r="4086">
          <cell r="A4086" t="str">
            <v>70.05.006</v>
          </cell>
          <cell r="B4086" t="str">
            <v>Luminária LED 20W com braço, para travessia de pedestre</v>
          </cell>
          <cell r="C4086" t="str">
            <v>UN</v>
          </cell>
          <cell r="D4086">
            <v>1549.57</v>
          </cell>
          <cell r="E4086">
            <v>35.21</v>
          </cell>
          <cell r="F4086">
            <v>1584.78</v>
          </cell>
        </row>
        <row r="4087">
          <cell r="A4087" t="str">
            <v>70.05.011</v>
          </cell>
          <cell r="B4087" t="str">
            <v>Grupo focal para pedestre com lâmpada LED e contador regressivo</v>
          </cell>
          <cell r="C4087" t="str">
            <v>UN</v>
          </cell>
          <cell r="D4087">
            <v>3089.31</v>
          </cell>
          <cell r="E4087">
            <v>602.29999999999995</v>
          </cell>
          <cell r="F4087">
            <v>3691.61</v>
          </cell>
        </row>
        <row r="4088">
          <cell r="A4088" t="str">
            <v>70.05.020</v>
          </cell>
          <cell r="B4088" t="str">
            <v>Grupo focal veicular com lâmpada LED, com anteparo e suportes de fixação</v>
          </cell>
          <cell r="C4088" t="str">
            <v>UN</v>
          </cell>
          <cell r="D4088">
            <v>8625.06</v>
          </cell>
          <cell r="E4088">
            <v>702.4</v>
          </cell>
          <cell r="F4088">
            <v>9327.4599999999991</v>
          </cell>
        </row>
        <row r="4089">
          <cell r="A4089" t="str">
            <v>70.06</v>
          </cell>
          <cell r="B4089" t="str">
            <v>Tachas e tachoes</v>
          </cell>
          <cell r="C4089"/>
          <cell r="D4089"/>
          <cell r="E4089"/>
          <cell r="F4089"/>
        </row>
        <row r="4090">
          <cell r="A4090" t="str">
            <v>70.06.001</v>
          </cell>
          <cell r="B4090" t="str">
            <v>Segregador (bate-roda) refletivo - resina</v>
          </cell>
          <cell r="C4090" t="str">
            <v>UN</v>
          </cell>
          <cell r="D4090">
            <v>100.26</v>
          </cell>
          <cell r="E4090">
            <v>11.46</v>
          </cell>
          <cell r="F4090">
            <v>111.72</v>
          </cell>
        </row>
        <row r="4091">
          <cell r="A4091" t="str">
            <v>70.06.010</v>
          </cell>
          <cell r="B4091" t="str">
            <v>Tacha refletiva monodirecional tipo III ou IV, prismática/vítrea - resina</v>
          </cell>
          <cell r="C4091" t="str">
            <v>UN</v>
          </cell>
          <cell r="D4091">
            <v>43.58</v>
          </cell>
          <cell r="E4091">
            <v>8.6</v>
          </cell>
          <cell r="F4091">
            <v>52.18</v>
          </cell>
        </row>
        <row r="4092">
          <cell r="A4092" t="str">
            <v>70.06.011</v>
          </cell>
          <cell r="B4092" t="str">
            <v>Tacha tipo I bidirecional refletiva</v>
          </cell>
          <cell r="C4092" t="str">
            <v>UN</v>
          </cell>
          <cell r="D4092">
            <v>20.99</v>
          </cell>
          <cell r="E4092">
            <v>8.6</v>
          </cell>
          <cell r="F4092">
            <v>29.59</v>
          </cell>
        </row>
        <row r="4093">
          <cell r="A4093" t="str">
            <v>70.06.012</v>
          </cell>
          <cell r="B4093" t="str">
            <v>Tacha tipo I monodirecional refletiva</v>
          </cell>
          <cell r="C4093" t="str">
            <v>UN</v>
          </cell>
          <cell r="D4093">
            <v>17.440000000000001</v>
          </cell>
          <cell r="E4093">
            <v>8.6</v>
          </cell>
          <cell r="F4093">
            <v>26.04</v>
          </cell>
        </row>
        <row r="4094">
          <cell r="A4094" t="str">
            <v>70.06.013</v>
          </cell>
          <cell r="B4094" t="str">
            <v>Tacha tipo II bidirecional refletiva</v>
          </cell>
          <cell r="C4094" t="str">
            <v>UN</v>
          </cell>
          <cell r="D4094">
            <v>31.05</v>
          </cell>
          <cell r="E4094">
            <v>8.6</v>
          </cell>
          <cell r="F4094">
            <v>39.65</v>
          </cell>
        </row>
        <row r="4095">
          <cell r="A4095" t="str">
            <v>70.06.014</v>
          </cell>
          <cell r="B4095" t="str">
            <v>Tacha tipo II monodirecional refletiva</v>
          </cell>
          <cell r="C4095" t="str">
            <v>UN</v>
          </cell>
          <cell r="D4095">
            <v>23.88</v>
          </cell>
          <cell r="E4095">
            <v>8.6</v>
          </cell>
          <cell r="F4095">
            <v>32.479999999999997</v>
          </cell>
        </row>
        <row r="4096">
          <cell r="A4096" t="str">
            <v>70.06.020</v>
          </cell>
          <cell r="B4096" t="str">
            <v>Tachão tipo I bidirecional refletivo</v>
          </cell>
          <cell r="C4096" t="str">
            <v>UN</v>
          </cell>
          <cell r="D4096">
            <v>72.8</v>
          </cell>
          <cell r="E4096">
            <v>9.6199999999999992</v>
          </cell>
          <cell r="F4096">
            <v>82.42</v>
          </cell>
        </row>
        <row r="4097">
          <cell r="A4097" t="str">
            <v>70.06.021</v>
          </cell>
          <cell r="B4097" t="str">
            <v>Tachão tipo I monodirecional refletivo</v>
          </cell>
          <cell r="C4097" t="str">
            <v>UN</v>
          </cell>
          <cell r="D4097">
            <v>71.349999999999994</v>
          </cell>
          <cell r="E4097">
            <v>9.6199999999999992</v>
          </cell>
          <cell r="F4097">
            <v>80.97</v>
          </cell>
        </row>
        <row r="4098">
          <cell r="A4098" t="str">
            <v>70.06.031</v>
          </cell>
          <cell r="B4098" t="str">
            <v>Tacha tipo I bidirecional refletiva - resina</v>
          </cell>
          <cell r="C4098" t="str">
            <v>UN</v>
          </cell>
          <cell r="D4098">
            <v>50.34</v>
          </cell>
          <cell r="E4098">
            <v>8.6</v>
          </cell>
          <cell r="F4098">
            <v>58.94</v>
          </cell>
        </row>
        <row r="4099">
          <cell r="A4099" t="str">
            <v>70.06.032</v>
          </cell>
          <cell r="B4099" t="str">
            <v>Tacha tipo I monodirecional refletiva - resina</v>
          </cell>
          <cell r="C4099" t="str">
            <v>UN</v>
          </cell>
          <cell r="D4099">
            <v>32.619999999999997</v>
          </cell>
          <cell r="E4099">
            <v>8.6</v>
          </cell>
          <cell r="F4099">
            <v>41.22</v>
          </cell>
        </row>
        <row r="4100">
          <cell r="A4100" t="str">
            <v>70.06.033</v>
          </cell>
          <cell r="B4100" t="str">
            <v>Tacha tipo II bidirecional refletiva - resina</v>
          </cell>
          <cell r="C4100" t="str">
            <v>UN</v>
          </cell>
          <cell r="D4100">
            <v>39.74</v>
          </cell>
          <cell r="E4100">
            <v>8.6</v>
          </cell>
          <cell r="F4100">
            <v>48.34</v>
          </cell>
        </row>
        <row r="4101">
          <cell r="A4101" t="str">
            <v>70.06.034</v>
          </cell>
          <cell r="B4101" t="str">
            <v>Tacha tipo II monodirecional refletiva - resina</v>
          </cell>
          <cell r="C4101" t="str">
            <v>UN</v>
          </cell>
          <cell r="D4101">
            <v>39.74</v>
          </cell>
          <cell r="E4101">
            <v>8.6</v>
          </cell>
          <cell r="F4101">
            <v>48.34</v>
          </cell>
        </row>
        <row r="4102">
          <cell r="A4102" t="str">
            <v>70.06.040</v>
          </cell>
          <cell r="B4102" t="str">
            <v>Tachão tipo I bidirecional refletivo - resina</v>
          </cell>
          <cell r="C4102" t="str">
            <v>UN</v>
          </cell>
          <cell r="D4102">
            <v>55.91</v>
          </cell>
          <cell r="E4102">
            <v>9.6199999999999992</v>
          </cell>
          <cell r="F4102">
            <v>65.53</v>
          </cell>
        </row>
        <row r="4103">
          <cell r="A4103" t="str">
            <v>70.06.041</v>
          </cell>
          <cell r="B4103" t="str">
            <v>Tachão tipo I monodirecional refletivo - resina</v>
          </cell>
          <cell r="C4103" t="str">
            <v>UN</v>
          </cell>
          <cell r="D4103">
            <v>53.96</v>
          </cell>
          <cell r="E4103">
            <v>9.6199999999999992</v>
          </cell>
          <cell r="F4103">
            <v>63.58</v>
          </cell>
        </row>
        <row r="4104">
          <cell r="A4104" t="str">
            <v>70.20</v>
          </cell>
          <cell r="B4104" t="str">
            <v>Dispositivo viário / transporte</v>
          </cell>
          <cell r="C4104"/>
          <cell r="D4104"/>
          <cell r="E4104"/>
          <cell r="F4104"/>
        </row>
        <row r="4105">
          <cell r="A4105" t="str">
            <v>70.20.001</v>
          </cell>
          <cell r="B4105" t="str">
            <v>Faixa elevada para travessia de pedestres em massa asfáltica - lombafaixa - conservação de vias sem execução de recapeamento</v>
          </cell>
          <cell r="C4105" t="str">
            <v>M2</v>
          </cell>
          <cell r="D4105">
            <v>335.57</v>
          </cell>
          <cell r="E4105">
            <v>13.72</v>
          </cell>
          <cell r="F4105">
            <v>349.29</v>
          </cell>
        </row>
        <row r="4106">
          <cell r="A4106" t="str">
            <v>70.20.010</v>
          </cell>
          <cell r="B4106" t="str">
            <v>Ondulação transversal em massa asfáltica - lombada tipo "A" - conservação de vias urbanas sem execução de recapeamento</v>
          </cell>
          <cell r="C4106" t="str">
            <v>M2</v>
          </cell>
          <cell r="D4106">
            <v>244.97</v>
          </cell>
          <cell r="E4106">
            <v>12.66</v>
          </cell>
          <cell r="F4106">
            <v>257.63</v>
          </cell>
        </row>
        <row r="4107">
          <cell r="A4107" t="str">
            <v>70.20.011</v>
          </cell>
          <cell r="B4107" t="str">
            <v>Ondulação transversal em massa asfáltica - lombada tipo "B" - conservação de vias urbanas sem execução de recapeamento</v>
          </cell>
          <cell r="C4107" t="str">
            <v>M2</v>
          </cell>
          <cell r="D4107">
            <v>246.59</v>
          </cell>
          <cell r="E4107">
            <v>12.75</v>
          </cell>
          <cell r="F4107">
            <v>259.33999999999997</v>
          </cell>
        </row>
        <row r="4108">
          <cell r="A4108" t="str">
            <v>70.20.020</v>
          </cell>
          <cell r="B4108" t="str">
            <v>Transporte de equipamentos com caminhão carroceria em rodovia pavimentada</v>
          </cell>
          <cell r="C4108" t="str">
            <v>KM</v>
          </cell>
          <cell r="D4108">
            <v>8.49</v>
          </cell>
          <cell r="E4108">
            <v>2.21</v>
          </cell>
          <cell r="F4108">
            <v>10.7</v>
          </cell>
        </row>
        <row r="4109">
          <cell r="A4109" t="str">
            <v>70.20.021</v>
          </cell>
          <cell r="B4109" t="str">
            <v>Equipe para serviços de conservação de pavimentação de vias</v>
          </cell>
          <cell r="C4109" t="str">
            <v>EQDIA</v>
          </cell>
          <cell r="D4109">
            <v>559.19000000000005</v>
          </cell>
          <cell r="E4109">
            <v>1358.16</v>
          </cell>
          <cell r="F4109">
            <v>1917.35</v>
          </cell>
        </row>
        <row r="4110">
          <cell r="A4110" t="str">
            <v>97</v>
          </cell>
          <cell r="B4110" t="str">
            <v>SINALIZACAO E COMUNICACAO VISUAL</v>
          </cell>
          <cell r="C4110"/>
          <cell r="D4110"/>
          <cell r="E4110"/>
          <cell r="F4110"/>
        </row>
        <row r="4111">
          <cell r="A4111" t="str">
            <v>97.02</v>
          </cell>
          <cell r="B4111" t="str">
            <v>Placas, porticos e obeliscos arquitetônicos</v>
          </cell>
          <cell r="C4111"/>
          <cell r="D4111"/>
          <cell r="E4111"/>
          <cell r="F4111"/>
        </row>
        <row r="4112">
          <cell r="A4112" t="str">
            <v>97.02.030</v>
          </cell>
          <cell r="B4112" t="str">
            <v>Placa comemorativa em aço inoxidável escovado</v>
          </cell>
          <cell r="C4112" t="str">
            <v>M2</v>
          </cell>
          <cell r="D4112">
            <v>12044.89</v>
          </cell>
          <cell r="E4112">
            <v>90.3</v>
          </cell>
          <cell r="F4112">
            <v>12135.19</v>
          </cell>
        </row>
        <row r="4113">
          <cell r="A4113" t="str">
            <v>97.02.036</v>
          </cell>
          <cell r="B4113" t="str">
            <v>Placa de identificação em PVC com texto em vinil</v>
          </cell>
          <cell r="C4113" t="str">
            <v>M2</v>
          </cell>
          <cell r="D4113">
            <v>354.74</v>
          </cell>
          <cell r="E4113">
            <v>90.3</v>
          </cell>
          <cell r="F4113">
            <v>445.04</v>
          </cell>
        </row>
        <row r="4114">
          <cell r="A4114" t="str">
            <v>97.02.190</v>
          </cell>
          <cell r="B4114" t="str">
            <v>Placa de identificação em acrílico com texto em vinil</v>
          </cell>
          <cell r="C4114" t="str">
            <v>M2</v>
          </cell>
          <cell r="D4114">
            <v>3918.07</v>
          </cell>
          <cell r="E4114">
            <v>90.3</v>
          </cell>
          <cell r="F4114">
            <v>4008.37</v>
          </cell>
        </row>
        <row r="4115">
          <cell r="A4115" t="str">
            <v>97.02.193</v>
          </cell>
          <cell r="B4115" t="str">
            <v>Placa de sinalização em PVC fotoluminescente (200x200mm), com indicação de equipamentos de alarme, detecção e extinção de incêndio</v>
          </cell>
          <cell r="C4115" t="str">
            <v>UN</v>
          </cell>
          <cell r="D4115">
            <v>11.85</v>
          </cell>
          <cell r="E4115">
            <v>6.55</v>
          </cell>
          <cell r="F4115">
            <v>18.399999999999999</v>
          </cell>
        </row>
        <row r="4116">
          <cell r="A4116" t="str">
            <v>97.02.194</v>
          </cell>
          <cell r="B4116" t="str">
            <v>Placa de sinalização em PVC fotoluminescente (150x150mm), com indicação de equipamentos de combate à incêndio e alarme</v>
          </cell>
          <cell r="C4116" t="str">
            <v>UN</v>
          </cell>
          <cell r="D4116">
            <v>6.85</v>
          </cell>
          <cell r="E4116">
            <v>6.55</v>
          </cell>
          <cell r="F4116">
            <v>13.4</v>
          </cell>
        </row>
        <row r="4117">
          <cell r="A4117" t="str">
            <v>97.02.195</v>
          </cell>
          <cell r="B4117" t="str">
            <v>Placa de sinalização em PVC fotoluminescente (240x120mm), com indicação de rota de evacuação e saída de emergência</v>
          </cell>
          <cell r="C4117" t="str">
            <v>UN</v>
          </cell>
          <cell r="D4117">
            <v>11.6</v>
          </cell>
          <cell r="E4117">
            <v>6.55</v>
          </cell>
          <cell r="F4117">
            <v>18.149999999999999</v>
          </cell>
        </row>
        <row r="4118">
          <cell r="A4118" t="str">
            <v>97.02.196</v>
          </cell>
          <cell r="B4118" t="str">
            <v>Placa de sinalização em PVC fotoluminescente, com identificação de pavimentos</v>
          </cell>
          <cell r="C4118" t="str">
            <v>UN</v>
          </cell>
          <cell r="D4118">
            <v>9.58</v>
          </cell>
          <cell r="E4118">
            <v>6.55</v>
          </cell>
          <cell r="F4118">
            <v>16.13</v>
          </cell>
        </row>
        <row r="4119">
          <cell r="A4119" t="str">
            <v>97.02.197</v>
          </cell>
          <cell r="B4119" t="str">
            <v>Placa de sinalização em PVC, com indicação de alerta</v>
          </cell>
          <cell r="C4119" t="str">
            <v>UN</v>
          </cell>
          <cell r="D4119">
            <v>17.62</v>
          </cell>
          <cell r="E4119">
            <v>6.55</v>
          </cell>
          <cell r="F4119">
            <v>24.17</v>
          </cell>
        </row>
        <row r="4120">
          <cell r="A4120" t="str">
            <v>97.02.198</v>
          </cell>
          <cell r="B4120" t="str">
            <v>Placa de sinalização em PVC, com indicação de proibição normativa</v>
          </cell>
          <cell r="C4120" t="str">
            <v>UN</v>
          </cell>
          <cell r="D4120">
            <v>5.77</v>
          </cell>
          <cell r="E4120">
            <v>6.55</v>
          </cell>
          <cell r="F4120">
            <v>12.32</v>
          </cell>
        </row>
        <row r="4121">
          <cell r="A4121" t="str">
            <v>97.02.210</v>
          </cell>
          <cell r="B4121" t="str">
            <v>Placa de sinalização em PVC para ambientes</v>
          </cell>
          <cell r="C4121" t="str">
            <v>UN</v>
          </cell>
          <cell r="D4121">
            <v>215.84</v>
          </cell>
          <cell r="E4121">
            <v>3.72</v>
          </cell>
          <cell r="F4121">
            <v>219.56</v>
          </cell>
        </row>
        <row r="4122">
          <cell r="A4122" t="str">
            <v>97.03</v>
          </cell>
          <cell r="B4122" t="str">
            <v>Pintura de letras e pictogramas</v>
          </cell>
          <cell r="C4122"/>
          <cell r="D4122"/>
          <cell r="E4122"/>
          <cell r="F4122"/>
        </row>
        <row r="4123">
          <cell r="A4123" t="str">
            <v>97.03.010</v>
          </cell>
          <cell r="B4123" t="str">
            <v>Sinalização com pictograma em tinta acrílica</v>
          </cell>
          <cell r="C4123" t="str">
            <v>UN</v>
          </cell>
          <cell r="D4123">
            <v>11.29</v>
          </cell>
          <cell r="E4123">
            <v>57.09</v>
          </cell>
          <cell r="F4123">
            <v>68.38</v>
          </cell>
        </row>
        <row r="4124">
          <cell r="A4124" t="str">
            <v>97.05</v>
          </cell>
          <cell r="B4124" t="str">
            <v>Placas, porticos e sinalizacao viaria</v>
          </cell>
          <cell r="C4124"/>
          <cell r="D4124"/>
          <cell r="E4124"/>
          <cell r="F4124"/>
        </row>
        <row r="4125">
          <cell r="A4125" t="str">
            <v>97.05.070</v>
          </cell>
          <cell r="B4125" t="str">
            <v>Manta de borracha para sinalização em estacionamento e proteção de coluna e parede, de 1000 x 750 mm e espessura 10 mm</v>
          </cell>
          <cell r="C4125" t="str">
            <v>UN</v>
          </cell>
          <cell r="D4125">
            <v>88.41</v>
          </cell>
          <cell r="E4125">
            <v>7.67</v>
          </cell>
          <cell r="F4125">
            <v>96.08</v>
          </cell>
        </row>
        <row r="4126">
          <cell r="A4126" t="str">
            <v>97.05.080</v>
          </cell>
          <cell r="B4126" t="str">
            <v>Cantoneira de borracha para sinalização em estacionamento e proteção de coluna, de 750 x 100 x 100 mm e espessura 10 mm</v>
          </cell>
          <cell r="C4126" t="str">
            <v>UN</v>
          </cell>
          <cell r="D4126">
            <v>34.659999999999997</v>
          </cell>
          <cell r="E4126">
            <v>1.58</v>
          </cell>
          <cell r="F4126">
            <v>36.24</v>
          </cell>
        </row>
        <row r="4127">
          <cell r="A4127" t="str">
            <v>97.05.130</v>
          </cell>
          <cell r="B4127" t="str">
            <v>Colocação de placa em suporte de madeira / metálico - solo</v>
          </cell>
          <cell r="C4127" t="str">
            <v>M2</v>
          </cell>
          <cell r="D4127">
            <v>70.75</v>
          </cell>
          <cell r="E4127"/>
          <cell r="F4127">
            <v>70.75</v>
          </cell>
        </row>
        <row r="4128">
          <cell r="A4128" t="str">
            <v>97.05.140</v>
          </cell>
          <cell r="B4128" t="str">
            <v>Suporte de perfil metálico galvanizado</v>
          </cell>
          <cell r="C4128" t="str">
            <v>KG</v>
          </cell>
          <cell r="D4128">
            <v>26.79</v>
          </cell>
          <cell r="E4128"/>
          <cell r="F4128">
            <v>26.79</v>
          </cell>
        </row>
        <row r="4129">
          <cell r="A4129" t="str">
            <v>98</v>
          </cell>
          <cell r="B4129" t="str">
            <v>ARQUITETURA DE INTERIORES</v>
          </cell>
          <cell r="C4129"/>
          <cell r="D4129"/>
          <cell r="E4129"/>
          <cell r="F4129"/>
        </row>
        <row r="4130">
          <cell r="A4130" t="str">
            <v>98.02</v>
          </cell>
          <cell r="B4130" t="str">
            <v>Mobiliario</v>
          </cell>
          <cell r="C4130"/>
          <cell r="D4130"/>
          <cell r="E4130"/>
          <cell r="F4130"/>
        </row>
        <row r="4131">
          <cell r="A4131" t="str">
            <v>98.02.210</v>
          </cell>
          <cell r="B4131" t="str">
            <v>Banco de madeira com encosto e pés em ferro fundido pintado</v>
          </cell>
          <cell r="C4131" t="str">
            <v>UN</v>
          </cell>
          <cell r="D4131">
            <v>649.58000000000004</v>
          </cell>
          <cell r="E4131"/>
          <cell r="F4131">
            <v>649.58000000000004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ETIM 187"/>
      <sheetName val="PLANILHA_ORÇ_REV001"/>
      <sheetName val="CRONOGRAMA FÍSICO FINANCEIR "/>
      <sheetName val="CRONOGRAMA DE EXECUÇÃO"/>
    </sheetNames>
    <sheetDataSet>
      <sheetData sheetId="0" refreshError="1"/>
      <sheetData sheetId="1">
        <row r="11">
          <cell r="F11" t="str">
            <v>M2</v>
          </cell>
          <cell r="G11">
            <v>6</v>
          </cell>
        </row>
        <row r="57">
          <cell r="F57" t="str">
            <v>M2</v>
          </cell>
        </row>
        <row r="64">
          <cell r="F64" t="str">
            <v>M2</v>
          </cell>
        </row>
        <row r="80">
          <cell r="F80" t="str">
            <v>M2</v>
          </cell>
        </row>
        <row r="99">
          <cell r="F99" t="str">
            <v>M2</v>
          </cell>
        </row>
        <row r="112">
          <cell r="F112" t="str">
            <v>M2</v>
          </cell>
        </row>
        <row r="134">
          <cell r="F134" t="str">
            <v>UN</v>
          </cell>
        </row>
        <row r="155">
          <cell r="F155" t="str">
            <v>M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E2E7-300D-4068-93A4-880486D9D841}">
  <dimension ref="A1:G4131"/>
  <sheetViews>
    <sheetView topLeftCell="A1738" workbookViewId="0">
      <selection activeCell="B1749" sqref="B1749"/>
    </sheetView>
  </sheetViews>
  <sheetFormatPr defaultColWidth="8.85546875" defaultRowHeight="15" x14ac:dyDescent="0.25"/>
  <cols>
    <col min="1" max="1" width="11.7109375" style="64" bestFit="1" customWidth="1"/>
    <col min="2" max="2" width="57.42578125" style="83" customWidth="1"/>
    <col min="3" max="3" width="8.85546875" style="73" customWidth="1"/>
    <col min="4" max="4" width="9.85546875" style="84" bestFit="1" customWidth="1"/>
    <col min="5" max="6" width="12.7109375" style="84" customWidth="1"/>
    <col min="7" max="7" width="2.28515625" style="65" hidden="1" customWidth="1"/>
    <col min="8" max="16384" width="8.85546875" style="65"/>
  </cols>
  <sheetData>
    <row r="1" spans="1:7" ht="16.5" x14ac:dyDescent="0.25">
      <c r="B1" s="85" t="s">
        <v>6822</v>
      </c>
      <c r="C1" s="85"/>
      <c r="D1" s="85"/>
      <c r="E1" s="85"/>
      <c r="F1" s="85"/>
    </row>
    <row r="2" spans="1:7" ht="16.5" x14ac:dyDescent="0.25">
      <c r="A2" s="85" t="s">
        <v>6823</v>
      </c>
      <c r="B2" s="85"/>
      <c r="C2" s="85"/>
      <c r="D2" s="85"/>
      <c r="E2" s="85"/>
      <c r="F2" s="85"/>
    </row>
    <row r="3" spans="1:7" x14ac:dyDescent="0.25">
      <c r="A3" s="86" t="s">
        <v>6454</v>
      </c>
      <c r="B3" s="86"/>
      <c r="C3" s="86"/>
      <c r="D3" s="86"/>
      <c r="E3" s="86"/>
      <c r="F3" s="86"/>
    </row>
    <row r="4" spans="1:7" ht="15.75" x14ac:dyDescent="0.25">
      <c r="A4" s="87" t="s">
        <v>6824</v>
      </c>
      <c r="B4" s="87"/>
      <c r="C4" s="87"/>
      <c r="D4" s="87"/>
      <c r="E4" s="87"/>
      <c r="F4" s="87"/>
    </row>
    <row r="5" spans="1:7" x14ac:dyDescent="0.25">
      <c r="A5" s="5"/>
      <c r="B5" s="66"/>
      <c r="C5" s="66"/>
      <c r="D5" s="67"/>
      <c r="E5" s="68"/>
      <c r="F5" s="69" t="s">
        <v>8649</v>
      </c>
    </row>
    <row r="6" spans="1:7" x14ac:dyDescent="0.25">
      <c r="A6" s="5"/>
      <c r="B6" s="6"/>
      <c r="C6" s="7"/>
      <c r="D6" s="67"/>
      <c r="E6" s="70" t="s">
        <v>8061</v>
      </c>
      <c r="F6" s="71" t="s">
        <v>8650</v>
      </c>
    </row>
    <row r="7" spans="1:7" x14ac:dyDescent="0.25">
      <c r="A7" s="5"/>
      <c r="B7" s="6"/>
      <c r="C7" s="8" t="s">
        <v>6825</v>
      </c>
      <c r="D7" s="72">
        <v>0</v>
      </c>
      <c r="E7" s="20" t="s">
        <v>6826</v>
      </c>
      <c r="F7" s="19">
        <v>1.2823</v>
      </c>
    </row>
    <row r="8" spans="1:7" s="73" customFormat="1" x14ac:dyDescent="0.25">
      <c r="A8" s="9" t="s">
        <v>6455</v>
      </c>
      <c r="B8" s="10" t="s">
        <v>6456</v>
      </c>
      <c r="C8" s="11" t="s">
        <v>6457</v>
      </c>
      <c r="D8" s="12" t="s">
        <v>6458</v>
      </c>
      <c r="E8" s="12" t="s">
        <v>6459</v>
      </c>
      <c r="F8" s="12" t="s">
        <v>6460</v>
      </c>
    </row>
    <row r="9" spans="1:7" x14ac:dyDescent="0.25">
      <c r="A9" s="74" t="s">
        <v>0</v>
      </c>
      <c r="B9" s="75" t="s">
        <v>6827</v>
      </c>
      <c r="C9" s="76"/>
      <c r="D9" s="77"/>
      <c r="E9" s="77"/>
      <c r="F9" s="77"/>
      <c r="G9" s="65">
        <f>LEN(A9)</f>
        <v>2</v>
      </c>
    </row>
    <row r="10" spans="1:7" x14ac:dyDescent="0.25">
      <c r="A10" s="78" t="s">
        <v>1</v>
      </c>
      <c r="B10" s="79" t="s">
        <v>7144</v>
      </c>
      <c r="C10" s="80"/>
      <c r="D10" s="81"/>
      <c r="E10" s="81"/>
      <c r="F10" s="81"/>
      <c r="G10" s="65">
        <f t="shared" ref="G10:G73" si="0">LEN(A10)</f>
        <v>5</v>
      </c>
    </row>
    <row r="11" spans="1:7" ht="45" x14ac:dyDescent="0.25">
      <c r="A11" s="78" t="s">
        <v>2</v>
      </c>
      <c r="B11" s="79" t="s">
        <v>7246</v>
      </c>
      <c r="C11" s="80" t="s">
        <v>6828</v>
      </c>
      <c r="D11" s="81"/>
      <c r="E11" s="81">
        <v>6504.46</v>
      </c>
      <c r="F11" s="81">
        <v>6504.46</v>
      </c>
      <c r="G11" s="65">
        <f t="shared" si="0"/>
        <v>9</v>
      </c>
    </row>
    <row r="12" spans="1:7" ht="45" x14ac:dyDescent="0.25">
      <c r="A12" s="78" t="s">
        <v>3</v>
      </c>
      <c r="B12" s="79" t="s">
        <v>7247</v>
      </c>
      <c r="C12" s="80" t="s">
        <v>6828</v>
      </c>
      <c r="D12" s="81"/>
      <c r="E12" s="81">
        <v>8649.66</v>
      </c>
      <c r="F12" s="81">
        <v>8649.66</v>
      </c>
      <c r="G12" s="65">
        <f t="shared" si="0"/>
        <v>9</v>
      </c>
    </row>
    <row r="13" spans="1:7" ht="45" x14ac:dyDescent="0.25">
      <c r="A13" s="78" t="s">
        <v>4</v>
      </c>
      <c r="B13" s="79" t="s">
        <v>7248</v>
      </c>
      <c r="C13" s="80" t="s">
        <v>6828</v>
      </c>
      <c r="D13" s="81"/>
      <c r="E13" s="81">
        <v>14775.55</v>
      </c>
      <c r="F13" s="81">
        <v>14775.55</v>
      </c>
      <c r="G13" s="65">
        <f t="shared" si="0"/>
        <v>9</v>
      </c>
    </row>
    <row r="14" spans="1:7" ht="45" x14ac:dyDescent="0.25">
      <c r="A14" s="78" t="s">
        <v>5</v>
      </c>
      <c r="B14" s="79" t="s">
        <v>7249</v>
      </c>
      <c r="C14" s="80" t="s">
        <v>6828</v>
      </c>
      <c r="D14" s="81"/>
      <c r="E14" s="81">
        <v>20259.02</v>
      </c>
      <c r="F14" s="81">
        <v>20259.02</v>
      </c>
      <c r="G14" s="65">
        <f t="shared" si="0"/>
        <v>9</v>
      </c>
    </row>
    <row r="15" spans="1:7" ht="45" x14ac:dyDescent="0.25">
      <c r="A15" s="78" t="s">
        <v>6</v>
      </c>
      <c r="B15" s="79" t="s">
        <v>7250</v>
      </c>
      <c r="C15" s="80" t="s">
        <v>6828</v>
      </c>
      <c r="D15" s="81"/>
      <c r="E15" s="81">
        <v>23608.75</v>
      </c>
      <c r="F15" s="81">
        <v>23608.75</v>
      </c>
      <c r="G15" s="65">
        <f t="shared" si="0"/>
        <v>9</v>
      </c>
    </row>
    <row r="16" spans="1:7" x14ac:dyDescent="0.25">
      <c r="A16" s="78" t="s">
        <v>7</v>
      </c>
      <c r="B16" s="79" t="s">
        <v>7145</v>
      </c>
      <c r="C16" s="80"/>
      <c r="D16" s="81"/>
      <c r="E16" s="81"/>
      <c r="F16" s="81"/>
      <c r="G16" s="65">
        <f t="shared" si="0"/>
        <v>5</v>
      </c>
    </row>
    <row r="17" spans="1:7" ht="45" x14ac:dyDescent="0.25">
      <c r="A17" s="78" t="s">
        <v>8</v>
      </c>
      <c r="B17" s="79" t="s">
        <v>7251</v>
      </c>
      <c r="C17" s="80" t="s">
        <v>6828</v>
      </c>
      <c r="D17" s="81"/>
      <c r="E17" s="81">
        <v>8308.24</v>
      </c>
      <c r="F17" s="81">
        <v>8308.24</v>
      </c>
      <c r="G17" s="65">
        <f t="shared" si="0"/>
        <v>9</v>
      </c>
    </row>
    <row r="18" spans="1:7" ht="60" x14ac:dyDescent="0.25">
      <c r="A18" s="78" t="s">
        <v>9</v>
      </c>
      <c r="B18" s="79" t="s">
        <v>7252</v>
      </c>
      <c r="C18" s="80" t="s">
        <v>6828</v>
      </c>
      <c r="D18" s="81"/>
      <c r="E18" s="81">
        <v>14072.5</v>
      </c>
      <c r="F18" s="81">
        <v>14072.5</v>
      </c>
      <c r="G18" s="65">
        <f t="shared" si="0"/>
        <v>9</v>
      </c>
    </row>
    <row r="19" spans="1:7" ht="45" x14ac:dyDescent="0.25">
      <c r="A19" s="78" t="s">
        <v>10</v>
      </c>
      <c r="B19" s="79" t="s">
        <v>7253</v>
      </c>
      <c r="C19" s="80" t="s">
        <v>6828</v>
      </c>
      <c r="D19" s="81"/>
      <c r="E19" s="81">
        <v>19042.759999999998</v>
      </c>
      <c r="F19" s="81">
        <v>19042.759999999998</v>
      </c>
      <c r="G19" s="65">
        <f t="shared" si="0"/>
        <v>9</v>
      </c>
    </row>
    <row r="20" spans="1:7" ht="45" x14ac:dyDescent="0.25">
      <c r="A20" s="78" t="s">
        <v>11</v>
      </c>
      <c r="B20" s="79" t="s">
        <v>7254</v>
      </c>
      <c r="C20" s="80" t="s">
        <v>6828</v>
      </c>
      <c r="D20" s="81"/>
      <c r="E20" s="81">
        <v>25329.1</v>
      </c>
      <c r="F20" s="81">
        <v>25329.1</v>
      </c>
      <c r="G20" s="65">
        <f t="shared" si="0"/>
        <v>9</v>
      </c>
    </row>
    <row r="21" spans="1:7" x14ac:dyDescent="0.25">
      <c r="A21" s="78" t="s">
        <v>12</v>
      </c>
      <c r="B21" s="79" t="s">
        <v>13</v>
      </c>
      <c r="C21" s="80"/>
      <c r="D21" s="81"/>
      <c r="E21" s="81"/>
      <c r="F21" s="81"/>
      <c r="G21" s="65">
        <f t="shared" si="0"/>
        <v>5</v>
      </c>
    </row>
    <row r="22" spans="1:7" x14ac:dyDescent="0.25">
      <c r="A22" s="78" t="s">
        <v>14</v>
      </c>
      <c r="B22" s="79" t="s">
        <v>15</v>
      </c>
      <c r="C22" s="80" t="s">
        <v>6828</v>
      </c>
      <c r="D22" s="81"/>
      <c r="E22" s="81">
        <v>3272.73</v>
      </c>
      <c r="F22" s="81">
        <v>3272.73</v>
      </c>
      <c r="G22" s="65">
        <f t="shared" si="0"/>
        <v>9</v>
      </c>
    </row>
    <row r="23" spans="1:7" x14ac:dyDescent="0.25">
      <c r="A23" s="78" t="s">
        <v>16</v>
      </c>
      <c r="B23" s="79" t="s">
        <v>17</v>
      </c>
      <c r="C23" s="80" t="s">
        <v>6828</v>
      </c>
      <c r="D23" s="81"/>
      <c r="E23" s="81">
        <v>4424.38</v>
      </c>
      <c r="F23" s="81">
        <v>4424.38</v>
      </c>
      <c r="G23" s="65">
        <f t="shared" si="0"/>
        <v>9</v>
      </c>
    </row>
    <row r="24" spans="1:7" x14ac:dyDescent="0.25">
      <c r="A24" s="78" t="s">
        <v>18</v>
      </c>
      <c r="B24" s="79" t="s">
        <v>19</v>
      </c>
      <c r="C24" s="80" t="s">
        <v>6828</v>
      </c>
      <c r="D24" s="81"/>
      <c r="E24" s="81">
        <v>2400.17</v>
      </c>
      <c r="F24" s="81">
        <v>2400.17</v>
      </c>
      <c r="G24" s="65">
        <f t="shared" si="0"/>
        <v>9</v>
      </c>
    </row>
    <row r="25" spans="1:7" x14ac:dyDescent="0.25">
      <c r="A25" s="78" t="s">
        <v>20</v>
      </c>
      <c r="B25" s="79" t="s">
        <v>21</v>
      </c>
      <c r="C25" s="80" t="s">
        <v>6828</v>
      </c>
      <c r="D25" s="81"/>
      <c r="E25" s="81">
        <v>3283.86</v>
      </c>
      <c r="F25" s="81">
        <v>3283.86</v>
      </c>
      <c r="G25" s="65">
        <f t="shared" si="0"/>
        <v>9</v>
      </c>
    </row>
    <row r="26" spans="1:7" x14ac:dyDescent="0.25">
      <c r="A26" s="78" t="s">
        <v>22</v>
      </c>
      <c r="B26" s="79" t="s">
        <v>23</v>
      </c>
      <c r="C26" s="80" t="s">
        <v>6828</v>
      </c>
      <c r="D26" s="81"/>
      <c r="E26" s="81">
        <v>1030.3900000000001</v>
      </c>
      <c r="F26" s="81">
        <v>1030.3900000000001</v>
      </c>
      <c r="G26" s="65">
        <f t="shared" si="0"/>
        <v>9</v>
      </c>
    </row>
    <row r="27" spans="1:7" x14ac:dyDescent="0.25">
      <c r="A27" s="78" t="s">
        <v>24</v>
      </c>
      <c r="B27" s="79" t="s">
        <v>25</v>
      </c>
      <c r="C27" s="80" t="s">
        <v>6828</v>
      </c>
      <c r="D27" s="81"/>
      <c r="E27" s="81">
        <v>1371.58</v>
      </c>
      <c r="F27" s="81">
        <v>1371.58</v>
      </c>
      <c r="G27" s="65">
        <f t="shared" si="0"/>
        <v>9</v>
      </c>
    </row>
    <row r="28" spans="1:7" x14ac:dyDescent="0.25">
      <c r="A28" s="78" t="s">
        <v>26</v>
      </c>
      <c r="B28" s="79" t="s">
        <v>27</v>
      </c>
      <c r="C28" s="80" t="s">
        <v>6828</v>
      </c>
      <c r="D28" s="81"/>
      <c r="E28" s="81">
        <v>1144.21</v>
      </c>
      <c r="F28" s="81">
        <v>1144.21</v>
      </c>
      <c r="G28" s="65">
        <f t="shared" si="0"/>
        <v>9</v>
      </c>
    </row>
    <row r="29" spans="1:7" x14ac:dyDescent="0.25">
      <c r="A29" s="78" t="s">
        <v>28</v>
      </c>
      <c r="B29" s="79" t="s">
        <v>29</v>
      </c>
      <c r="C29" s="80" t="s">
        <v>6828</v>
      </c>
      <c r="D29" s="81"/>
      <c r="E29" s="81">
        <v>1586.51</v>
      </c>
      <c r="F29" s="81">
        <v>1586.51</v>
      </c>
      <c r="G29" s="65">
        <f t="shared" si="0"/>
        <v>9</v>
      </c>
    </row>
    <row r="30" spans="1:7" x14ac:dyDescent="0.25">
      <c r="A30" s="78" t="s">
        <v>30</v>
      </c>
      <c r="B30" s="79" t="s">
        <v>31</v>
      </c>
      <c r="C30" s="80" t="s">
        <v>6828</v>
      </c>
      <c r="D30" s="81"/>
      <c r="E30" s="81">
        <v>2202.38</v>
      </c>
      <c r="F30" s="81">
        <v>2202.38</v>
      </c>
      <c r="G30" s="65">
        <f t="shared" si="0"/>
        <v>9</v>
      </c>
    </row>
    <row r="31" spans="1:7" x14ac:dyDescent="0.25">
      <c r="A31" s="78" t="s">
        <v>32</v>
      </c>
      <c r="B31" s="79" t="s">
        <v>33</v>
      </c>
      <c r="C31" s="80" t="s">
        <v>6828</v>
      </c>
      <c r="D31" s="81"/>
      <c r="E31" s="81">
        <v>3002.07</v>
      </c>
      <c r="F31" s="81">
        <v>3002.07</v>
      </c>
      <c r="G31" s="65">
        <f t="shared" si="0"/>
        <v>9</v>
      </c>
    </row>
    <row r="32" spans="1:7" x14ac:dyDescent="0.25">
      <c r="A32" s="78" t="s">
        <v>34</v>
      </c>
      <c r="B32" s="79" t="s">
        <v>35</v>
      </c>
      <c r="C32" s="80" t="s">
        <v>6828</v>
      </c>
      <c r="D32" s="81"/>
      <c r="E32" s="81">
        <v>1901.28</v>
      </c>
      <c r="F32" s="81">
        <v>1901.28</v>
      </c>
      <c r="G32" s="65">
        <f t="shared" si="0"/>
        <v>9</v>
      </c>
    </row>
    <row r="33" spans="1:7" x14ac:dyDescent="0.25">
      <c r="A33" s="78" t="s">
        <v>36</v>
      </c>
      <c r="B33" s="79" t="s">
        <v>37</v>
      </c>
      <c r="C33" s="80" t="s">
        <v>6828</v>
      </c>
      <c r="D33" s="81"/>
      <c r="E33" s="81">
        <v>2457.4699999999998</v>
      </c>
      <c r="F33" s="81">
        <v>2457.4699999999998</v>
      </c>
      <c r="G33" s="65">
        <f t="shared" si="0"/>
        <v>9</v>
      </c>
    </row>
    <row r="34" spans="1:7" x14ac:dyDescent="0.25">
      <c r="A34" s="78" t="s">
        <v>38</v>
      </c>
      <c r="B34" s="79" t="s">
        <v>7146</v>
      </c>
      <c r="C34" s="80"/>
      <c r="D34" s="81"/>
      <c r="E34" s="81"/>
      <c r="F34" s="81"/>
      <c r="G34" s="65">
        <f t="shared" si="0"/>
        <v>5</v>
      </c>
    </row>
    <row r="35" spans="1:7" ht="30" x14ac:dyDescent="0.25">
      <c r="A35" s="78" t="s">
        <v>39</v>
      </c>
      <c r="B35" s="79" t="s">
        <v>7255</v>
      </c>
      <c r="C35" s="80" t="s">
        <v>6829</v>
      </c>
      <c r="D35" s="81">
        <v>1237.02</v>
      </c>
      <c r="E35" s="81"/>
      <c r="F35" s="81">
        <v>1237.02</v>
      </c>
      <c r="G35" s="65">
        <f t="shared" si="0"/>
        <v>9</v>
      </c>
    </row>
    <row r="36" spans="1:7" ht="30" x14ac:dyDescent="0.25">
      <c r="A36" s="78" t="s">
        <v>8062</v>
      </c>
      <c r="B36" s="79" t="s">
        <v>8063</v>
      </c>
      <c r="C36" s="80" t="s">
        <v>6830</v>
      </c>
      <c r="D36" s="81">
        <v>0.04</v>
      </c>
      <c r="E36" s="81">
        <v>0.16</v>
      </c>
      <c r="F36" s="81">
        <v>0.2</v>
      </c>
      <c r="G36" s="65">
        <f t="shared" si="0"/>
        <v>9</v>
      </c>
    </row>
    <row r="37" spans="1:7" ht="45" x14ac:dyDescent="0.25">
      <c r="A37" s="78" t="s">
        <v>40</v>
      </c>
      <c r="B37" s="79" t="s">
        <v>7256</v>
      </c>
      <c r="C37" s="80" t="s">
        <v>6830</v>
      </c>
      <c r="D37" s="81">
        <v>0.4</v>
      </c>
      <c r="E37" s="81">
        <v>0.53</v>
      </c>
      <c r="F37" s="81">
        <v>0.93</v>
      </c>
      <c r="G37" s="65">
        <f t="shared" si="0"/>
        <v>9</v>
      </c>
    </row>
    <row r="38" spans="1:7" ht="45" x14ac:dyDescent="0.25">
      <c r="A38" s="78" t="s">
        <v>41</v>
      </c>
      <c r="B38" s="79" t="s">
        <v>7257</v>
      </c>
      <c r="C38" s="80" t="s">
        <v>6830</v>
      </c>
      <c r="D38" s="81">
        <v>0.32</v>
      </c>
      <c r="E38" s="81">
        <v>0.42</v>
      </c>
      <c r="F38" s="81">
        <v>0.74</v>
      </c>
      <c r="G38" s="65">
        <f t="shared" si="0"/>
        <v>9</v>
      </c>
    </row>
    <row r="39" spans="1:7" ht="45" x14ac:dyDescent="0.25">
      <c r="A39" s="78" t="s">
        <v>42</v>
      </c>
      <c r="B39" s="79" t="s">
        <v>7258</v>
      </c>
      <c r="C39" s="80" t="s">
        <v>6830</v>
      </c>
      <c r="D39" s="81">
        <v>0.26</v>
      </c>
      <c r="E39" s="81">
        <v>0.35</v>
      </c>
      <c r="F39" s="81">
        <v>0.61</v>
      </c>
      <c r="G39" s="65">
        <f t="shared" si="0"/>
        <v>9</v>
      </c>
    </row>
    <row r="40" spans="1:7" ht="30" x14ac:dyDescent="0.25">
      <c r="A40" s="78" t="s">
        <v>43</v>
      </c>
      <c r="B40" s="79" t="s">
        <v>7259</v>
      </c>
      <c r="C40" s="80" t="s">
        <v>6830</v>
      </c>
      <c r="D40" s="81">
        <v>0.35</v>
      </c>
      <c r="E40" s="81">
        <v>0.46</v>
      </c>
      <c r="F40" s="81">
        <v>0.81</v>
      </c>
      <c r="G40" s="65">
        <f t="shared" si="0"/>
        <v>9</v>
      </c>
    </row>
    <row r="41" spans="1:7" ht="30" x14ac:dyDescent="0.25">
      <c r="A41" s="78" t="s">
        <v>44</v>
      </c>
      <c r="B41" s="79" t="s">
        <v>7260</v>
      </c>
      <c r="C41" s="80" t="s">
        <v>6830</v>
      </c>
      <c r="D41" s="81">
        <v>0.17</v>
      </c>
      <c r="E41" s="81">
        <v>0.51</v>
      </c>
      <c r="F41" s="81">
        <v>0.68</v>
      </c>
      <c r="G41" s="65">
        <f t="shared" si="0"/>
        <v>9</v>
      </c>
    </row>
    <row r="42" spans="1:7" ht="30" x14ac:dyDescent="0.25">
      <c r="A42" s="78" t="s">
        <v>45</v>
      </c>
      <c r="B42" s="79" t="s">
        <v>7261</v>
      </c>
      <c r="C42" s="80" t="s">
        <v>6830</v>
      </c>
      <c r="D42" s="81">
        <v>0.22</v>
      </c>
      <c r="E42" s="81">
        <v>0.28999999999999998</v>
      </c>
      <c r="F42" s="81">
        <v>0.51</v>
      </c>
      <c r="G42" s="65">
        <f t="shared" si="0"/>
        <v>9</v>
      </c>
    </row>
    <row r="43" spans="1:7" ht="30" x14ac:dyDescent="0.25">
      <c r="A43" s="78" t="s">
        <v>46</v>
      </c>
      <c r="B43" s="79" t="s">
        <v>7262</v>
      </c>
      <c r="C43" s="80" t="s">
        <v>6830</v>
      </c>
      <c r="D43" s="81">
        <v>0.31</v>
      </c>
      <c r="E43" s="81">
        <v>0.42</v>
      </c>
      <c r="F43" s="81">
        <v>0.73</v>
      </c>
      <c r="G43" s="65">
        <f t="shared" si="0"/>
        <v>9</v>
      </c>
    </row>
    <row r="44" spans="1:7" ht="30" x14ac:dyDescent="0.25">
      <c r="A44" s="78" t="s">
        <v>47</v>
      </c>
      <c r="B44" s="79" t="s">
        <v>7263</v>
      </c>
      <c r="C44" s="80" t="s">
        <v>6830</v>
      </c>
      <c r="D44" s="81">
        <v>0.26</v>
      </c>
      <c r="E44" s="81">
        <v>0.35</v>
      </c>
      <c r="F44" s="81">
        <v>0.61</v>
      </c>
      <c r="G44" s="65">
        <f t="shared" si="0"/>
        <v>9</v>
      </c>
    </row>
    <row r="45" spans="1:7" ht="30" x14ac:dyDescent="0.25">
      <c r="A45" s="78" t="s">
        <v>48</v>
      </c>
      <c r="B45" s="79" t="s">
        <v>7264</v>
      </c>
      <c r="C45" s="80" t="s">
        <v>6830</v>
      </c>
      <c r="D45" s="81">
        <v>0.26</v>
      </c>
      <c r="E45" s="81">
        <v>0.35</v>
      </c>
      <c r="F45" s="81">
        <v>0.61</v>
      </c>
      <c r="G45" s="65">
        <f t="shared" si="0"/>
        <v>9</v>
      </c>
    </row>
    <row r="46" spans="1:7" ht="45" x14ac:dyDescent="0.25">
      <c r="A46" s="78" t="s">
        <v>49</v>
      </c>
      <c r="B46" s="79" t="s">
        <v>7265</v>
      </c>
      <c r="C46" s="80" t="s">
        <v>6830</v>
      </c>
      <c r="D46" s="81">
        <v>0.42</v>
      </c>
      <c r="E46" s="81">
        <v>0.56000000000000005</v>
      </c>
      <c r="F46" s="81">
        <v>0.98</v>
      </c>
      <c r="G46" s="65">
        <f t="shared" si="0"/>
        <v>9</v>
      </c>
    </row>
    <row r="47" spans="1:7" ht="45" x14ac:dyDescent="0.25">
      <c r="A47" s="78" t="s">
        <v>50</v>
      </c>
      <c r="B47" s="79" t="s">
        <v>7266</v>
      </c>
      <c r="C47" s="80" t="s">
        <v>6830</v>
      </c>
      <c r="D47" s="81">
        <v>0.34</v>
      </c>
      <c r="E47" s="81">
        <v>0.45</v>
      </c>
      <c r="F47" s="81">
        <v>0.79</v>
      </c>
      <c r="G47" s="65">
        <f t="shared" si="0"/>
        <v>9</v>
      </c>
    </row>
    <row r="48" spans="1:7" ht="45" x14ac:dyDescent="0.25">
      <c r="A48" s="78" t="s">
        <v>51</v>
      </c>
      <c r="B48" s="79" t="s">
        <v>7267</v>
      </c>
      <c r="C48" s="80" t="s">
        <v>6830</v>
      </c>
      <c r="D48" s="81">
        <v>0.26</v>
      </c>
      <c r="E48" s="81">
        <v>0.35</v>
      </c>
      <c r="F48" s="81">
        <v>0.61</v>
      </c>
      <c r="G48" s="65">
        <f t="shared" si="0"/>
        <v>9</v>
      </c>
    </row>
    <row r="49" spans="1:7" ht="30" x14ac:dyDescent="0.25">
      <c r="A49" s="78" t="s">
        <v>52</v>
      </c>
      <c r="B49" s="79" t="s">
        <v>7268</v>
      </c>
      <c r="C49" s="80" t="s">
        <v>6830</v>
      </c>
      <c r="D49" s="81">
        <v>0.36</v>
      </c>
      <c r="E49" s="81">
        <v>0.49</v>
      </c>
      <c r="F49" s="81">
        <v>0.85</v>
      </c>
      <c r="G49" s="65">
        <f t="shared" si="0"/>
        <v>9</v>
      </c>
    </row>
    <row r="50" spans="1:7" ht="30" x14ac:dyDescent="0.25">
      <c r="A50" s="78" t="s">
        <v>53</v>
      </c>
      <c r="B50" s="79" t="s">
        <v>7269</v>
      </c>
      <c r="C50" s="80" t="s">
        <v>6830</v>
      </c>
      <c r="D50" s="81">
        <v>0.28999999999999998</v>
      </c>
      <c r="E50" s="81">
        <v>0.39</v>
      </c>
      <c r="F50" s="81">
        <v>0.68</v>
      </c>
      <c r="G50" s="65">
        <f t="shared" si="0"/>
        <v>9</v>
      </c>
    </row>
    <row r="51" spans="1:7" ht="30" x14ac:dyDescent="0.25">
      <c r="A51" s="78" t="s">
        <v>54</v>
      </c>
      <c r="B51" s="79" t="s">
        <v>7270</v>
      </c>
      <c r="C51" s="80" t="s">
        <v>6830</v>
      </c>
      <c r="D51" s="81">
        <v>0.25</v>
      </c>
      <c r="E51" s="81">
        <v>0.34</v>
      </c>
      <c r="F51" s="81">
        <v>0.59</v>
      </c>
      <c r="G51" s="65">
        <f t="shared" si="0"/>
        <v>9</v>
      </c>
    </row>
    <row r="52" spans="1:7" ht="30" x14ac:dyDescent="0.25">
      <c r="A52" s="78" t="s">
        <v>55</v>
      </c>
      <c r="B52" s="79" t="s">
        <v>7271</v>
      </c>
      <c r="C52" s="80" t="s">
        <v>6830</v>
      </c>
      <c r="D52" s="81">
        <v>0.41</v>
      </c>
      <c r="E52" s="81">
        <v>0.56000000000000005</v>
      </c>
      <c r="F52" s="81">
        <v>0.97</v>
      </c>
      <c r="G52" s="65">
        <f t="shared" si="0"/>
        <v>9</v>
      </c>
    </row>
    <row r="53" spans="1:7" ht="30" x14ac:dyDescent="0.25">
      <c r="A53" s="78" t="s">
        <v>56</v>
      </c>
      <c r="B53" s="79" t="s">
        <v>7272</v>
      </c>
      <c r="C53" s="80" t="s">
        <v>6830</v>
      </c>
      <c r="D53" s="81">
        <v>0.27</v>
      </c>
      <c r="E53" s="81">
        <v>0.37</v>
      </c>
      <c r="F53" s="81">
        <v>0.64</v>
      </c>
      <c r="G53" s="65">
        <f t="shared" si="0"/>
        <v>9</v>
      </c>
    </row>
    <row r="54" spans="1:7" ht="30" x14ac:dyDescent="0.25">
      <c r="A54" s="78" t="s">
        <v>57</v>
      </c>
      <c r="B54" s="79" t="s">
        <v>7273</v>
      </c>
      <c r="C54" s="80" t="s">
        <v>6830</v>
      </c>
      <c r="D54" s="81">
        <v>0.17</v>
      </c>
      <c r="E54" s="81">
        <v>0.39</v>
      </c>
      <c r="F54" s="81">
        <v>0.56000000000000005</v>
      </c>
      <c r="G54" s="65">
        <f t="shared" si="0"/>
        <v>9</v>
      </c>
    </row>
    <row r="55" spans="1:7" ht="30" x14ac:dyDescent="0.25">
      <c r="A55" s="78" t="s">
        <v>58</v>
      </c>
      <c r="B55" s="79" t="s">
        <v>7274</v>
      </c>
      <c r="C55" s="80" t="s">
        <v>6830</v>
      </c>
      <c r="D55" s="81">
        <v>0.17</v>
      </c>
      <c r="E55" s="81">
        <v>0.23</v>
      </c>
      <c r="F55" s="81">
        <v>0.4</v>
      </c>
      <c r="G55" s="65">
        <f t="shared" si="0"/>
        <v>9</v>
      </c>
    </row>
    <row r="56" spans="1:7" ht="30" x14ac:dyDescent="0.25">
      <c r="A56" s="78" t="s">
        <v>59</v>
      </c>
      <c r="B56" s="79" t="s">
        <v>60</v>
      </c>
      <c r="C56" s="80" t="s">
        <v>6830</v>
      </c>
      <c r="D56" s="81">
        <v>0.12</v>
      </c>
      <c r="E56" s="81">
        <v>0.16</v>
      </c>
      <c r="F56" s="81">
        <v>0.28000000000000003</v>
      </c>
      <c r="G56" s="65">
        <f t="shared" si="0"/>
        <v>9</v>
      </c>
    </row>
    <row r="57" spans="1:7" ht="30" x14ac:dyDescent="0.25">
      <c r="A57" s="78" t="s">
        <v>61</v>
      </c>
      <c r="B57" s="79" t="s">
        <v>62</v>
      </c>
      <c r="C57" s="80" t="s">
        <v>6830</v>
      </c>
      <c r="D57" s="81">
        <v>0.09</v>
      </c>
      <c r="E57" s="81">
        <v>0.14000000000000001</v>
      </c>
      <c r="F57" s="81">
        <v>0.23</v>
      </c>
      <c r="G57" s="65">
        <f t="shared" si="0"/>
        <v>9</v>
      </c>
    </row>
    <row r="58" spans="1:7" ht="30" x14ac:dyDescent="0.25">
      <c r="A58" s="78" t="s">
        <v>63</v>
      </c>
      <c r="B58" s="79" t="s">
        <v>64</v>
      </c>
      <c r="C58" s="80" t="s">
        <v>6830</v>
      </c>
      <c r="D58" s="81">
        <v>0.08</v>
      </c>
      <c r="E58" s="81">
        <v>0.12</v>
      </c>
      <c r="F58" s="81">
        <v>0.2</v>
      </c>
      <c r="G58" s="65">
        <f t="shared" si="0"/>
        <v>9</v>
      </c>
    </row>
    <row r="59" spans="1:7" ht="30" x14ac:dyDescent="0.25">
      <c r="A59" s="78" t="s">
        <v>65</v>
      </c>
      <c r="B59" s="79" t="s">
        <v>6545</v>
      </c>
      <c r="C59" s="80" t="s">
        <v>6831</v>
      </c>
      <c r="D59" s="81">
        <v>629.20000000000005</v>
      </c>
      <c r="E59" s="81">
        <v>677.69</v>
      </c>
      <c r="F59" s="81">
        <v>1306.8900000000001</v>
      </c>
      <c r="G59" s="65">
        <f t="shared" si="0"/>
        <v>9</v>
      </c>
    </row>
    <row r="60" spans="1:7" ht="30" x14ac:dyDescent="0.25">
      <c r="A60" s="78" t="s">
        <v>66</v>
      </c>
      <c r="B60" s="79" t="s">
        <v>6546</v>
      </c>
      <c r="C60" s="80" t="s">
        <v>6828</v>
      </c>
      <c r="D60" s="81">
        <v>760.2</v>
      </c>
      <c r="E60" s="81">
        <v>463.21</v>
      </c>
      <c r="F60" s="81">
        <v>1223.4100000000001</v>
      </c>
      <c r="G60" s="65">
        <f t="shared" si="0"/>
        <v>9</v>
      </c>
    </row>
    <row r="61" spans="1:7" x14ac:dyDescent="0.25">
      <c r="A61" s="78" t="s">
        <v>67</v>
      </c>
      <c r="B61" s="79" t="s">
        <v>6832</v>
      </c>
      <c r="C61" s="80"/>
      <c r="D61" s="81"/>
      <c r="E61" s="81"/>
      <c r="F61" s="81"/>
      <c r="G61" s="65">
        <f t="shared" si="0"/>
        <v>5</v>
      </c>
    </row>
    <row r="62" spans="1:7" ht="30" x14ac:dyDescent="0.25">
      <c r="A62" s="78" t="s">
        <v>68</v>
      </c>
      <c r="B62" s="79" t="s">
        <v>69</v>
      </c>
      <c r="C62" s="80" t="s">
        <v>6829</v>
      </c>
      <c r="D62" s="81">
        <v>1249.33</v>
      </c>
      <c r="E62" s="81"/>
      <c r="F62" s="81">
        <v>1249.33</v>
      </c>
      <c r="G62" s="65">
        <f t="shared" si="0"/>
        <v>9</v>
      </c>
    </row>
    <row r="63" spans="1:7" ht="30" x14ac:dyDescent="0.25">
      <c r="A63" s="78" t="s">
        <v>70</v>
      </c>
      <c r="B63" s="79" t="s">
        <v>71</v>
      </c>
      <c r="C63" s="80" t="s">
        <v>6829</v>
      </c>
      <c r="D63" s="81">
        <v>6440.38</v>
      </c>
      <c r="E63" s="81"/>
      <c r="F63" s="81">
        <v>6440.38</v>
      </c>
      <c r="G63" s="65">
        <f t="shared" si="0"/>
        <v>9</v>
      </c>
    </row>
    <row r="64" spans="1:7" x14ac:dyDescent="0.25">
      <c r="A64" s="78" t="s">
        <v>72</v>
      </c>
      <c r="B64" s="79" t="s">
        <v>73</v>
      </c>
      <c r="C64" s="80" t="s">
        <v>6833</v>
      </c>
      <c r="D64" s="81">
        <v>95.12</v>
      </c>
      <c r="E64" s="81"/>
      <c r="F64" s="81">
        <v>95.12</v>
      </c>
      <c r="G64" s="65">
        <f t="shared" si="0"/>
        <v>9</v>
      </c>
    </row>
    <row r="65" spans="1:7" x14ac:dyDescent="0.25">
      <c r="A65" s="78" t="s">
        <v>74</v>
      </c>
      <c r="B65" s="79" t="s">
        <v>75</v>
      </c>
      <c r="C65" s="80" t="s">
        <v>6833</v>
      </c>
      <c r="D65" s="81">
        <v>94.11</v>
      </c>
      <c r="E65" s="81"/>
      <c r="F65" s="81">
        <v>94.11</v>
      </c>
      <c r="G65" s="65">
        <f t="shared" si="0"/>
        <v>9</v>
      </c>
    </row>
    <row r="66" spans="1:7" x14ac:dyDescent="0.25">
      <c r="A66" s="78" t="s">
        <v>76</v>
      </c>
      <c r="B66" s="79" t="s">
        <v>77</v>
      </c>
      <c r="C66" s="80" t="s">
        <v>6833</v>
      </c>
      <c r="D66" s="81">
        <v>377.02</v>
      </c>
      <c r="E66" s="81"/>
      <c r="F66" s="81">
        <v>377.02</v>
      </c>
      <c r="G66" s="65">
        <f t="shared" si="0"/>
        <v>9</v>
      </c>
    </row>
    <row r="67" spans="1:7" x14ac:dyDescent="0.25">
      <c r="A67" s="78" t="s">
        <v>78</v>
      </c>
      <c r="B67" s="79" t="s">
        <v>79</v>
      </c>
      <c r="C67" s="80" t="s">
        <v>6833</v>
      </c>
      <c r="D67" s="81">
        <v>628.59</v>
      </c>
      <c r="E67" s="81"/>
      <c r="F67" s="81">
        <v>628.59</v>
      </c>
      <c r="G67" s="65">
        <f t="shared" si="0"/>
        <v>9</v>
      </c>
    </row>
    <row r="68" spans="1:7" ht="30" x14ac:dyDescent="0.25">
      <c r="A68" s="78" t="s">
        <v>80</v>
      </c>
      <c r="B68" s="79" t="s">
        <v>81</v>
      </c>
      <c r="C68" s="80" t="s">
        <v>6833</v>
      </c>
      <c r="D68" s="81">
        <v>95</v>
      </c>
      <c r="E68" s="81"/>
      <c r="F68" s="81">
        <v>95</v>
      </c>
      <c r="G68" s="65">
        <f t="shared" si="0"/>
        <v>9</v>
      </c>
    </row>
    <row r="69" spans="1:7" x14ac:dyDescent="0.25">
      <c r="A69" s="78" t="s">
        <v>82</v>
      </c>
      <c r="B69" s="79" t="s">
        <v>7147</v>
      </c>
      <c r="C69" s="80"/>
      <c r="D69" s="81"/>
      <c r="E69" s="81"/>
      <c r="F69" s="81"/>
      <c r="G69" s="65">
        <f t="shared" si="0"/>
        <v>5</v>
      </c>
    </row>
    <row r="70" spans="1:7" ht="30" x14ac:dyDescent="0.25">
      <c r="A70" s="78" t="s">
        <v>83</v>
      </c>
      <c r="B70" s="79" t="s">
        <v>7275</v>
      </c>
      <c r="C70" s="80" t="s">
        <v>6829</v>
      </c>
      <c r="D70" s="81">
        <v>333.58</v>
      </c>
      <c r="E70" s="81"/>
      <c r="F70" s="81">
        <v>333.58</v>
      </c>
      <c r="G70" s="65">
        <f t="shared" si="0"/>
        <v>9</v>
      </c>
    </row>
    <row r="71" spans="1:7" x14ac:dyDescent="0.25">
      <c r="A71" s="78" t="s">
        <v>84</v>
      </c>
      <c r="B71" s="79" t="s">
        <v>85</v>
      </c>
      <c r="C71" s="80" t="s">
        <v>6830</v>
      </c>
      <c r="D71" s="81">
        <v>2.69</v>
      </c>
      <c r="E71" s="81">
        <v>6.11</v>
      </c>
      <c r="F71" s="81">
        <v>8.8000000000000007</v>
      </c>
      <c r="G71" s="65">
        <f t="shared" si="0"/>
        <v>9</v>
      </c>
    </row>
    <row r="72" spans="1:7" x14ac:dyDescent="0.25">
      <c r="A72" s="78" t="s">
        <v>86</v>
      </c>
      <c r="B72" s="79" t="s">
        <v>87</v>
      </c>
      <c r="C72" s="80" t="s">
        <v>6830</v>
      </c>
      <c r="D72" s="81">
        <v>117.01</v>
      </c>
      <c r="E72" s="81">
        <v>45.15</v>
      </c>
      <c r="F72" s="81">
        <v>162.16</v>
      </c>
      <c r="G72" s="65">
        <f t="shared" si="0"/>
        <v>9</v>
      </c>
    </row>
    <row r="73" spans="1:7" ht="30" x14ac:dyDescent="0.25">
      <c r="A73" s="78" t="s">
        <v>7276</v>
      </c>
      <c r="B73" s="79" t="s">
        <v>88</v>
      </c>
      <c r="C73" s="80" t="s">
        <v>6830</v>
      </c>
      <c r="D73" s="81">
        <v>25.38</v>
      </c>
      <c r="E73" s="81">
        <v>43.04</v>
      </c>
      <c r="F73" s="81">
        <v>68.42</v>
      </c>
      <c r="G73" s="65">
        <f t="shared" si="0"/>
        <v>9</v>
      </c>
    </row>
    <row r="74" spans="1:7" x14ac:dyDescent="0.25">
      <c r="A74" s="78" t="s">
        <v>89</v>
      </c>
      <c r="B74" s="79" t="s">
        <v>90</v>
      </c>
      <c r="C74" s="80" t="s">
        <v>6830</v>
      </c>
      <c r="D74" s="81"/>
      <c r="E74" s="81">
        <v>30.54</v>
      </c>
      <c r="F74" s="81">
        <v>30.54</v>
      </c>
      <c r="G74" s="65">
        <f t="shared" ref="G74:G137" si="1">LEN(A74)</f>
        <v>9</v>
      </c>
    </row>
    <row r="75" spans="1:7" x14ac:dyDescent="0.25">
      <c r="A75" s="78" t="s">
        <v>91</v>
      </c>
      <c r="B75" s="79" t="s">
        <v>92</v>
      </c>
      <c r="C75" s="80" t="s">
        <v>6833</v>
      </c>
      <c r="D75" s="81">
        <v>1.04</v>
      </c>
      <c r="E75" s="81">
        <v>4.5199999999999996</v>
      </c>
      <c r="F75" s="81">
        <v>5.56</v>
      </c>
      <c r="G75" s="65">
        <f t="shared" si="1"/>
        <v>9</v>
      </c>
    </row>
    <row r="76" spans="1:7" ht="30" x14ac:dyDescent="0.25">
      <c r="A76" s="78" t="s">
        <v>93</v>
      </c>
      <c r="B76" s="79" t="s">
        <v>7277</v>
      </c>
      <c r="C76" s="80" t="s">
        <v>6834</v>
      </c>
      <c r="D76" s="81"/>
      <c r="E76" s="81">
        <v>460.95</v>
      </c>
      <c r="F76" s="81">
        <v>460.95</v>
      </c>
      <c r="G76" s="65">
        <f t="shared" si="1"/>
        <v>9</v>
      </c>
    </row>
    <row r="77" spans="1:7" x14ac:dyDescent="0.25">
      <c r="A77" s="78" t="s">
        <v>94</v>
      </c>
      <c r="B77" s="79" t="s">
        <v>8064</v>
      </c>
      <c r="C77" s="80" t="s">
        <v>6833</v>
      </c>
      <c r="D77" s="81">
        <v>207.43</v>
      </c>
      <c r="E77" s="81"/>
      <c r="F77" s="81">
        <v>207.43</v>
      </c>
      <c r="G77" s="65">
        <f t="shared" si="1"/>
        <v>9</v>
      </c>
    </row>
    <row r="78" spans="1:7" x14ac:dyDescent="0.25">
      <c r="A78" s="78" t="s">
        <v>95</v>
      </c>
      <c r="B78" s="79" t="s">
        <v>8065</v>
      </c>
      <c r="C78" s="80" t="s">
        <v>6833</v>
      </c>
      <c r="D78" s="81">
        <v>248.74</v>
      </c>
      <c r="E78" s="81"/>
      <c r="F78" s="81">
        <v>248.74</v>
      </c>
      <c r="G78" s="65">
        <f t="shared" si="1"/>
        <v>9</v>
      </c>
    </row>
    <row r="79" spans="1:7" x14ac:dyDescent="0.25">
      <c r="A79" s="78" t="s">
        <v>96</v>
      </c>
      <c r="B79" s="79" t="s">
        <v>8066</v>
      </c>
      <c r="C79" s="80" t="s">
        <v>6833</v>
      </c>
      <c r="D79" s="81">
        <v>322.54000000000002</v>
      </c>
      <c r="E79" s="81"/>
      <c r="F79" s="81">
        <v>322.54000000000002</v>
      </c>
      <c r="G79" s="65">
        <f t="shared" si="1"/>
        <v>9</v>
      </c>
    </row>
    <row r="80" spans="1:7" x14ac:dyDescent="0.25">
      <c r="A80" s="78" t="s">
        <v>97</v>
      </c>
      <c r="B80" s="79" t="s">
        <v>8067</v>
      </c>
      <c r="C80" s="80" t="s">
        <v>6833</v>
      </c>
      <c r="D80" s="81">
        <v>330</v>
      </c>
      <c r="E80" s="81"/>
      <c r="F80" s="81">
        <v>330</v>
      </c>
      <c r="G80" s="65">
        <f t="shared" si="1"/>
        <v>9</v>
      </c>
    </row>
    <row r="81" spans="1:7" ht="30" x14ac:dyDescent="0.25">
      <c r="A81" s="78" t="s">
        <v>98</v>
      </c>
      <c r="B81" s="79" t="s">
        <v>7278</v>
      </c>
      <c r="C81" s="80" t="s">
        <v>6829</v>
      </c>
      <c r="D81" s="81">
        <v>254.65</v>
      </c>
      <c r="E81" s="81"/>
      <c r="F81" s="81">
        <v>254.65</v>
      </c>
      <c r="G81" s="65">
        <f t="shared" si="1"/>
        <v>9</v>
      </c>
    </row>
    <row r="82" spans="1:7" ht="30" x14ac:dyDescent="0.25">
      <c r="A82" s="78" t="s">
        <v>99</v>
      </c>
      <c r="B82" s="79" t="s">
        <v>7279</v>
      </c>
      <c r="C82" s="80" t="s">
        <v>6828</v>
      </c>
      <c r="D82" s="81">
        <v>12.35</v>
      </c>
      <c r="E82" s="81"/>
      <c r="F82" s="81">
        <v>12.35</v>
      </c>
      <c r="G82" s="65">
        <f t="shared" si="1"/>
        <v>9</v>
      </c>
    </row>
    <row r="83" spans="1:7" ht="30" x14ac:dyDescent="0.25">
      <c r="A83" s="78" t="s">
        <v>100</v>
      </c>
      <c r="B83" s="79" t="s">
        <v>6511</v>
      </c>
      <c r="C83" s="80" t="s">
        <v>6828</v>
      </c>
      <c r="D83" s="81">
        <v>13.29</v>
      </c>
      <c r="E83" s="81"/>
      <c r="F83" s="81">
        <v>13.29</v>
      </c>
      <c r="G83" s="65">
        <f t="shared" si="1"/>
        <v>9</v>
      </c>
    </row>
    <row r="84" spans="1:7" ht="30" x14ac:dyDescent="0.25">
      <c r="A84" s="78" t="s">
        <v>101</v>
      </c>
      <c r="B84" s="79" t="s">
        <v>6512</v>
      </c>
      <c r="C84" s="80" t="s">
        <v>6828</v>
      </c>
      <c r="D84" s="81">
        <v>15.15</v>
      </c>
      <c r="E84" s="81"/>
      <c r="F84" s="81">
        <v>15.15</v>
      </c>
      <c r="G84" s="65">
        <f t="shared" si="1"/>
        <v>9</v>
      </c>
    </row>
    <row r="85" spans="1:7" ht="30" x14ac:dyDescent="0.25">
      <c r="A85" s="78" t="s">
        <v>102</v>
      </c>
      <c r="B85" s="79" t="s">
        <v>7280</v>
      </c>
      <c r="C85" s="80" t="s">
        <v>6828</v>
      </c>
      <c r="D85" s="81">
        <v>18.53</v>
      </c>
      <c r="E85" s="81"/>
      <c r="F85" s="81">
        <v>18.53</v>
      </c>
      <c r="G85" s="65">
        <f t="shared" si="1"/>
        <v>9</v>
      </c>
    </row>
    <row r="86" spans="1:7" ht="30" x14ac:dyDescent="0.25">
      <c r="A86" s="78" t="s">
        <v>103</v>
      </c>
      <c r="B86" s="79" t="s">
        <v>6513</v>
      </c>
      <c r="C86" s="80" t="s">
        <v>6828</v>
      </c>
      <c r="D86" s="81">
        <v>19.600000000000001</v>
      </c>
      <c r="E86" s="81"/>
      <c r="F86" s="81">
        <v>19.600000000000001</v>
      </c>
      <c r="G86" s="65">
        <f t="shared" si="1"/>
        <v>9</v>
      </c>
    </row>
    <row r="87" spans="1:7" ht="30" x14ac:dyDescent="0.25">
      <c r="A87" s="78" t="s">
        <v>104</v>
      </c>
      <c r="B87" s="79" t="s">
        <v>6514</v>
      </c>
      <c r="C87" s="80" t="s">
        <v>6828</v>
      </c>
      <c r="D87" s="81">
        <v>22.34</v>
      </c>
      <c r="E87" s="81"/>
      <c r="F87" s="81">
        <v>22.34</v>
      </c>
      <c r="G87" s="65">
        <f t="shared" si="1"/>
        <v>9</v>
      </c>
    </row>
    <row r="88" spans="1:7" ht="30" x14ac:dyDescent="0.25">
      <c r="A88" s="78" t="s">
        <v>105</v>
      </c>
      <c r="B88" s="79" t="s">
        <v>6515</v>
      </c>
      <c r="C88" s="80" t="s">
        <v>6828</v>
      </c>
      <c r="D88" s="81">
        <v>23.87</v>
      </c>
      <c r="E88" s="81"/>
      <c r="F88" s="81">
        <v>23.87</v>
      </c>
      <c r="G88" s="65">
        <f t="shared" si="1"/>
        <v>9</v>
      </c>
    </row>
    <row r="89" spans="1:7" ht="30" x14ac:dyDescent="0.25">
      <c r="A89" s="78" t="s">
        <v>106</v>
      </c>
      <c r="B89" s="79" t="s">
        <v>6516</v>
      </c>
      <c r="C89" s="80" t="s">
        <v>6828</v>
      </c>
      <c r="D89" s="81">
        <v>24.7</v>
      </c>
      <c r="E89" s="81"/>
      <c r="F89" s="81">
        <v>24.7</v>
      </c>
      <c r="G89" s="65">
        <f t="shared" si="1"/>
        <v>9</v>
      </c>
    </row>
    <row r="90" spans="1:7" ht="30" x14ac:dyDescent="0.25">
      <c r="A90" s="78" t="s">
        <v>107</v>
      </c>
      <c r="B90" s="79" t="s">
        <v>6517</v>
      </c>
      <c r="C90" s="80" t="s">
        <v>6828</v>
      </c>
      <c r="D90" s="81">
        <v>26.14</v>
      </c>
      <c r="E90" s="81"/>
      <c r="F90" s="81">
        <v>26.14</v>
      </c>
      <c r="G90" s="65">
        <f t="shared" si="1"/>
        <v>9</v>
      </c>
    </row>
    <row r="91" spans="1:7" ht="30" x14ac:dyDescent="0.25">
      <c r="A91" s="78" t="s">
        <v>108</v>
      </c>
      <c r="B91" s="79" t="s">
        <v>6518</v>
      </c>
      <c r="C91" s="80" t="s">
        <v>6828</v>
      </c>
      <c r="D91" s="81">
        <v>29.78</v>
      </c>
      <c r="E91" s="81"/>
      <c r="F91" s="81">
        <v>29.78</v>
      </c>
      <c r="G91" s="65">
        <f t="shared" si="1"/>
        <v>9</v>
      </c>
    </row>
    <row r="92" spans="1:7" ht="30" x14ac:dyDescent="0.25">
      <c r="A92" s="78" t="s">
        <v>109</v>
      </c>
      <c r="B92" s="79" t="s">
        <v>6519</v>
      </c>
      <c r="C92" s="80" t="s">
        <v>6828</v>
      </c>
      <c r="D92" s="81">
        <v>31.83</v>
      </c>
      <c r="E92" s="81"/>
      <c r="F92" s="81">
        <v>31.83</v>
      </c>
      <c r="G92" s="65">
        <f t="shared" si="1"/>
        <v>9</v>
      </c>
    </row>
    <row r="93" spans="1:7" x14ac:dyDescent="0.25">
      <c r="A93" s="78" t="s">
        <v>110</v>
      </c>
      <c r="B93" s="79" t="s">
        <v>8068</v>
      </c>
      <c r="C93" s="80" t="s">
        <v>6833</v>
      </c>
      <c r="D93" s="81">
        <v>223.93</v>
      </c>
      <c r="E93" s="81"/>
      <c r="F93" s="81">
        <v>223.93</v>
      </c>
      <c r="G93" s="65">
        <f t="shared" si="1"/>
        <v>9</v>
      </c>
    </row>
    <row r="94" spans="1:7" x14ac:dyDescent="0.25">
      <c r="A94" s="78" t="s">
        <v>111</v>
      </c>
      <c r="B94" s="79" t="s">
        <v>8069</v>
      </c>
      <c r="C94" s="80" t="s">
        <v>6833</v>
      </c>
      <c r="D94" s="81">
        <v>312.69</v>
      </c>
      <c r="E94" s="81"/>
      <c r="F94" s="81">
        <v>312.69</v>
      </c>
      <c r="G94" s="65">
        <f t="shared" si="1"/>
        <v>9</v>
      </c>
    </row>
    <row r="95" spans="1:7" x14ac:dyDescent="0.25">
      <c r="A95" s="78" t="s">
        <v>112</v>
      </c>
      <c r="B95" s="79" t="s">
        <v>8070</v>
      </c>
      <c r="C95" s="80" t="s">
        <v>6833</v>
      </c>
      <c r="D95" s="81">
        <v>363.22</v>
      </c>
      <c r="E95" s="81"/>
      <c r="F95" s="81">
        <v>363.22</v>
      </c>
      <c r="G95" s="65">
        <f t="shared" si="1"/>
        <v>9</v>
      </c>
    </row>
    <row r="96" spans="1:7" x14ac:dyDescent="0.25">
      <c r="A96" s="78" t="s">
        <v>113</v>
      </c>
      <c r="B96" s="79" t="s">
        <v>8071</v>
      </c>
      <c r="C96" s="80" t="s">
        <v>6833</v>
      </c>
      <c r="D96" s="81">
        <v>379.26</v>
      </c>
      <c r="E96" s="81"/>
      <c r="F96" s="81">
        <v>379.26</v>
      </c>
      <c r="G96" s="65">
        <f t="shared" si="1"/>
        <v>9</v>
      </c>
    </row>
    <row r="97" spans="1:7" x14ac:dyDescent="0.25">
      <c r="A97" s="78" t="s">
        <v>114</v>
      </c>
      <c r="B97" s="79" t="s">
        <v>8072</v>
      </c>
      <c r="C97" s="80" t="s">
        <v>6833</v>
      </c>
      <c r="D97" s="81">
        <v>412.63</v>
      </c>
      <c r="E97" s="81"/>
      <c r="F97" s="81">
        <v>412.63</v>
      </c>
      <c r="G97" s="65">
        <f t="shared" si="1"/>
        <v>9</v>
      </c>
    </row>
    <row r="98" spans="1:7" x14ac:dyDescent="0.25">
      <c r="A98" s="78" t="s">
        <v>115</v>
      </c>
      <c r="B98" s="79" t="s">
        <v>8073</v>
      </c>
      <c r="C98" s="80" t="s">
        <v>6833</v>
      </c>
      <c r="D98" s="81">
        <v>454.4</v>
      </c>
      <c r="E98" s="81"/>
      <c r="F98" s="81">
        <v>454.4</v>
      </c>
      <c r="G98" s="65">
        <f t="shared" si="1"/>
        <v>9</v>
      </c>
    </row>
    <row r="99" spans="1:7" x14ac:dyDescent="0.25">
      <c r="A99" s="78" t="s">
        <v>116</v>
      </c>
      <c r="B99" s="79" t="s">
        <v>117</v>
      </c>
      <c r="C99" s="80" t="s">
        <v>6833</v>
      </c>
      <c r="D99" s="81">
        <v>199.09</v>
      </c>
      <c r="E99" s="81"/>
      <c r="F99" s="81">
        <v>199.09</v>
      </c>
      <c r="G99" s="65">
        <f t="shared" si="1"/>
        <v>9</v>
      </c>
    </row>
    <row r="100" spans="1:7" ht="30" x14ac:dyDescent="0.25">
      <c r="A100" s="78" t="s">
        <v>118</v>
      </c>
      <c r="B100" s="79" t="s">
        <v>119</v>
      </c>
      <c r="C100" s="80" t="s">
        <v>6829</v>
      </c>
      <c r="D100" s="81">
        <v>1626.72</v>
      </c>
      <c r="E100" s="81">
        <v>4150.84</v>
      </c>
      <c r="F100" s="81">
        <v>5777.56</v>
      </c>
      <c r="G100" s="65">
        <f t="shared" si="1"/>
        <v>9</v>
      </c>
    </row>
    <row r="101" spans="1:7" ht="30" x14ac:dyDescent="0.25">
      <c r="A101" s="78" t="s">
        <v>120</v>
      </c>
      <c r="B101" s="79" t="s">
        <v>7281</v>
      </c>
      <c r="C101" s="80" t="s">
        <v>6830</v>
      </c>
      <c r="D101" s="81">
        <v>6.7</v>
      </c>
      <c r="E101" s="81">
        <v>44.13</v>
      </c>
      <c r="F101" s="81">
        <v>50.83</v>
      </c>
      <c r="G101" s="65">
        <f t="shared" si="1"/>
        <v>9</v>
      </c>
    </row>
    <row r="102" spans="1:7" ht="30" x14ac:dyDescent="0.25">
      <c r="A102" s="78" t="s">
        <v>121</v>
      </c>
      <c r="B102" s="79" t="s">
        <v>6547</v>
      </c>
      <c r="C102" s="80" t="s">
        <v>6830</v>
      </c>
      <c r="D102" s="81">
        <v>302.60000000000002</v>
      </c>
      <c r="E102" s="81">
        <v>314.82</v>
      </c>
      <c r="F102" s="81">
        <v>617.41999999999996</v>
      </c>
      <c r="G102" s="65">
        <f t="shared" si="1"/>
        <v>9</v>
      </c>
    </row>
    <row r="103" spans="1:7" x14ac:dyDescent="0.25">
      <c r="A103" s="78" t="s">
        <v>122</v>
      </c>
      <c r="B103" s="79" t="s">
        <v>123</v>
      </c>
      <c r="C103" s="80"/>
      <c r="D103" s="81"/>
      <c r="E103" s="81"/>
      <c r="F103" s="81"/>
      <c r="G103" s="65">
        <f t="shared" si="1"/>
        <v>5</v>
      </c>
    </row>
    <row r="104" spans="1:7" ht="30" x14ac:dyDescent="0.25">
      <c r="A104" s="78" t="s">
        <v>124</v>
      </c>
      <c r="B104" s="79" t="s">
        <v>125</v>
      </c>
      <c r="C104" s="80" t="s">
        <v>6828</v>
      </c>
      <c r="D104" s="81">
        <v>222.85</v>
      </c>
      <c r="E104" s="81">
        <v>9220.65</v>
      </c>
      <c r="F104" s="81">
        <v>9443.5</v>
      </c>
      <c r="G104" s="65">
        <f t="shared" si="1"/>
        <v>9</v>
      </c>
    </row>
    <row r="105" spans="1:7" x14ac:dyDescent="0.25">
      <c r="A105" s="78" t="s">
        <v>126</v>
      </c>
      <c r="B105" s="79" t="s">
        <v>127</v>
      </c>
      <c r="C105" s="80" t="s">
        <v>6828</v>
      </c>
      <c r="D105" s="81">
        <v>222.85</v>
      </c>
      <c r="E105" s="81">
        <v>12351.08</v>
      </c>
      <c r="F105" s="81">
        <v>12573.93</v>
      </c>
      <c r="G105" s="65">
        <f t="shared" si="1"/>
        <v>9</v>
      </c>
    </row>
    <row r="106" spans="1:7" x14ac:dyDescent="0.25">
      <c r="A106" s="78" t="s">
        <v>128</v>
      </c>
      <c r="B106" s="79" t="s">
        <v>6548</v>
      </c>
      <c r="C106" s="80" t="s">
        <v>6828</v>
      </c>
      <c r="D106" s="81">
        <v>222.85</v>
      </c>
      <c r="E106" s="81">
        <v>10928.7</v>
      </c>
      <c r="F106" s="81">
        <v>11151.55</v>
      </c>
      <c r="G106" s="65">
        <f t="shared" si="1"/>
        <v>9</v>
      </c>
    </row>
    <row r="107" spans="1:7" x14ac:dyDescent="0.25">
      <c r="A107" s="78" t="s">
        <v>129</v>
      </c>
      <c r="B107" s="79" t="s">
        <v>130</v>
      </c>
      <c r="C107" s="80" t="s">
        <v>6828</v>
      </c>
      <c r="D107" s="81">
        <v>644.6</v>
      </c>
      <c r="E107" s="81">
        <v>25450.43</v>
      </c>
      <c r="F107" s="81">
        <v>26095.03</v>
      </c>
      <c r="G107" s="65">
        <f t="shared" si="1"/>
        <v>9</v>
      </c>
    </row>
    <row r="108" spans="1:7" x14ac:dyDescent="0.25">
      <c r="A108" s="78" t="s">
        <v>131</v>
      </c>
      <c r="B108" s="79" t="s">
        <v>132</v>
      </c>
      <c r="C108" s="80" t="s">
        <v>6828</v>
      </c>
      <c r="D108" s="81">
        <v>644.6</v>
      </c>
      <c r="E108" s="81">
        <v>39053.14</v>
      </c>
      <c r="F108" s="81">
        <v>39697.74</v>
      </c>
      <c r="G108" s="65">
        <f t="shared" si="1"/>
        <v>9</v>
      </c>
    </row>
    <row r="109" spans="1:7" ht="30" x14ac:dyDescent="0.25">
      <c r="A109" s="78" t="s">
        <v>133</v>
      </c>
      <c r="B109" s="79" t="s">
        <v>134</v>
      </c>
      <c r="C109" s="80" t="s">
        <v>6828</v>
      </c>
      <c r="D109" s="81">
        <v>644.6</v>
      </c>
      <c r="E109" s="81">
        <v>15481.62</v>
      </c>
      <c r="F109" s="81">
        <v>16126.22</v>
      </c>
      <c r="G109" s="65">
        <f t="shared" si="1"/>
        <v>9</v>
      </c>
    </row>
    <row r="110" spans="1:7" x14ac:dyDescent="0.25">
      <c r="A110" s="78" t="s">
        <v>135</v>
      </c>
      <c r="B110" s="79" t="s">
        <v>136</v>
      </c>
      <c r="C110" s="80" t="s">
        <v>6828</v>
      </c>
      <c r="D110" s="81">
        <v>524.1</v>
      </c>
      <c r="E110" s="81">
        <v>18581.52</v>
      </c>
      <c r="F110" s="81">
        <v>19105.62</v>
      </c>
      <c r="G110" s="65">
        <f t="shared" si="1"/>
        <v>9</v>
      </c>
    </row>
    <row r="111" spans="1:7" ht="30" x14ac:dyDescent="0.25">
      <c r="A111" s="78" t="s">
        <v>137</v>
      </c>
      <c r="B111" s="79" t="s">
        <v>138</v>
      </c>
      <c r="C111" s="80" t="s">
        <v>6828</v>
      </c>
      <c r="D111" s="81">
        <v>319.25</v>
      </c>
      <c r="E111" s="81">
        <v>30096.51</v>
      </c>
      <c r="F111" s="81">
        <v>30415.759999999998</v>
      </c>
      <c r="G111" s="65">
        <f t="shared" si="1"/>
        <v>9</v>
      </c>
    </row>
    <row r="112" spans="1:7" x14ac:dyDescent="0.25">
      <c r="A112" s="78" t="s">
        <v>139</v>
      </c>
      <c r="B112" s="79" t="s">
        <v>7148</v>
      </c>
      <c r="C112" s="80"/>
      <c r="D112" s="81"/>
      <c r="E112" s="81"/>
      <c r="F112" s="81"/>
      <c r="G112" s="65">
        <f t="shared" si="1"/>
        <v>5</v>
      </c>
    </row>
    <row r="113" spans="1:7" ht="45" x14ac:dyDescent="0.25">
      <c r="A113" s="78" t="s">
        <v>140</v>
      </c>
      <c r="B113" s="79" t="s">
        <v>7282</v>
      </c>
      <c r="C113" s="80" t="s">
        <v>6829</v>
      </c>
      <c r="D113" s="81">
        <v>8405.0300000000007</v>
      </c>
      <c r="E113" s="81"/>
      <c r="F113" s="81">
        <v>8405.0300000000007</v>
      </c>
      <c r="G113" s="65">
        <f t="shared" si="1"/>
        <v>9</v>
      </c>
    </row>
    <row r="114" spans="1:7" ht="45" x14ac:dyDescent="0.25">
      <c r="A114" s="78" t="s">
        <v>141</v>
      </c>
      <c r="B114" s="79" t="s">
        <v>7283</v>
      </c>
      <c r="C114" s="80" t="s">
        <v>6829</v>
      </c>
      <c r="D114" s="81">
        <v>11884.6</v>
      </c>
      <c r="E114" s="81"/>
      <c r="F114" s="81">
        <v>11884.6</v>
      </c>
      <c r="G114" s="65">
        <f t="shared" si="1"/>
        <v>9</v>
      </c>
    </row>
    <row r="115" spans="1:7" ht="45" x14ac:dyDescent="0.25">
      <c r="A115" s="78" t="s">
        <v>142</v>
      </c>
      <c r="B115" s="79" t="s">
        <v>7284</v>
      </c>
      <c r="C115" s="80" t="s">
        <v>6829</v>
      </c>
      <c r="D115" s="81">
        <v>12445.58</v>
      </c>
      <c r="E115" s="81"/>
      <c r="F115" s="81">
        <v>12445.58</v>
      </c>
      <c r="G115" s="65">
        <f t="shared" si="1"/>
        <v>9</v>
      </c>
    </row>
    <row r="116" spans="1:7" ht="30" x14ac:dyDescent="0.25">
      <c r="A116" s="78" t="s">
        <v>143</v>
      </c>
      <c r="B116" s="79" t="s">
        <v>7285</v>
      </c>
      <c r="C116" s="80" t="s">
        <v>6833</v>
      </c>
      <c r="D116" s="81">
        <v>512.76</v>
      </c>
      <c r="E116" s="81"/>
      <c r="F116" s="81">
        <v>512.76</v>
      </c>
      <c r="G116" s="65">
        <f t="shared" si="1"/>
        <v>9</v>
      </c>
    </row>
    <row r="117" spans="1:7" ht="30" x14ac:dyDescent="0.25">
      <c r="A117" s="78" t="s">
        <v>144</v>
      </c>
      <c r="B117" s="79" t="s">
        <v>7286</v>
      </c>
      <c r="C117" s="80" t="s">
        <v>6833</v>
      </c>
      <c r="D117" s="81">
        <v>464.85</v>
      </c>
      <c r="E117" s="81"/>
      <c r="F117" s="81">
        <v>464.85</v>
      </c>
      <c r="G117" s="65">
        <f t="shared" si="1"/>
        <v>9</v>
      </c>
    </row>
    <row r="118" spans="1:7" ht="30" x14ac:dyDescent="0.25">
      <c r="A118" s="78" t="s">
        <v>145</v>
      </c>
      <c r="B118" s="79" t="s">
        <v>7287</v>
      </c>
      <c r="C118" s="80" t="s">
        <v>6833</v>
      </c>
      <c r="D118" s="81">
        <v>1097.1400000000001</v>
      </c>
      <c r="E118" s="81"/>
      <c r="F118" s="81">
        <v>1097.1400000000001</v>
      </c>
      <c r="G118" s="65">
        <f t="shared" si="1"/>
        <v>9</v>
      </c>
    </row>
    <row r="119" spans="1:7" ht="30" x14ac:dyDescent="0.25">
      <c r="A119" s="78" t="s">
        <v>146</v>
      </c>
      <c r="B119" s="79" t="s">
        <v>7288</v>
      </c>
      <c r="C119" s="80" t="s">
        <v>6833</v>
      </c>
      <c r="D119" s="81">
        <v>1167.44</v>
      </c>
      <c r="E119" s="81"/>
      <c r="F119" s="81">
        <v>1167.44</v>
      </c>
      <c r="G119" s="65">
        <f t="shared" si="1"/>
        <v>9</v>
      </c>
    </row>
    <row r="120" spans="1:7" ht="30" x14ac:dyDescent="0.25">
      <c r="A120" s="78" t="s">
        <v>147</v>
      </c>
      <c r="B120" s="79" t="s">
        <v>7289</v>
      </c>
      <c r="C120" s="80" t="s">
        <v>6833</v>
      </c>
      <c r="D120" s="81">
        <v>1452.85</v>
      </c>
      <c r="E120" s="81"/>
      <c r="F120" s="81">
        <v>1452.85</v>
      </c>
      <c r="G120" s="65">
        <f t="shared" si="1"/>
        <v>9</v>
      </c>
    </row>
    <row r="121" spans="1:7" ht="30" x14ac:dyDescent="0.25">
      <c r="A121" s="78" t="s">
        <v>148</v>
      </c>
      <c r="B121" s="79" t="s">
        <v>7290</v>
      </c>
      <c r="C121" s="80" t="s">
        <v>6833</v>
      </c>
      <c r="D121" s="81">
        <v>1843.98</v>
      </c>
      <c r="E121" s="81"/>
      <c r="F121" s="81">
        <v>1843.98</v>
      </c>
      <c r="G121" s="65">
        <f t="shared" si="1"/>
        <v>9</v>
      </c>
    </row>
    <row r="122" spans="1:7" ht="30" x14ac:dyDescent="0.25">
      <c r="A122" s="78" t="s">
        <v>149</v>
      </c>
      <c r="B122" s="79" t="s">
        <v>7291</v>
      </c>
      <c r="C122" s="80" t="s">
        <v>6833</v>
      </c>
      <c r="D122" s="81">
        <v>2078.94</v>
      </c>
      <c r="E122" s="81"/>
      <c r="F122" s="81">
        <v>2078.94</v>
      </c>
      <c r="G122" s="65">
        <f t="shared" si="1"/>
        <v>9</v>
      </c>
    </row>
    <row r="123" spans="1:7" ht="30" x14ac:dyDescent="0.25">
      <c r="A123" s="78" t="s">
        <v>150</v>
      </c>
      <c r="B123" s="79" t="s">
        <v>7292</v>
      </c>
      <c r="C123" s="80" t="s">
        <v>6833</v>
      </c>
      <c r="D123" s="81">
        <v>2294.59</v>
      </c>
      <c r="E123" s="81"/>
      <c r="F123" s="81">
        <v>2294.59</v>
      </c>
      <c r="G123" s="65">
        <f t="shared" si="1"/>
        <v>9</v>
      </c>
    </row>
    <row r="124" spans="1:7" ht="30" x14ac:dyDescent="0.25">
      <c r="A124" s="78" t="s">
        <v>151</v>
      </c>
      <c r="B124" s="79" t="s">
        <v>7293</v>
      </c>
      <c r="C124" s="80" t="s">
        <v>6833</v>
      </c>
      <c r="D124" s="81">
        <v>2789.57</v>
      </c>
      <c r="E124" s="81"/>
      <c r="F124" s="81">
        <v>2789.57</v>
      </c>
      <c r="G124" s="65">
        <f t="shared" si="1"/>
        <v>9</v>
      </c>
    </row>
    <row r="125" spans="1:7" ht="45" x14ac:dyDescent="0.25">
      <c r="A125" s="78" t="s">
        <v>152</v>
      </c>
      <c r="B125" s="79" t="s">
        <v>7294</v>
      </c>
      <c r="C125" s="80" t="s">
        <v>6833</v>
      </c>
      <c r="D125" s="81">
        <v>364.7</v>
      </c>
      <c r="E125" s="81"/>
      <c r="F125" s="81">
        <v>364.7</v>
      </c>
      <c r="G125" s="65">
        <f t="shared" si="1"/>
        <v>9</v>
      </c>
    </row>
    <row r="126" spans="1:7" ht="30" x14ac:dyDescent="0.25">
      <c r="A126" s="78" t="s">
        <v>153</v>
      </c>
      <c r="B126" s="79" t="s">
        <v>7295</v>
      </c>
      <c r="C126" s="80" t="s">
        <v>6833</v>
      </c>
      <c r="D126" s="81">
        <v>1559.47</v>
      </c>
      <c r="E126" s="81"/>
      <c r="F126" s="81">
        <v>1559.47</v>
      </c>
      <c r="G126" s="65">
        <f t="shared" si="1"/>
        <v>9</v>
      </c>
    </row>
    <row r="127" spans="1:7" ht="30" x14ac:dyDescent="0.25">
      <c r="A127" s="78" t="s">
        <v>154</v>
      </c>
      <c r="B127" s="79" t="s">
        <v>155</v>
      </c>
      <c r="C127" s="80" t="s">
        <v>6833</v>
      </c>
      <c r="D127" s="81">
        <v>6172.53</v>
      </c>
      <c r="E127" s="81"/>
      <c r="F127" s="81">
        <v>6172.53</v>
      </c>
      <c r="G127" s="65">
        <f t="shared" si="1"/>
        <v>9</v>
      </c>
    </row>
    <row r="128" spans="1:7" ht="30" x14ac:dyDescent="0.25">
      <c r="A128" s="78" t="s">
        <v>156</v>
      </c>
      <c r="B128" s="79" t="s">
        <v>7296</v>
      </c>
      <c r="C128" s="80" t="s">
        <v>6833</v>
      </c>
      <c r="D128" s="81">
        <v>395.2</v>
      </c>
      <c r="E128" s="81"/>
      <c r="F128" s="81">
        <v>395.2</v>
      </c>
      <c r="G128" s="65">
        <f t="shared" si="1"/>
        <v>9</v>
      </c>
    </row>
    <row r="129" spans="1:7" ht="30" x14ac:dyDescent="0.25">
      <c r="A129" s="78" t="s">
        <v>157</v>
      </c>
      <c r="B129" s="79" t="s">
        <v>7297</v>
      </c>
      <c r="C129" s="80" t="s">
        <v>6833</v>
      </c>
      <c r="D129" s="81">
        <v>479.67</v>
      </c>
      <c r="E129" s="81"/>
      <c r="F129" s="81">
        <v>479.67</v>
      </c>
      <c r="G129" s="65">
        <f t="shared" si="1"/>
        <v>9</v>
      </c>
    </row>
    <row r="130" spans="1:7" ht="30" x14ac:dyDescent="0.25">
      <c r="A130" s="78" t="s">
        <v>158</v>
      </c>
      <c r="B130" s="79" t="s">
        <v>7298</v>
      </c>
      <c r="C130" s="80" t="s">
        <v>6833</v>
      </c>
      <c r="D130" s="81">
        <v>561.62</v>
      </c>
      <c r="E130" s="81"/>
      <c r="F130" s="81">
        <v>561.62</v>
      </c>
      <c r="G130" s="65">
        <f t="shared" si="1"/>
        <v>9</v>
      </c>
    </row>
    <row r="131" spans="1:7" ht="30" x14ac:dyDescent="0.25">
      <c r="A131" s="78" t="s">
        <v>159</v>
      </c>
      <c r="B131" s="79" t="s">
        <v>7299</v>
      </c>
      <c r="C131" s="80" t="s">
        <v>6833</v>
      </c>
      <c r="D131" s="81">
        <v>320.48</v>
      </c>
      <c r="E131" s="81"/>
      <c r="F131" s="81">
        <v>320.48</v>
      </c>
      <c r="G131" s="65">
        <f t="shared" si="1"/>
        <v>9</v>
      </c>
    </row>
    <row r="132" spans="1:7" ht="30" x14ac:dyDescent="0.25">
      <c r="A132" s="78" t="s">
        <v>160</v>
      </c>
      <c r="B132" s="79" t="s">
        <v>7300</v>
      </c>
      <c r="C132" s="80" t="s">
        <v>6833</v>
      </c>
      <c r="D132" s="81">
        <v>512.96</v>
      </c>
      <c r="E132" s="81"/>
      <c r="F132" s="81">
        <v>512.96</v>
      </c>
      <c r="G132" s="65">
        <f t="shared" si="1"/>
        <v>9</v>
      </c>
    </row>
    <row r="133" spans="1:7" ht="30" x14ac:dyDescent="0.25">
      <c r="A133" s="78" t="s">
        <v>161</v>
      </c>
      <c r="B133" s="79" t="s">
        <v>7301</v>
      </c>
      <c r="C133" s="80" t="s">
        <v>6833</v>
      </c>
      <c r="D133" s="81">
        <v>765.51</v>
      </c>
      <c r="E133" s="81"/>
      <c r="F133" s="81">
        <v>765.51</v>
      </c>
      <c r="G133" s="65">
        <f t="shared" si="1"/>
        <v>9</v>
      </c>
    </row>
    <row r="134" spans="1:7" ht="30" x14ac:dyDescent="0.25">
      <c r="A134" s="78" t="s">
        <v>162</v>
      </c>
      <c r="B134" s="79" t="s">
        <v>7302</v>
      </c>
      <c r="C134" s="80" t="s">
        <v>6833</v>
      </c>
      <c r="D134" s="81">
        <v>1691.27</v>
      </c>
      <c r="E134" s="81"/>
      <c r="F134" s="81">
        <v>1691.27</v>
      </c>
      <c r="G134" s="65">
        <f t="shared" si="1"/>
        <v>9</v>
      </c>
    </row>
    <row r="135" spans="1:7" ht="30" x14ac:dyDescent="0.25">
      <c r="A135" s="78" t="s">
        <v>163</v>
      </c>
      <c r="B135" s="79" t="s">
        <v>7303</v>
      </c>
      <c r="C135" s="80" t="s">
        <v>6833</v>
      </c>
      <c r="D135" s="81">
        <v>2292.58</v>
      </c>
      <c r="E135" s="81"/>
      <c r="F135" s="81">
        <v>2292.58</v>
      </c>
      <c r="G135" s="65">
        <f t="shared" si="1"/>
        <v>9</v>
      </c>
    </row>
    <row r="136" spans="1:7" ht="30" x14ac:dyDescent="0.25">
      <c r="A136" s="78" t="s">
        <v>164</v>
      </c>
      <c r="B136" s="79" t="s">
        <v>7304</v>
      </c>
      <c r="C136" s="80" t="s">
        <v>6833</v>
      </c>
      <c r="D136" s="81">
        <v>2838.9</v>
      </c>
      <c r="E136" s="81"/>
      <c r="F136" s="81">
        <v>2838.9</v>
      </c>
      <c r="G136" s="65">
        <f t="shared" si="1"/>
        <v>9</v>
      </c>
    </row>
    <row r="137" spans="1:7" ht="30" x14ac:dyDescent="0.25">
      <c r="A137" s="78" t="s">
        <v>165</v>
      </c>
      <c r="B137" s="79" t="s">
        <v>7305</v>
      </c>
      <c r="C137" s="80" t="s">
        <v>6833</v>
      </c>
      <c r="D137" s="81">
        <v>720.1</v>
      </c>
      <c r="E137" s="81"/>
      <c r="F137" s="81">
        <v>720.1</v>
      </c>
      <c r="G137" s="65">
        <f t="shared" si="1"/>
        <v>9</v>
      </c>
    </row>
    <row r="138" spans="1:7" ht="30" x14ac:dyDescent="0.25">
      <c r="A138" s="78" t="s">
        <v>166</v>
      </c>
      <c r="B138" s="79" t="s">
        <v>7306</v>
      </c>
      <c r="C138" s="80" t="s">
        <v>6833</v>
      </c>
      <c r="D138" s="81">
        <v>339.55</v>
      </c>
      <c r="E138" s="81"/>
      <c r="F138" s="81">
        <v>339.55</v>
      </c>
      <c r="G138" s="65">
        <f t="shared" ref="G138:G201" si="2">LEN(A138)</f>
        <v>9</v>
      </c>
    </row>
    <row r="139" spans="1:7" ht="30" x14ac:dyDescent="0.25">
      <c r="A139" s="78" t="s">
        <v>167</v>
      </c>
      <c r="B139" s="79" t="s">
        <v>7307</v>
      </c>
      <c r="C139" s="80" t="s">
        <v>6833</v>
      </c>
      <c r="D139" s="81">
        <v>703.19</v>
      </c>
      <c r="E139" s="81"/>
      <c r="F139" s="81">
        <v>703.19</v>
      </c>
      <c r="G139" s="65">
        <f t="shared" si="2"/>
        <v>9</v>
      </c>
    </row>
    <row r="140" spans="1:7" ht="30" x14ac:dyDescent="0.25">
      <c r="A140" s="78" t="s">
        <v>168</v>
      </c>
      <c r="B140" s="79" t="s">
        <v>169</v>
      </c>
      <c r="C140" s="80" t="s">
        <v>6833</v>
      </c>
      <c r="D140" s="81">
        <v>771.29</v>
      </c>
      <c r="E140" s="81"/>
      <c r="F140" s="81">
        <v>771.29</v>
      </c>
      <c r="G140" s="65">
        <f t="shared" si="2"/>
        <v>9</v>
      </c>
    </row>
    <row r="141" spans="1:7" ht="30" x14ac:dyDescent="0.25">
      <c r="A141" s="78" t="s">
        <v>170</v>
      </c>
      <c r="B141" s="79" t="s">
        <v>171</v>
      </c>
      <c r="C141" s="80" t="s">
        <v>6833</v>
      </c>
      <c r="D141" s="81">
        <v>600.65</v>
      </c>
      <c r="E141" s="81"/>
      <c r="F141" s="81">
        <v>600.65</v>
      </c>
      <c r="G141" s="65">
        <f t="shared" si="2"/>
        <v>9</v>
      </c>
    </row>
    <row r="142" spans="1:7" ht="30" x14ac:dyDescent="0.25">
      <c r="A142" s="78" t="s">
        <v>172</v>
      </c>
      <c r="B142" s="79" t="s">
        <v>173</v>
      </c>
      <c r="C142" s="80" t="s">
        <v>6833</v>
      </c>
      <c r="D142" s="81">
        <v>921.46</v>
      </c>
      <c r="E142" s="81"/>
      <c r="F142" s="81">
        <v>921.46</v>
      </c>
      <c r="G142" s="65">
        <f t="shared" si="2"/>
        <v>9</v>
      </c>
    </row>
    <row r="143" spans="1:7" ht="30" x14ac:dyDescent="0.25">
      <c r="A143" s="78" t="s">
        <v>174</v>
      </c>
      <c r="B143" s="79" t="s">
        <v>7308</v>
      </c>
      <c r="C143" s="80" t="s">
        <v>6833</v>
      </c>
      <c r="D143" s="81">
        <v>2155.0100000000002</v>
      </c>
      <c r="E143" s="81"/>
      <c r="F143" s="81">
        <v>2155.0100000000002</v>
      </c>
      <c r="G143" s="65">
        <f t="shared" si="2"/>
        <v>9</v>
      </c>
    </row>
    <row r="144" spans="1:7" ht="30" x14ac:dyDescent="0.25">
      <c r="A144" s="78" t="s">
        <v>175</v>
      </c>
      <c r="B144" s="79" t="s">
        <v>176</v>
      </c>
      <c r="C144" s="80" t="s">
        <v>6833</v>
      </c>
      <c r="D144" s="81">
        <v>1477.36</v>
      </c>
      <c r="E144" s="81"/>
      <c r="F144" s="81">
        <v>1477.36</v>
      </c>
      <c r="G144" s="65">
        <f t="shared" si="2"/>
        <v>9</v>
      </c>
    </row>
    <row r="145" spans="1:7" ht="30" x14ac:dyDescent="0.25">
      <c r="A145" s="78" t="s">
        <v>177</v>
      </c>
      <c r="B145" s="79" t="s">
        <v>178</v>
      </c>
      <c r="C145" s="80" t="s">
        <v>6833</v>
      </c>
      <c r="D145" s="81">
        <v>1469.59</v>
      </c>
      <c r="E145" s="81"/>
      <c r="F145" s="81">
        <v>1469.59</v>
      </c>
      <c r="G145" s="65">
        <f t="shared" si="2"/>
        <v>9</v>
      </c>
    </row>
    <row r="146" spans="1:7" ht="30" x14ac:dyDescent="0.25">
      <c r="A146" s="78" t="s">
        <v>179</v>
      </c>
      <c r="B146" s="79" t="s">
        <v>180</v>
      </c>
      <c r="C146" s="80" t="s">
        <v>6833</v>
      </c>
      <c r="D146" s="81">
        <v>2078.5500000000002</v>
      </c>
      <c r="E146" s="81"/>
      <c r="F146" s="81">
        <v>2078.5500000000002</v>
      </c>
      <c r="G146" s="65">
        <f t="shared" si="2"/>
        <v>9</v>
      </c>
    </row>
    <row r="147" spans="1:7" ht="30" x14ac:dyDescent="0.25">
      <c r="A147" s="78" t="s">
        <v>181</v>
      </c>
      <c r="B147" s="79" t="s">
        <v>182</v>
      </c>
      <c r="C147" s="80" t="s">
        <v>6833</v>
      </c>
      <c r="D147" s="81">
        <v>2069.25</v>
      </c>
      <c r="E147" s="81"/>
      <c r="F147" s="81">
        <v>2069.25</v>
      </c>
      <c r="G147" s="65">
        <f t="shared" si="2"/>
        <v>9</v>
      </c>
    </row>
    <row r="148" spans="1:7" ht="30" x14ac:dyDescent="0.25">
      <c r="A148" s="78" t="s">
        <v>183</v>
      </c>
      <c r="B148" s="79" t="s">
        <v>184</v>
      </c>
      <c r="C148" s="80" t="s">
        <v>6833</v>
      </c>
      <c r="D148" s="81">
        <v>468.96</v>
      </c>
      <c r="E148" s="81"/>
      <c r="F148" s="81">
        <v>468.96</v>
      </c>
      <c r="G148" s="65">
        <f t="shared" si="2"/>
        <v>9</v>
      </c>
    </row>
    <row r="149" spans="1:7" ht="30" x14ac:dyDescent="0.25">
      <c r="A149" s="78" t="s">
        <v>185</v>
      </c>
      <c r="B149" s="79" t="s">
        <v>7309</v>
      </c>
      <c r="C149" s="80" t="s">
        <v>6833</v>
      </c>
      <c r="D149" s="81">
        <v>783.44</v>
      </c>
      <c r="E149" s="81"/>
      <c r="F149" s="81">
        <v>783.44</v>
      </c>
      <c r="G149" s="65">
        <f t="shared" si="2"/>
        <v>9</v>
      </c>
    </row>
    <row r="150" spans="1:7" ht="30" x14ac:dyDescent="0.25">
      <c r="A150" s="78" t="s">
        <v>186</v>
      </c>
      <c r="B150" s="79" t="s">
        <v>7310</v>
      </c>
      <c r="C150" s="80" t="s">
        <v>6833</v>
      </c>
      <c r="D150" s="81">
        <v>1253.17</v>
      </c>
      <c r="E150" s="81"/>
      <c r="F150" s="81">
        <v>1253.17</v>
      </c>
      <c r="G150" s="65">
        <f t="shared" si="2"/>
        <v>9</v>
      </c>
    </row>
    <row r="151" spans="1:7" ht="30" x14ac:dyDescent="0.25">
      <c r="A151" s="78" t="s">
        <v>187</v>
      </c>
      <c r="B151" s="79" t="s">
        <v>188</v>
      </c>
      <c r="C151" s="80" t="s">
        <v>6833</v>
      </c>
      <c r="D151" s="81">
        <v>1438.65</v>
      </c>
      <c r="E151" s="81"/>
      <c r="F151" s="81">
        <v>1438.65</v>
      </c>
      <c r="G151" s="65">
        <f t="shared" si="2"/>
        <v>9</v>
      </c>
    </row>
    <row r="152" spans="1:7" ht="30" x14ac:dyDescent="0.25">
      <c r="A152" s="78" t="s">
        <v>189</v>
      </c>
      <c r="B152" s="79" t="s">
        <v>7311</v>
      </c>
      <c r="C152" s="80" t="s">
        <v>6833</v>
      </c>
      <c r="D152" s="81">
        <v>2580.31</v>
      </c>
      <c r="E152" s="81"/>
      <c r="F152" s="81">
        <v>2580.31</v>
      </c>
      <c r="G152" s="65">
        <f t="shared" si="2"/>
        <v>9</v>
      </c>
    </row>
    <row r="153" spans="1:7" ht="30" x14ac:dyDescent="0.25">
      <c r="A153" s="78" t="s">
        <v>190</v>
      </c>
      <c r="B153" s="79" t="s">
        <v>191</v>
      </c>
      <c r="C153" s="80" t="s">
        <v>6833</v>
      </c>
      <c r="D153" s="81">
        <v>1039.1500000000001</v>
      </c>
      <c r="E153" s="81"/>
      <c r="F153" s="81">
        <v>1039.1500000000001</v>
      </c>
      <c r="G153" s="65">
        <f t="shared" si="2"/>
        <v>9</v>
      </c>
    </row>
    <row r="154" spans="1:7" x14ac:dyDescent="0.25">
      <c r="A154" s="78" t="s">
        <v>192</v>
      </c>
      <c r="B154" s="79" t="s">
        <v>193</v>
      </c>
      <c r="C154" s="80" t="s">
        <v>6834</v>
      </c>
      <c r="D154" s="81">
        <v>1693.74</v>
      </c>
      <c r="E154" s="81"/>
      <c r="F154" s="81">
        <v>1693.74</v>
      </c>
      <c r="G154" s="65">
        <f t="shared" si="2"/>
        <v>9</v>
      </c>
    </row>
    <row r="155" spans="1:7" x14ac:dyDescent="0.25">
      <c r="A155" s="78" t="s">
        <v>194</v>
      </c>
      <c r="B155" s="79" t="s">
        <v>195</v>
      </c>
      <c r="C155" s="80" t="s">
        <v>6834</v>
      </c>
      <c r="D155" s="81">
        <v>2150.85</v>
      </c>
      <c r="E155" s="81"/>
      <c r="F155" s="81">
        <v>2150.85</v>
      </c>
      <c r="G155" s="65">
        <f t="shared" si="2"/>
        <v>9</v>
      </c>
    </row>
    <row r="156" spans="1:7" x14ac:dyDescent="0.25">
      <c r="A156" s="78" t="s">
        <v>196</v>
      </c>
      <c r="B156" s="79" t="s">
        <v>197</v>
      </c>
      <c r="C156" s="80" t="s">
        <v>6833</v>
      </c>
      <c r="D156" s="81">
        <v>89.24</v>
      </c>
      <c r="E156" s="81"/>
      <c r="F156" s="81">
        <v>89.24</v>
      </c>
      <c r="G156" s="65">
        <f t="shared" si="2"/>
        <v>9</v>
      </c>
    </row>
    <row r="157" spans="1:7" x14ac:dyDescent="0.25">
      <c r="A157" s="78" t="s">
        <v>198</v>
      </c>
      <c r="B157" s="79" t="s">
        <v>199</v>
      </c>
      <c r="C157" s="80" t="s">
        <v>6833</v>
      </c>
      <c r="D157" s="81">
        <v>193.24</v>
      </c>
      <c r="E157" s="81"/>
      <c r="F157" s="81">
        <v>193.24</v>
      </c>
      <c r="G157" s="65">
        <f t="shared" si="2"/>
        <v>9</v>
      </c>
    </row>
    <row r="158" spans="1:7" ht="45" x14ac:dyDescent="0.25">
      <c r="A158" s="78" t="s">
        <v>200</v>
      </c>
      <c r="B158" s="79" t="s">
        <v>7312</v>
      </c>
      <c r="C158" s="80" t="s">
        <v>6829</v>
      </c>
      <c r="D158" s="81">
        <v>4402.0200000000004</v>
      </c>
      <c r="E158" s="81"/>
      <c r="F158" s="81">
        <v>4402.0200000000004</v>
      </c>
      <c r="G158" s="65">
        <f t="shared" si="2"/>
        <v>9</v>
      </c>
    </row>
    <row r="159" spans="1:7" x14ac:dyDescent="0.25">
      <c r="A159" s="78" t="s">
        <v>201</v>
      </c>
      <c r="B159" s="79" t="s">
        <v>202</v>
      </c>
      <c r="C159" s="80" t="s">
        <v>6835</v>
      </c>
      <c r="D159" s="81">
        <v>492.4</v>
      </c>
      <c r="E159" s="81"/>
      <c r="F159" s="81">
        <v>492.4</v>
      </c>
      <c r="G159" s="65">
        <f t="shared" si="2"/>
        <v>9</v>
      </c>
    </row>
    <row r="160" spans="1:7" ht="30" x14ac:dyDescent="0.25">
      <c r="A160" s="78" t="s">
        <v>203</v>
      </c>
      <c r="B160" s="79" t="s">
        <v>204</v>
      </c>
      <c r="C160" s="80" t="s">
        <v>6835</v>
      </c>
      <c r="D160" s="81">
        <v>380.78</v>
      </c>
      <c r="E160" s="81"/>
      <c r="F160" s="81">
        <v>380.78</v>
      </c>
      <c r="G160" s="65">
        <f t="shared" si="2"/>
        <v>9</v>
      </c>
    </row>
    <row r="161" spans="1:7" x14ac:dyDescent="0.25">
      <c r="A161" s="78" t="s">
        <v>205</v>
      </c>
      <c r="B161" s="79" t="s">
        <v>206</v>
      </c>
      <c r="C161" s="80" t="s">
        <v>6835</v>
      </c>
      <c r="D161" s="81">
        <v>334.33</v>
      </c>
      <c r="E161" s="81"/>
      <c r="F161" s="81">
        <v>334.33</v>
      </c>
      <c r="G161" s="65">
        <f t="shared" si="2"/>
        <v>9</v>
      </c>
    </row>
    <row r="162" spans="1:7" x14ac:dyDescent="0.25">
      <c r="A162" s="78" t="s">
        <v>207</v>
      </c>
      <c r="B162" s="79" t="s">
        <v>208</v>
      </c>
      <c r="C162" s="80" t="s">
        <v>6835</v>
      </c>
      <c r="D162" s="81">
        <v>315.36</v>
      </c>
      <c r="E162" s="81"/>
      <c r="F162" s="81">
        <v>315.36</v>
      </c>
      <c r="G162" s="65">
        <f t="shared" si="2"/>
        <v>9</v>
      </c>
    </row>
    <row r="163" spans="1:7" x14ac:dyDescent="0.25">
      <c r="A163" s="78" t="s">
        <v>209</v>
      </c>
      <c r="B163" s="79" t="s">
        <v>210</v>
      </c>
      <c r="C163" s="80" t="s">
        <v>6828</v>
      </c>
      <c r="D163" s="81">
        <v>2610.7399999999998</v>
      </c>
      <c r="E163" s="81"/>
      <c r="F163" s="81">
        <v>2610.7399999999998</v>
      </c>
      <c r="G163" s="65">
        <f t="shared" si="2"/>
        <v>9</v>
      </c>
    </row>
    <row r="164" spans="1:7" ht="30" x14ac:dyDescent="0.25">
      <c r="A164" s="78" t="s">
        <v>211</v>
      </c>
      <c r="B164" s="79" t="s">
        <v>212</v>
      </c>
      <c r="C164" s="80" t="s">
        <v>6836</v>
      </c>
      <c r="D164" s="81">
        <v>3597.61</v>
      </c>
      <c r="E164" s="81"/>
      <c r="F164" s="81">
        <v>3597.61</v>
      </c>
      <c r="G164" s="65">
        <f t="shared" si="2"/>
        <v>9</v>
      </c>
    </row>
    <row r="165" spans="1:7" ht="30" x14ac:dyDescent="0.25">
      <c r="A165" s="78" t="s">
        <v>213</v>
      </c>
      <c r="B165" s="79" t="s">
        <v>6520</v>
      </c>
      <c r="C165" s="80" t="s">
        <v>6828</v>
      </c>
      <c r="D165" s="81">
        <v>298.01</v>
      </c>
      <c r="E165" s="81"/>
      <c r="F165" s="81">
        <v>298.01</v>
      </c>
      <c r="G165" s="65">
        <f t="shared" si="2"/>
        <v>9</v>
      </c>
    </row>
    <row r="166" spans="1:7" ht="30" x14ac:dyDescent="0.25">
      <c r="A166" s="78" t="s">
        <v>214</v>
      </c>
      <c r="B166" s="79" t="s">
        <v>7313</v>
      </c>
      <c r="C166" s="80" t="s">
        <v>6834</v>
      </c>
      <c r="D166" s="81">
        <v>2683.92</v>
      </c>
      <c r="E166" s="81"/>
      <c r="F166" s="81">
        <v>2683.92</v>
      </c>
      <c r="G166" s="65">
        <f t="shared" si="2"/>
        <v>9</v>
      </c>
    </row>
    <row r="167" spans="1:7" ht="30" x14ac:dyDescent="0.25">
      <c r="A167" s="78" t="s">
        <v>215</v>
      </c>
      <c r="B167" s="79" t="s">
        <v>216</v>
      </c>
      <c r="C167" s="80" t="s">
        <v>6828</v>
      </c>
      <c r="D167" s="81">
        <v>1249.25</v>
      </c>
      <c r="E167" s="81">
        <v>530.16999999999996</v>
      </c>
      <c r="F167" s="81">
        <v>1779.42</v>
      </c>
      <c r="G167" s="65">
        <f t="shared" si="2"/>
        <v>9</v>
      </c>
    </row>
    <row r="168" spans="1:7" x14ac:dyDescent="0.25">
      <c r="A168" s="78" t="s">
        <v>217</v>
      </c>
      <c r="B168" s="79" t="s">
        <v>218</v>
      </c>
      <c r="C168" s="80" t="s">
        <v>6828</v>
      </c>
      <c r="D168" s="81">
        <v>1117.04</v>
      </c>
      <c r="E168" s="81"/>
      <c r="F168" s="81">
        <v>1117.04</v>
      </c>
      <c r="G168" s="65">
        <f t="shared" si="2"/>
        <v>9</v>
      </c>
    </row>
    <row r="169" spans="1:7" x14ac:dyDescent="0.25">
      <c r="A169" s="78" t="s">
        <v>219</v>
      </c>
      <c r="B169" s="79" t="s">
        <v>220</v>
      </c>
      <c r="C169" s="80" t="s">
        <v>6828</v>
      </c>
      <c r="D169" s="81">
        <v>4687.09</v>
      </c>
      <c r="E169" s="81"/>
      <c r="F169" s="81">
        <v>4687.09</v>
      </c>
      <c r="G169" s="65">
        <f t="shared" si="2"/>
        <v>9</v>
      </c>
    </row>
    <row r="170" spans="1:7" x14ac:dyDescent="0.25">
      <c r="A170" s="78" t="s">
        <v>221</v>
      </c>
      <c r="B170" s="79" t="s">
        <v>222</v>
      </c>
      <c r="C170" s="80" t="s">
        <v>6828</v>
      </c>
      <c r="D170" s="81">
        <v>4689.4399999999996</v>
      </c>
      <c r="E170" s="81"/>
      <c r="F170" s="81">
        <v>4689.4399999999996</v>
      </c>
      <c r="G170" s="65">
        <f t="shared" si="2"/>
        <v>9</v>
      </c>
    </row>
    <row r="171" spans="1:7" x14ac:dyDescent="0.25">
      <c r="A171" s="78" t="s">
        <v>223</v>
      </c>
      <c r="B171" s="79" t="s">
        <v>224</v>
      </c>
      <c r="C171" s="80" t="s">
        <v>6828</v>
      </c>
      <c r="D171" s="81">
        <v>5691.76</v>
      </c>
      <c r="E171" s="81"/>
      <c r="F171" s="81">
        <v>5691.76</v>
      </c>
      <c r="G171" s="65">
        <f t="shared" si="2"/>
        <v>9</v>
      </c>
    </row>
    <row r="172" spans="1:7" x14ac:dyDescent="0.25">
      <c r="A172" s="78" t="s">
        <v>225</v>
      </c>
      <c r="B172" s="79" t="s">
        <v>6837</v>
      </c>
      <c r="C172" s="80"/>
      <c r="D172" s="81"/>
      <c r="E172" s="81"/>
      <c r="F172" s="81"/>
      <c r="G172" s="65">
        <f t="shared" si="2"/>
        <v>2</v>
      </c>
    </row>
    <row r="173" spans="1:7" x14ac:dyDescent="0.25">
      <c r="A173" s="78" t="s">
        <v>226</v>
      </c>
      <c r="B173" s="79" t="s">
        <v>7149</v>
      </c>
      <c r="C173" s="80"/>
      <c r="D173" s="81"/>
      <c r="E173" s="81"/>
      <c r="F173" s="81"/>
      <c r="G173" s="65">
        <f t="shared" si="2"/>
        <v>5</v>
      </c>
    </row>
    <row r="174" spans="1:7" ht="30" x14ac:dyDescent="0.25">
      <c r="A174" s="78" t="s">
        <v>227</v>
      </c>
      <c r="B174" s="79" t="s">
        <v>228</v>
      </c>
      <c r="C174" s="80" t="s">
        <v>6830</v>
      </c>
      <c r="D174" s="81">
        <v>408.05</v>
      </c>
      <c r="E174" s="81">
        <v>130.5</v>
      </c>
      <c r="F174" s="81">
        <v>538.54999999999995</v>
      </c>
      <c r="G174" s="65">
        <f t="shared" si="2"/>
        <v>9</v>
      </c>
    </row>
    <row r="175" spans="1:7" x14ac:dyDescent="0.25">
      <c r="A175" s="78" t="s">
        <v>229</v>
      </c>
      <c r="B175" s="79" t="s">
        <v>230</v>
      </c>
      <c r="C175" s="80" t="s">
        <v>6830</v>
      </c>
      <c r="D175" s="81">
        <v>653.29999999999995</v>
      </c>
      <c r="E175" s="81">
        <v>329.42</v>
      </c>
      <c r="F175" s="81">
        <v>982.72</v>
      </c>
      <c r="G175" s="65">
        <f t="shared" si="2"/>
        <v>9</v>
      </c>
    </row>
    <row r="176" spans="1:7" ht="30" x14ac:dyDescent="0.25">
      <c r="A176" s="78" t="s">
        <v>231</v>
      </c>
      <c r="B176" s="79" t="s">
        <v>232</v>
      </c>
      <c r="C176" s="80" t="s">
        <v>6838</v>
      </c>
      <c r="D176" s="81">
        <v>1025.8499999999999</v>
      </c>
      <c r="E176" s="81"/>
      <c r="F176" s="81">
        <v>1025.8499999999999</v>
      </c>
      <c r="G176" s="65">
        <f t="shared" si="2"/>
        <v>9</v>
      </c>
    </row>
    <row r="177" spans="1:7" x14ac:dyDescent="0.25">
      <c r="A177" s="78" t="s">
        <v>233</v>
      </c>
      <c r="B177" s="79" t="s">
        <v>234</v>
      </c>
      <c r="C177" s="80" t="s">
        <v>6830</v>
      </c>
      <c r="D177" s="81">
        <v>17.489999999999998</v>
      </c>
      <c r="E177" s="81">
        <v>7.19</v>
      </c>
      <c r="F177" s="81">
        <v>24.68</v>
      </c>
      <c r="G177" s="65">
        <f t="shared" si="2"/>
        <v>9</v>
      </c>
    </row>
    <row r="178" spans="1:7" x14ac:dyDescent="0.25">
      <c r="A178" s="78" t="s">
        <v>235</v>
      </c>
      <c r="B178" s="79" t="s">
        <v>236</v>
      </c>
      <c r="C178" s="80"/>
      <c r="D178" s="81"/>
      <c r="E178" s="81"/>
      <c r="F178" s="81"/>
      <c r="G178" s="65">
        <f t="shared" si="2"/>
        <v>5</v>
      </c>
    </row>
    <row r="179" spans="1:7" ht="30" x14ac:dyDescent="0.25">
      <c r="A179" s="78" t="s">
        <v>237</v>
      </c>
      <c r="B179" s="79" t="s">
        <v>238</v>
      </c>
      <c r="C179" s="80" t="s">
        <v>6838</v>
      </c>
      <c r="D179" s="81">
        <v>768.43</v>
      </c>
      <c r="E179" s="81">
        <v>83.15</v>
      </c>
      <c r="F179" s="81">
        <v>851.58</v>
      </c>
      <c r="G179" s="65">
        <f t="shared" si="2"/>
        <v>9</v>
      </c>
    </row>
    <row r="180" spans="1:7" ht="30" x14ac:dyDescent="0.25">
      <c r="A180" s="78" t="s">
        <v>239</v>
      </c>
      <c r="B180" s="79" t="s">
        <v>7314</v>
      </c>
      <c r="C180" s="80" t="s">
        <v>6838</v>
      </c>
      <c r="D180" s="81">
        <v>1232.48</v>
      </c>
      <c r="E180" s="81">
        <v>139.41999999999999</v>
      </c>
      <c r="F180" s="81">
        <v>1371.9</v>
      </c>
      <c r="G180" s="65">
        <f t="shared" si="2"/>
        <v>9</v>
      </c>
    </row>
    <row r="181" spans="1:7" ht="45" x14ac:dyDescent="0.25">
      <c r="A181" s="78" t="s">
        <v>240</v>
      </c>
      <c r="B181" s="79" t="s">
        <v>7315</v>
      </c>
      <c r="C181" s="80" t="s">
        <v>6838</v>
      </c>
      <c r="D181" s="81">
        <v>1120.2</v>
      </c>
      <c r="E181" s="81">
        <v>139.41999999999999</v>
      </c>
      <c r="F181" s="81">
        <v>1259.6199999999999</v>
      </c>
      <c r="G181" s="65">
        <f t="shared" si="2"/>
        <v>9</v>
      </c>
    </row>
    <row r="182" spans="1:7" x14ac:dyDescent="0.25">
      <c r="A182" s="78" t="s">
        <v>241</v>
      </c>
      <c r="B182" s="79" t="s">
        <v>242</v>
      </c>
      <c r="C182" s="80" t="s">
        <v>6838</v>
      </c>
      <c r="D182" s="81">
        <v>739.17</v>
      </c>
      <c r="E182" s="81">
        <v>83.15</v>
      </c>
      <c r="F182" s="81">
        <v>822.32</v>
      </c>
      <c r="G182" s="65">
        <f t="shared" si="2"/>
        <v>9</v>
      </c>
    </row>
    <row r="183" spans="1:7" x14ac:dyDescent="0.25">
      <c r="A183" s="78" t="s">
        <v>243</v>
      </c>
      <c r="B183" s="79" t="s">
        <v>244</v>
      </c>
      <c r="C183" s="80" t="s">
        <v>6838</v>
      </c>
      <c r="D183" s="81">
        <v>760.95</v>
      </c>
      <c r="E183" s="81">
        <v>27.72</v>
      </c>
      <c r="F183" s="81">
        <v>788.67</v>
      </c>
      <c r="G183" s="65">
        <f t="shared" si="2"/>
        <v>9</v>
      </c>
    </row>
    <row r="184" spans="1:7" x14ac:dyDescent="0.25">
      <c r="A184" s="78" t="s">
        <v>245</v>
      </c>
      <c r="B184" s="79" t="s">
        <v>7150</v>
      </c>
      <c r="C184" s="80"/>
      <c r="D184" s="81"/>
      <c r="E184" s="81"/>
      <c r="F184" s="81"/>
      <c r="G184" s="65">
        <f t="shared" si="2"/>
        <v>5</v>
      </c>
    </row>
    <row r="185" spans="1:7" x14ac:dyDescent="0.25">
      <c r="A185" s="78" t="s">
        <v>246</v>
      </c>
      <c r="B185" s="79" t="s">
        <v>247</v>
      </c>
      <c r="C185" s="80" t="s">
        <v>6830</v>
      </c>
      <c r="D185" s="81">
        <v>0.61</v>
      </c>
      <c r="E185" s="81">
        <v>2.04</v>
      </c>
      <c r="F185" s="81">
        <v>2.65</v>
      </c>
      <c r="G185" s="65">
        <f t="shared" si="2"/>
        <v>9</v>
      </c>
    </row>
    <row r="186" spans="1:7" x14ac:dyDescent="0.25">
      <c r="A186" s="78" t="s">
        <v>248</v>
      </c>
      <c r="B186" s="79" t="s">
        <v>249</v>
      </c>
      <c r="C186" s="80" t="s">
        <v>6830</v>
      </c>
      <c r="D186" s="81">
        <v>5.23</v>
      </c>
      <c r="E186" s="81">
        <v>20.100000000000001</v>
      </c>
      <c r="F186" s="81">
        <v>25.33</v>
      </c>
      <c r="G186" s="65">
        <f t="shared" si="2"/>
        <v>9</v>
      </c>
    </row>
    <row r="187" spans="1:7" ht="30" x14ac:dyDescent="0.25">
      <c r="A187" s="78" t="s">
        <v>250</v>
      </c>
      <c r="B187" s="79" t="s">
        <v>251</v>
      </c>
      <c r="C187" s="80" t="s">
        <v>6830</v>
      </c>
      <c r="D187" s="81">
        <v>17.13</v>
      </c>
      <c r="E187" s="81">
        <v>29.95</v>
      </c>
      <c r="F187" s="81">
        <v>47.08</v>
      </c>
      <c r="G187" s="65">
        <f t="shared" si="2"/>
        <v>9</v>
      </c>
    </row>
    <row r="188" spans="1:7" x14ac:dyDescent="0.25">
      <c r="A188" s="78" t="s">
        <v>252</v>
      </c>
      <c r="B188" s="79" t="s">
        <v>253</v>
      </c>
      <c r="C188" s="80" t="s">
        <v>6830</v>
      </c>
      <c r="D188" s="81">
        <v>53.02</v>
      </c>
      <c r="E188" s="81">
        <v>54.31</v>
      </c>
      <c r="F188" s="81">
        <v>107.33</v>
      </c>
      <c r="G188" s="65">
        <f t="shared" si="2"/>
        <v>9</v>
      </c>
    </row>
    <row r="189" spans="1:7" x14ac:dyDescent="0.25">
      <c r="A189" s="78" t="s">
        <v>254</v>
      </c>
      <c r="B189" s="79" t="s">
        <v>255</v>
      </c>
      <c r="C189" s="80" t="s">
        <v>6830</v>
      </c>
      <c r="D189" s="81">
        <v>53.02</v>
      </c>
      <c r="E189" s="81">
        <v>53.95</v>
      </c>
      <c r="F189" s="81">
        <v>106.97</v>
      </c>
      <c r="G189" s="65">
        <f t="shared" si="2"/>
        <v>9</v>
      </c>
    </row>
    <row r="190" spans="1:7" ht="30" x14ac:dyDescent="0.25">
      <c r="A190" s="78" t="s">
        <v>256</v>
      </c>
      <c r="B190" s="79" t="s">
        <v>257</v>
      </c>
      <c r="C190" s="80" t="s">
        <v>6839</v>
      </c>
      <c r="D190" s="81">
        <v>42.86</v>
      </c>
      <c r="E190" s="81">
        <v>1.02</v>
      </c>
      <c r="F190" s="81">
        <v>43.88</v>
      </c>
      <c r="G190" s="65">
        <f t="shared" si="2"/>
        <v>9</v>
      </c>
    </row>
    <row r="191" spans="1:7" x14ac:dyDescent="0.25">
      <c r="A191" s="78" t="s">
        <v>258</v>
      </c>
      <c r="B191" s="79" t="s">
        <v>259</v>
      </c>
      <c r="C191" s="80" t="s">
        <v>6830</v>
      </c>
      <c r="D191" s="81">
        <v>12.9</v>
      </c>
      <c r="E191" s="81">
        <v>4.07</v>
      </c>
      <c r="F191" s="81">
        <v>16.97</v>
      </c>
      <c r="G191" s="65">
        <f t="shared" si="2"/>
        <v>9</v>
      </c>
    </row>
    <row r="192" spans="1:7" x14ac:dyDescent="0.25">
      <c r="A192" s="78" t="s">
        <v>260</v>
      </c>
      <c r="B192" s="79" t="s">
        <v>261</v>
      </c>
      <c r="C192" s="80" t="s">
        <v>6830</v>
      </c>
      <c r="D192" s="81">
        <v>87.94</v>
      </c>
      <c r="E192" s="81">
        <v>38.85</v>
      </c>
      <c r="F192" s="81">
        <v>126.79</v>
      </c>
      <c r="G192" s="65">
        <f t="shared" si="2"/>
        <v>9</v>
      </c>
    </row>
    <row r="193" spans="1:7" x14ac:dyDescent="0.25">
      <c r="A193" s="78" t="s">
        <v>262</v>
      </c>
      <c r="B193" s="79" t="s">
        <v>263</v>
      </c>
      <c r="C193" s="80" t="s">
        <v>6830</v>
      </c>
      <c r="D193" s="81">
        <v>102.02</v>
      </c>
      <c r="E193" s="81">
        <v>38.85</v>
      </c>
      <c r="F193" s="81">
        <v>140.87</v>
      </c>
      <c r="G193" s="65">
        <f t="shared" si="2"/>
        <v>9</v>
      </c>
    </row>
    <row r="194" spans="1:7" ht="30" x14ac:dyDescent="0.25">
      <c r="A194" s="78" t="s">
        <v>264</v>
      </c>
      <c r="B194" s="79" t="s">
        <v>7316</v>
      </c>
      <c r="C194" s="80" t="s">
        <v>6834</v>
      </c>
      <c r="D194" s="81">
        <v>64.209999999999994</v>
      </c>
      <c r="E194" s="81">
        <v>44.82</v>
      </c>
      <c r="F194" s="81">
        <v>109.03</v>
      </c>
      <c r="G194" s="65">
        <f t="shared" si="2"/>
        <v>9</v>
      </c>
    </row>
    <row r="195" spans="1:7" x14ac:dyDescent="0.25">
      <c r="A195" s="78" t="s">
        <v>265</v>
      </c>
      <c r="B195" s="79" t="s">
        <v>266</v>
      </c>
      <c r="C195" s="80"/>
      <c r="D195" s="81"/>
      <c r="E195" s="81"/>
      <c r="F195" s="81"/>
      <c r="G195" s="65">
        <f t="shared" si="2"/>
        <v>5</v>
      </c>
    </row>
    <row r="196" spans="1:7" ht="30" x14ac:dyDescent="0.25">
      <c r="A196" s="78" t="s">
        <v>267</v>
      </c>
      <c r="B196" s="79" t="s">
        <v>268</v>
      </c>
      <c r="C196" s="80" t="s">
        <v>6833</v>
      </c>
      <c r="D196" s="81"/>
      <c r="E196" s="81">
        <v>12.44</v>
      </c>
      <c r="F196" s="81">
        <v>12.44</v>
      </c>
      <c r="G196" s="65">
        <f t="shared" si="2"/>
        <v>9</v>
      </c>
    </row>
    <row r="197" spans="1:7" ht="30" x14ac:dyDescent="0.25">
      <c r="A197" s="78" t="s">
        <v>269</v>
      </c>
      <c r="B197" s="79" t="s">
        <v>270</v>
      </c>
      <c r="C197" s="80" t="s">
        <v>6833</v>
      </c>
      <c r="D197" s="81"/>
      <c r="E197" s="81">
        <v>31.38</v>
      </c>
      <c r="F197" s="81">
        <v>31.38</v>
      </c>
      <c r="G197" s="65">
        <f t="shared" si="2"/>
        <v>9</v>
      </c>
    </row>
    <row r="198" spans="1:7" ht="30" x14ac:dyDescent="0.25">
      <c r="A198" s="78" t="s">
        <v>271</v>
      </c>
      <c r="B198" s="79" t="s">
        <v>272</v>
      </c>
      <c r="C198" s="80" t="s">
        <v>6830</v>
      </c>
      <c r="D198" s="81"/>
      <c r="E198" s="81">
        <v>12.44</v>
      </c>
      <c r="F198" s="81">
        <v>12.44</v>
      </c>
      <c r="G198" s="65">
        <f t="shared" si="2"/>
        <v>9</v>
      </c>
    </row>
    <row r="199" spans="1:7" ht="30" x14ac:dyDescent="0.25">
      <c r="A199" s="78" t="s">
        <v>273</v>
      </c>
      <c r="B199" s="79" t="s">
        <v>274</v>
      </c>
      <c r="C199" s="80" t="s">
        <v>6830</v>
      </c>
      <c r="D199" s="81"/>
      <c r="E199" s="81">
        <v>31.38</v>
      </c>
      <c r="F199" s="81">
        <v>31.38</v>
      </c>
      <c r="G199" s="65">
        <f t="shared" si="2"/>
        <v>9</v>
      </c>
    </row>
    <row r="200" spans="1:7" ht="30" x14ac:dyDescent="0.25">
      <c r="A200" s="78" t="s">
        <v>275</v>
      </c>
      <c r="B200" s="79" t="s">
        <v>276</v>
      </c>
      <c r="C200" s="80" t="s">
        <v>6838</v>
      </c>
      <c r="D200" s="81">
        <v>2136.5700000000002</v>
      </c>
      <c r="E200" s="81"/>
      <c r="F200" s="81">
        <v>2136.5700000000002</v>
      </c>
      <c r="G200" s="65">
        <f t="shared" si="2"/>
        <v>9</v>
      </c>
    </row>
    <row r="201" spans="1:7" x14ac:dyDescent="0.25">
      <c r="A201" s="78" t="s">
        <v>277</v>
      </c>
      <c r="B201" s="79" t="s">
        <v>278</v>
      </c>
      <c r="C201" s="80" t="s">
        <v>6840</v>
      </c>
      <c r="D201" s="81">
        <v>24.03</v>
      </c>
      <c r="E201" s="81">
        <v>4.8899999999999997</v>
      </c>
      <c r="F201" s="81">
        <v>28.92</v>
      </c>
      <c r="G201" s="65">
        <f t="shared" si="2"/>
        <v>9</v>
      </c>
    </row>
    <row r="202" spans="1:7" ht="30" x14ac:dyDescent="0.25">
      <c r="A202" s="78" t="s">
        <v>279</v>
      </c>
      <c r="B202" s="79" t="s">
        <v>280</v>
      </c>
      <c r="C202" s="80" t="s">
        <v>6839</v>
      </c>
      <c r="D202" s="81">
        <v>12.84</v>
      </c>
      <c r="E202" s="81">
        <v>4.8899999999999997</v>
      </c>
      <c r="F202" s="81">
        <v>17.73</v>
      </c>
      <c r="G202" s="65">
        <f t="shared" ref="G202:G265" si="3">LEN(A202)</f>
        <v>9</v>
      </c>
    </row>
    <row r="203" spans="1:7" x14ac:dyDescent="0.25">
      <c r="A203" s="78" t="s">
        <v>281</v>
      </c>
      <c r="B203" s="79" t="s">
        <v>7151</v>
      </c>
      <c r="C203" s="80"/>
      <c r="D203" s="81"/>
      <c r="E203" s="81"/>
      <c r="F203" s="81"/>
      <c r="G203" s="65">
        <f t="shared" si="3"/>
        <v>5</v>
      </c>
    </row>
    <row r="204" spans="1:7" ht="30" x14ac:dyDescent="0.25">
      <c r="A204" s="78" t="s">
        <v>282</v>
      </c>
      <c r="B204" s="79" t="s">
        <v>7317</v>
      </c>
      <c r="C204" s="80" t="s">
        <v>6838</v>
      </c>
      <c r="D204" s="81">
        <v>10396.35</v>
      </c>
      <c r="E204" s="81">
        <v>3487.5</v>
      </c>
      <c r="F204" s="81">
        <v>13883.85</v>
      </c>
      <c r="G204" s="65">
        <f t="shared" si="3"/>
        <v>9</v>
      </c>
    </row>
    <row r="205" spans="1:7" ht="30" x14ac:dyDescent="0.25">
      <c r="A205" s="78" t="s">
        <v>283</v>
      </c>
      <c r="B205" s="79" t="s">
        <v>7318</v>
      </c>
      <c r="C205" s="80" t="s">
        <v>6838</v>
      </c>
      <c r="D205" s="81">
        <v>21130.91</v>
      </c>
      <c r="E205" s="81">
        <v>3487.5</v>
      </c>
      <c r="F205" s="81">
        <v>24618.41</v>
      </c>
      <c r="G205" s="65">
        <f t="shared" si="3"/>
        <v>9</v>
      </c>
    </row>
    <row r="206" spans="1:7" x14ac:dyDescent="0.25">
      <c r="A206" s="78" t="s">
        <v>284</v>
      </c>
      <c r="B206" s="79" t="s">
        <v>7152</v>
      </c>
      <c r="C206" s="80"/>
      <c r="D206" s="81"/>
      <c r="E206" s="81"/>
      <c r="F206" s="81"/>
      <c r="G206" s="65">
        <f t="shared" si="3"/>
        <v>5</v>
      </c>
    </row>
    <row r="207" spans="1:7" x14ac:dyDescent="0.25">
      <c r="A207" s="78" t="s">
        <v>285</v>
      </c>
      <c r="B207" s="79" t="s">
        <v>286</v>
      </c>
      <c r="C207" s="80" t="s">
        <v>6830</v>
      </c>
      <c r="D207" s="81">
        <v>797.33</v>
      </c>
      <c r="E207" s="81">
        <v>93.57</v>
      </c>
      <c r="F207" s="81">
        <v>890.9</v>
      </c>
      <c r="G207" s="65">
        <f t="shared" si="3"/>
        <v>9</v>
      </c>
    </row>
    <row r="208" spans="1:7" x14ac:dyDescent="0.25">
      <c r="A208" s="78" t="s">
        <v>287</v>
      </c>
      <c r="B208" s="79" t="s">
        <v>288</v>
      </c>
      <c r="C208" s="80" t="s">
        <v>6830</v>
      </c>
      <c r="D208" s="81">
        <v>291.49</v>
      </c>
      <c r="E208" s="81">
        <v>26.47</v>
      </c>
      <c r="F208" s="81">
        <v>317.95999999999998</v>
      </c>
      <c r="G208" s="65">
        <f t="shared" si="3"/>
        <v>9</v>
      </c>
    </row>
    <row r="209" spans="1:7" x14ac:dyDescent="0.25">
      <c r="A209" s="78" t="s">
        <v>289</v>
      </c>
      <c r="B209" s="79" t="s">
        <v>290</v>
      </c>
      <c r="C209" s="80" t="s">
        <v>6830</v>
      </c>
      <c r="D209" s="81">
        <v>126.33</v>
      </c>
      <c r="E209" s="81">
        <v>53.41</v>
      </c>
      <c r="F209" s="81">
        <v>179.74</v>
      </c>
      <c r="G209" s="65">
        <f t="shared" si="3"/>
        <v>9</v>
      </c>
    </row>
    <row r="210" spans="1:7" x14ac:dyDescent="0.25">
      <c r="A210" s="78" t="s">
        <v>291</v>
      </c>
      <c r="B210" s="79" t="s">
        <v>292</v>
      </c>
      <c r="C210" s="80"/>
      <c r="D210" s="81"/>
      <c r="E210" s="81"/>
      <c r="F210" s="81"/>
      <c r="G210" s="65">
        <f t="shared" si="3"/>
        <v>5</v>
      </c>
    </row>
    <row r="211" spans="1:7" ht="45" x14ac:dyDescent="0.25">
      <c r="A211" s="78" t="s">
        <v>293</v>
      </c>
      <c r="B211" s="79" t="s">
        <v>7319</v>
      </c>
      <c r="C211" s="80" t="s">
        <v>6830</v>
      </c>
      <c r="D211" s="81">
        <v>2.56</v>
      </c>
      <c r="E211" s="81">
        <v>5.09</v>
      </c>
      <c r="F211" s="81">
        <v>7.65</v>
      </c>
      <c r="G211" s="65">
        <f t="shared" si="3"/>
        <v>9</v>
      </c>
    </row>
    <row r="212" spans="1:7" ht="45" x14ac:dyDescent="0.25">
      <c r="A212" s="78" t="s">
        <v>294</v>
      </c>
      <c r="B212" s="79" t="s">
        <v>7320</v>
      </c>
      <c r="C212" s="80" t="s">
        <v>6830</v>
      </c>
      <c r="D212" s="81">
        <v>3.99</v>
      </c>
      <c r="E212" s="81">
        <v>0.16</v>
      </c>
      <c r="F212" s="81">
        <v>4.1500000000000004</v>
      </c>
      <c r="G212" s="65">
        <f t="shared" si="3"/>
        <v>9</v>
      </c>
    </row>
    <row r="213" spans="1:7" ht="45" x14ac:dyDescent="0.25">
      <c r="A213" s="78" t="s">
        <v>295</v>
      </c>
      <c r="B213" s="79" t="s">
        <v>7321</v>
      </c>
      <c r="C213" s="80" t="s">
        <v>6830</v>
      </c>
      <c r="D213" s="81">
        <v>4.29</v>
      </c>
      <c r="E213" s="81">
        <v>0.16</v>
      </c>
      <c r="F213" s="81">
        <v>4.45</v>
      </c>
      <c r="G213" s="65">
        <f t="shared" si="3"/>
        <v>9</v>
      </c>
    </row>
    <row r="214" spans="1:7" x14ac:dyDescent="0.25">
      <c r="A214" s="78" t="s">
        <v>296</v>
      </c>
      <c r="B214" s="79" t="s">
        <v>6549</v>
      </c>
      <c r="C214" s="80" t="s">
        <v>6834</v>
      </c>
      <c r="D214" s="81">
        <v>67.34</v>
      </c>
      <c r="E214" s="81">
        <v>9.16</v>
      </c>
      <c r="F214" s="81">
        <v>76.5</v>
      </c>
      <c r="G214" s="65">
        <f t="shared" si="3"/>
        <v>9</v>
      </c>
    </row>
    <row r="215" spans="1:7" ht="30" x14ac:dyDescent="0.25">
      <c r="A215" s="78" t="s">
        <v>297</v>
      </c>
      <c r="B215" s="79" t="s">
        <v>6550</v>
      </c>
      <c r="C215" s="80" t="s">
        <v>6834</v>
      </c>
      <c r="D215" s="81">
        <v>79.319999999999993</v>
      </c>
      <c r="E215" s="81">
        <v>10.79</v>
      </c>
      <c r="F215" s="81">
        <v>90.11</v>
      </c>
      <c r="G215" s="65">
        <f t="shared" si="3"/>
        <v>9</v>
      </c>
    </row>
    <row r="216" spans="1:7" x14ac:dyDescent="0.25">
      <c r="A216" s="78" t="s">
        <v>298</v>
      </c>
      <c r="B216" s="79" t="s">
        <v>7153</v>
      </c>
      <c r="C216" s="80"/>
      <c r="D216" s="81"/>
      <c r="E216" s="81"/>
      <c r="F216" s="81"/>
      <c r="G216" s="65">
        <f t="shared" si="3"/>
        <v>5</v>
      </c>
    </row>
    <row r="217" spans="1:7" x14ac:dyDescent="0.25">
      <c r="A217" s="78" t="s">
        <v>299</v>
      </c>
      <c r="B217" s="79" t="s">
        <v>300</v>
      </c>
      <c r="C217" s="80" t="s">
        <v>6830</v>
      </c>
      <c r="D217" s="81">
        <v>10.97</v>
      </c>
      <c r="E217" s="81">
        <v>5.87</v>
      </c>
      <c r="F217" s="81">
        <v>16.84</v>
      </c>
      <c r="G217" s="65">
        <f t="shared" si="3"/>
        <v>9</v>
      </c>
    </row>
    <row r="218" spans="1:7" x14ac:dyDescent="0.25">
      <c r="A218" s="78" t="s">
        <v>301</v>
      </c>
      <c r="B218" s="79" t="s">
        <v>302</v>
      </c>
      <c r="C218" s="80" t="s">
        <v>6833</v>
      </c>
      <c r="D218" s="81">
        <v>1.02</v>
      </c>
      <c r="E218" s="81">
        <v>0.41</v>
      </c>
      <c r="F218" s="81">
        <v>1.43</v>
      </c>
      <c r="G218" s="65">
        <f t="shared" si="3"/>
        <v>9</v>
      </c>
    </row>
    <row r="219" spans="1:7" x14ac:dyDescent="0.25">
      <c r="A219" s="78" t="s">
        <v>303</v>
      </c>
      <c r="B219" s="79" t="s">
        <v>304</v>
      </c>
      <c r="C219" s="80" t="s">
        <v>6833</v>
      </c>
      <c r="D219" s="81">
        <v>1.02</v>
      </c>
      <c r="E219" s="81">
        <v>0.41</v>
      </c>
      <c r="F219" s="81">
        <v>1.43</v>
      </c>
      <c r="G219" s="65">
        <f t="shared" si="3"/>
        <v>9</v>
      </c>
    </row>
    <row r="220" spans="1:7" x14ac:dyDescent="0.25">
      <c r="A220" s="78" t="s">
        <v>305</v>
      </c>
      <c r="B220" s="79" t="s">
        <v>306</v>
      </c>
      <c r="C220" s="80" t="s">
        <v>6830</v>
      </c>
      <c r="D220" s="81">
        <v>1</v>
      </c>
      <c r="E220" s="81">
        <v>0.83</v>
      </c>
      <c r="F220" s="81">
        <v>1.83</v>
      </c>
      <c r="G220" s="65">
        <f t="shared" si="3"/>
        <v>9</v>
      </c>
    </row>
    <row r="221" spans="1:7" x14ac:dyDescent="0.25">
      <c r="A221" s="78" t="s">
        <v>307</v>
      </c>
      <c r="B221" s="79" t="s">
        <v>6841</v>
      </c>
      <c r="C221" s="80"/>
      <c r="D221" s="81"/>
      <c r="E221" s="81"/>
      <c r="F221" s="81"/>
      <c r="G221" s="65">
        <f t="shared" si="3"/>
        <v>2</v>
      </c>
    </row>
    <row r="222" spans="1:7" x14ac:dyDescent="0.25">
      <c r="A222" s="78" t="s">
        <v>308</v>
      </c>
      <c r="B222" s="79" t="s">
        <v>7154</v>
      </c>
      <c r="C222" s="80"/>
      <c r="D222" s="81"/>
      <c r="E222" s="81"/>
      <c r="F222" s="81"/>
      <c r="G222" s="65">
        <f t="shared" si="3"/>
        <v>5</v>
      </c>
    </row>
    <row r="223" spans="1:7" x14ac:dyDescent="0.25">
      <c r="A223" s="78" t="s">
        <v>309</v>
      </c>
      <c r="B223" s="79" t="s">
        <v>310</v>
      </c>
      <c r="C223" s="80" t="s">
        <v>6834</v>
      </c>
      <c r="D223" s="81"/>
      <c r="E223" s="81">
        <v>223.96</v>
      </c>
      <c r="F223" s="81">
        <v>223.96</v>
      </c>
      <c r="G223" s="65">
        <f t="shared" si="3"/>
        <v>9</v>
      </c>
    </row>
    <row r="224" spans="1:7" x14ac:dyDescent="0.25">
      <c r="A224" s="78" t="s">
        <v>311</v>
      </c>
      <c r="B224" s="79" t="s">
        <v>312</v>
      </c>
      <c r="C224" s="80" t="s">
        <v>6834</v>
      </c>
      <c r="D224" s="81"/>
      <c r="E224" s="81">
        <v>407.2</v>
      </c>
      <c r="F224" s="81">
        <v>407.2</v>
      </c>
      <c r="G224" s="65">
        <f t="shared" si="3"/>
        <v>9</v>
      </c>
    </row>
    <row r="225" spans="1:7" ht="30" x14ac:dyDescent="0.25">
      <c r="A225" s="78" t="s">
        <v>313</v>
      </c>
      <c r="B225" s="79" t="s">
        <v>314</v>
      </c>
      <c r="C225" s="80" t="s">
        <v>6830</v>
      </c>
      <c r="D225" s="81"/>
      <c r="E225" s="81">
        <v>30.54</v>
      </c>
      <c r="F225" s="81">
        <v>30.54</v>
      </c>
      <c r="G225" s="65">
        <f t="shared" si="3"/>
        <v>9</v>
      </c>
    </row>
    <row r="226" spans="1:7" ht="45" x14ac:dyDescent="0.25">
      <c r="A226" s="78" t="s">
        <v>315</v>
      </c>
      <c r="B226" s="79" t="s">
        <v>7322</v>
      </c>
      <c r="C226" s="80" t="s">
        <v>6834</v>
      </c>
      <c r="D226" s="81">
        <v>448.13</v>
      </c>
      <c r="E226" s="81">
        <v>122.16</v>
      </c>
      <c r="F226" s="81">
        <v>570.29</v>
      </c>
      <c r="G226" s="65">
        <f t="shared" si="3"/>
        <v>9</v>
      </c>
    </row>
    <row r="227" spans="1:7" ht="30" x14ac:dyDescent="0.25">
      <c r="A227" s="78" t="s">
        <v>316</v>
      </c>
      <c r="B227" s="79" t="s">
        <v>317</v>
      </c>
      <c r="C227" s="80" t="s">
        <v>6834</v>
      </c>
      <c r="D227" s="81">
        <v>426.22</v>
      </c>
      <c r="E227" s="81">
        <v>122.16</v>
      </c>
      <c r="F227" s="81">
        <v>548.38</v>
      </c>
      <c r="G227" s="65">
        <f t="shared" si="3"/>
        <v>9</v>
      </c>
    </row>
    <row r="228" spans="1:7" ht="45" x14ac:dyDescent="0.25">
      <c r="A228" s="78" t="s">
        <v>318</v>
      </c>
      <c r="B228" s="79" t="s">
        <v>7323</v>
      </c>
      <c r="C228" s="80" t="s">
        <v>6834</v>
      </c>
      <c r="D228" s="81">
        <v>235.02</v>
      </c>
      <c r="E228" s="81">
        <v>81.44</v>
      </c>
      <c r="F228" s="81">
        <v>316.45999999999998</v>
      </c>
      <c r="G228" s="65">
        <f t="shared" si="3"/>
        <v>9</v>
      </c>
    </row>
    <row r="229" spans="1:7" ht="30" x14ac:dyDescent="0.25">
      <c r="A229" s="78" t="s">
        <v>319</v>
      </c>
      <c r="B229" s="79" t="s">
        <v>320</v>
      </c>
      <c r="C229" s="80" t="s">
        <v>6834</v>
      </c>
      <c r="D229" s="81">
        <v>213.11</v>
      </c>
      <c r="E229" s="81">
        <v>81.44</v>
      </c>
      <c r="F229" s="81">
        <v>294.55</v>
      </c>
      <c r="G229" s="65">
        <f t="shared" si="3"/>
        <v>9</v>
      </c>
    </row>
    <row r="230" spans="1:7" ht="45" x14ac:dyDescent="0.25">
      <c r="A230" s="78" t="s">
        <v>321</v>
      </c>
      <c r="B230" s="79" t="s">
        <v>7324</v>
      </c>
      <c r="C230" s="80" t="s">
        <v>6830</v>
      </c>
      <c r="D230" s="81">
        <v>22.99</v>
      </c>
      <c r="E230" s="81">
        <v>8.14</v>
      </c>
      <c r="F230" s="81">
        <v>31.13</v>
      </c>
      <c r="G230" s="65">
        <f t="shared" si="3"/>
        <v>9</v>
      </c>
    </row>
    <row r="231" spans="1:7" ht="30" x14ac:dyDescent="0.25">
      <c r="A231" s="78" t="s">
        <v>322</v>
      </c>
      <c r="B231" s="79" t="s">
        <v>7325</v>
      </c>
      <c r="C231" s="80" t="s">
        <v>6830</v>
      </c>
      <c r="D231" s="81">
        <v>21.31</v>
      </c>
      <c r="E231" s="81">
        <v>8.14</v>
      </c>
      <c r="F231" s="81">
        <v>29.45</v>
      </c>
      <c r="G231" s="65">
        <f t="shared" si="3"/>
        <v>9</v>
      </c>
    </row>
    <row r="232" spans="1:7" ht="45" x14ac:dyDescent="0.25">
      <c r="A232" s="78" t="s">
        <v>323</v>
      </c>
      <c r="B232" s="79" t="s">
        <v>7326</v>
      </c>
      <c r="C232" s="80" t="s">
        <v>6834</v>
      </c>
      <c r="D232" s="81">
        <v>229.94</v>
      </c>
      <c r="E232" s="81">
        <v>81.44</v>
      </c>
      <c r="F232" s="81">
        <v>311.38</v>
      </c>
      <c r="G232" s="65">
        <f t="shared" si="3"/>
        <v>9</v>
      </c>
    </row>
    <row r="233" spans="1:7" ht="30" x14ac:dyDescent="0.25">
      <c r="A233" s="78" t="s">
        <v>324</v>
      </c>
      <c r="B233" s="79" t="s">
        <v>7327</v>
      </c>
      <c r="C233" s="80" t="s">
        <v>6834</v>
      </c>
      <c r="D233" s="81">
        <v>213.11</v>
      </c>
      <c r="E233" s="81">
        <v>81.44</v>
      </c>
      <c r="F233" s="81">
        <v>294.55</v>
      </c>
      <c r="G233" s="65">
        <f t="shared" si="3"/>
        <v>9</v>
      </c>
    </row>
    <row r="234" spans="1:7" x14ac:dyDescent="0.25">
      <c r="A234" s="78" t="s">
        <v>325</v>
      </c>
      <c r="B234" s="79" t="s">
        <v>7155</v>
      </c>
      <c r="C234" s="80"/>
      <c r="D234" s="81"/>
      <c r="E234" s="81"/>
      <c r="F234" s="81"/>
      <c r="G234" s="65">
        <f t="shared" si="3"/>
        <v>5</v>
      </c>
    </row>
    <row r="235" spans="1:7" x14ac:dyDescent="0.25">
      <c r="A235" s="78" t="s">
        <v>326</v>
      </c>
      <c r="B235" s="79" t="s">
        <v>327</v>
      </c>
      <c r="C235" s="80" t="s">
        <v>6834</v>
      </c>
      <c r="D235" s="81"/>
      <c r="E235" s="81">
        <v>122.16</v>
      </c>
      <c r="F235" s="81">
        <v>122.16</v>
      </c>
      <c r="G235" s="65">
        <f t="shared" si="3"/>
        <v>9</v>
      </c>
    </row>
    <row r="236" spans="1:7" ht="30" x14ac:dyDescent="0.25">
      <c r="A236" s="78" t="s">
        <v>328</v>
      </c>
      <c r="B236" s="79" t="s">
        <v>329</v>
      </c>
      <c r="C236" s="80" t="s">
        <v>6834</v>
      </c>
      <c r="D236" s="81"/>
      <c r="E236" s="81">
        <v>81.44</v>
      </c>
      <c r="F236" s="81">
        <v>81.44</v>
      </c>
      <c r="G236" s="65">
        <f t="shared" si="3"/>
        <v>9</v>
      </c>
    </row>
    <row r="237" spans="1:7" x14ac:dyDescent="0.25">
      <c r="A237" s="78" t="s">
        <v>330</v>
      </c>
      <c r="B237" s="79" t="s">
        <v>7156</v>
      </c>
      <c r="C237" s="80"/>
      <c r="D237" s="81"/>
      <c r="E237" s="81"/>
      <c r="F237" s="81"/>
      <c r="G237" s="65">
        <f t="shared" si="3"/>
        <v>5</v>
      </c>
    </row>
    <row r="238" spans="1:7" x14ac:dyDescent="0.25">
      <c r="A238" s="78" t="s">
        <v>331</v>
      </c>
      <c r="B238" s="79" t="s">
        <v>332</v>
      </c>
      <c r="C238" s="80" t="s">
        <v>6830</v>
      </c>
      <c r="D238" s="81"/>
      <c r="E238" s="81">
        <v>3.05</v>
      </c>
      <c r="F238" s="81">
        <v>3.05</v>
      </c>
      <c r="G238" s="65">
        <f t="shared" si="3"/>
        <v>9</v>
      </c>
    </row>
    <row r="239" spans="1:7" ht="30" x14ac:dyDescent="0.25">
      <c r="A239" s="78" t="s">
        <v>333</v>
      </c>
      <c r="B239" s="79" t="s">
        <v>334</v>
      </c>
      <c r="C239" s="80" t="s">
        <v>6830</v>
      </c>
      <c r="D239" s="81"/>
      <c r="E239" s="81">
        <v>6.11</v>
      </c>
      <c r="F239" s="81">
        <v>6.11</v>
      </c>
      <c r="G239" s="65">
        <f t="shared" si="3"/>
        <v>9</v>
      </c>
    </row>
    <row r="240" spans="1:7" x14ac:dyDescent="0.25">
      <c r="A240" s="78" t="s">
        <v>335</v>
      </c>
      <c r="B240" s="79" t="s">
        <v>336</v>
      </c>
      <c r="C240" s="80" t="s">
        <v>6830</v>
      </c>
      <c r="D240" s="81"/>
      <c r="E240" s="81">
        <v>10.18</v>
      </c>
      <c r="F240" s="81">
        <v>10.18</v>
      </c>
      <c r="G240" s="65">
        <f t="shared" si="3"/>
        <v>9</v>
      </c>
    </row>
    <row r="241" spans="1:7" x14ac:dyDescent="0.25">
      <c r="A241" s="78" t="s">
        <v>337</v>
      </c>
      <c r="B241" s="79" t="s">
        <v>7157</v>
      </c>
      <c r="C241" s="80"/>
      <c r="D241" s="81"/>
      <c r="E241" s="81"/>
      <c r="F241" s="81"/>
      <c r="G241" s="65">
        <f t="shared" si="3"/>
        <v>5</v>
      </c>
    </row>
    <row r="242" spans="1:7" ht="30" x14ac:dyDescent="0.25">
      <c r="A242" s="78" t="s">
        <v>338</v>
      </c>
      <c r="B242" s="79" t="s">
        <v>339</v>
      </c>
      <c r="C242" s="80" t="s">
        <v>6830</v>
      </c>
      <c r="D242" s="81"/>
      <c r="E242" s="81">
        <v>12.22</v>
      </c>
      <c r="F242" s="81">
        <v>12.22</v>
      </c>
      <c r="G242" s="65">
        <f t="shared" si="3"/>
        <v>9</v>
      </c>
    </row>
    <row r="243" spans="1:7" ht="30" x14ac:dyDescent="0.25">
      <c r="A243" s="78" t="s">
        <v>340</v>
      </c>
      <c r="B243" s="79" t="s">
        <v>341</v>
      </c>
      <c r="C243" s="80" t="s">
        <v>6830</v>
      </c>
      <c r="D243" s="81"/>
      <c r="E243" s="81">
        <v>10.18</v>
      </c>
      <c r="F243" s="81">
        <v>10.18</v>
      </c>
      <c r="G243" s="65">
        <f t="shared" si="3"/>
        <v>9</v>
      </c>
    </row>
    <row r="244" spans="1:7" ht="30" x14ac:dyDescent="0.25">
      <c r="A244" s="78" t="s">
        <v>342</v>
      </c>
      <c r="B244" s="79" t="s">
        <v>7328</v>
      </c>
      <c r="C244" s="80" t="s">
        <v>6833</v>
      </c>
      <c r="D244" s="81"/>
      <c r="E244" s="81">
        <v>3.05</v>
      </c>
      <c r="F244" s="81">
        <v>3.05</v>
      </c>
      <c r="G244" s="65">
        <f t="shared" si="3"/>
        <v>9</v>
      </c>
    </row>
    <row r="245" spans="1:7" x14ac:dyDescent="0.25">
      <c r="A245" s="78" t="s">
        <v>343</v>
      </c>
      <c r="B245" s="79" t="s">
        <v>7158</v>
      </c>
      <c r="C245" s="80"/>
      <c r="D245" s="81"/>
      <c r="E245" s="81"/>
      <c r="F245" s="81"/>
      <c r="G245" s="65">
        <f t="shared" si="3"/>
        <v>5</v>
      </c>
    </row>
    <row r="246" spans="1:7" ht="30" x14ac:dyDescent="0.25">
      <c r="A246" s="78" t="s">
        <v>344</v>
      </c>
      <c r="B246" s="79" t="s">
        <v>345</v>
      </c>
      <c r="C246" s="80" t="s">
        <v>6830</v>
      </c>
      <c r="D246" s="81"/>
      <c r="E246" s="81">
        <v>8.14</v>
      </c>
      <c r="F246" s="81">
        <v>8.14</v>
      </c>
      <c r="G246" s="65">
        <f t="shared" si="3"/>
        <v>9</v>
      </c>
    </row>
    <row r="247" spans="1:7" x14ac:dyDescent="0.25">
      <c r="A247" s="78" t="s">
        <v>346</v>
      </c>
      <c r="B247" s="79" t="s">
        <v>7159</v>
      </c>
      <c r="C247" s="80"/>
      <c r="D247" s="81"/>
      <c r="E247" s="81"/>
      <c r="F247" s="81"/>
      <c r="G247" s="65">
        <f t="shared" si="3"/>
        <v>5</v>
      </c>
    </row>
    <row r="248" spans="1:7" ht="45" x14ac:dyDescent="0.25">
      <c r="A248" s="78" t="s">
        <v>347</v>
      </c>
      <c r="B248" s="79" t="s">
        <v>7329</v>
      </c>
      <c r="C248" s="80" t="s">
        <v>6830</v>
      </c>
      <c r="D248" s="81">
        <v>17.579999999999998</v>
      </c>
      <c r="E248" s="81">
        <v>10.18</v>
      </c>
      <c r="F248" s="81">
        <v>27.76</v>
      </c>
      <c r="G248" s="65">
        <f t="shared" si="3"/>
        <v>9</v>
      </c>
    </row>
    <row r="249" spans="1:7" ht="45" x14ac:dyDescent="0.25">
      <c r="A249" s="78" t="s">
        <v>348</v>
      </c>
      <c r="B249" s="79" t="s">
        <v>7330</v>
      </c>
      <c r="C249" s="80" t="s">
        <v>6830</v>
      </c>
      <c r="D249" s="81">
        <v>1.53</v>
      </c>
      <c r="E249" s="81">
        <v>10.18</v>
      </c>
      <c r="F249" s="81">
        <v>11.71</v>
      </c>
      <c r="G249" s="65">
        <f t="shared" si="3"/>
        <v>9</v>
      </c>
    </row>
    <row r="250" spans="1:7" x14ac:dyDescent="0.25">
      <c r="A250" s="78" t="s">
        <v>349</v>
      </c>
      <c r="B250" s="79" t="s">
        <v>7160</v>
      </c>
      <c r="C250" s="80"/>
      <c r="D250" s="81"/>
      <c r="E250" s="81"/>
      <c r="F250" s="81"/>
      <c r="G250" s="65">
        <f t="shared" si="3"/>
        <v>5</v>
      </c>
    </row>
    <row r="251" spans="1:7" ht="45" x14ac:dyDescent="0.25">
      <c r="A251" s="78" t="s">
        <v>350</v>
      </c>
      <c r="B251" s="79" t="s">
        <v>7331</v>
      </c>
      <c r="C251" s="80" t="s">
        <v>6830</v>
      </c>
      <c r="D251" s="81">
        <v>23.61</v>
      </c>
      <c r="E251" s="81">
        <v>4.07</v>
      </c>
      <c r="F251" s="81">
        <v>27.68</v>
      </c>
      <c r="G251" s="65">
        <f t="shared" si="3"/>
        <v>9</v>
      </c>
    </row>
    <row r="252" spans="1:7" ht="30" x14ac:dyDescent="0.25">
      <c r="A252" s="78" t="s">
        <v>351</v>
      </c>
      <c r="B252" s="79" t="s">
        <v>7332</v>
      </c>
      <c r="C252" s="80" t="s">
        <v>6830</v>
      </c>
      <c r="D252" s="81">
        <v>21.31</v>
      </c>
      <c r="E252" s="81">
        <v>4.07</v>
      </c>
      <c r="F252" s="81">
        <v>25.38</v>
      </c>
      <c r="G252" s="65">
        <f t="shared" si="3"/>
        <v>9</v>
      </c>
    </row>
    <row r="253" spans="1:7" ht="45" x14ac:dyDescent="0.25">
      <c r="A253" s="78" t="s">
        <v>352</v>
      </c>
      <c r="B253" s="79" t="s">
        <v>7333</v>
      </c>
      <c r="C253" s="80" t="s">
        <v>6830</v>
      </c>
      <c r="D253" s="81">
        <v>9.4700000000000006</v>
      </c>
      <c r="E253" s="81">
        <v>1.43</v>
      </c>
      <c r="F253" s="81">
        <v>10.9</v>
      </c>
      <c r="G253" s="65">
        <f t="shared" si="3"/>
        <v>9</v>
      </c>
    </row>
    <row r="254" spans="1:7" ht="30" x14ac:dyDescent="0.25">
      <c r="A254" s="78" t="s">
        <v>353</v>
      </c>
      <c r="B254" s="79" t="s">
        <v>354</v>
      </c>
      <c r="C254" s="80" t="s">
        <v>6830</v>
      </c>
      <c r="D254" s="81">
        <v>6.8</v>
      </c>
      <c r="E254" s="81">
        <v>1.43</v>
      </c>
      <c r="F254" s="81">
        <v>8.23</v>
      </c>
      <c r="G254" s="65">
        <f t="shared" si="3"/>
        <v>9</v>
      </c>
    </row>
    <row r="255" spans="1:7" ht="45" x14ac:dyDescent="0.25">
      <c r="A255" s="78" t="s">
        <v>355</v>
      </c>
      <c r="B255" s="79" t="s">
        <v>7334</v>
      </c>
      <c r="C255" s="80" t="s">
        <v>6830</v>
      </c>
      <c r="D255" s="81">
        <v>12.89</v>
      </c>
      <c r="E255" s="81">
        <v>0.61</v>
      </c>
      <c r="F255" s="81">
        <v>13.5</v>
      </c>
      <c r="G255" s="65">
        <f t="shared" si="3"/>
        <v>9</v>
      </c>
    </row>
    <row r="256" spans="1:7" x14ac:dyDescent="0.25">
      <c r="A256" s="78" t="s">
        <v>356</v>
      </c>
      <c r="B256" s="79" t="s">
        <v>7161</v>
      </c>
      <c r="C256" s="80"/>
      <c r="D256" s="81"/>
      <c r="E256" s="81"/>
      <c r="F256" s="81"/>
      <c r="G256" s="65">
        <f t="shared" si="3"/>
        <v>5</v>
      </c>
    </row>
    <row r="257" spans="1:7" ht="30" x14ac:dyDescent="0.25">
      <c r="A257" s="78" t="s">
        <v>357</v>
      </c>
      <c r="B257" s="79" t="s">
        <v>358</v>
      </c>
      <c r="C257" s="80" t="s">
        <v>6830</v>
      </c>
      <c r="D257" s="81"/>
      <c r="E257" s="81">
        <v>10.59</v>
      </c>
      <c r="F257" s="81">
        <v>10.59</v>
      </c>
      <c r="G257" s="65">
        <f t="shared" si="3"/>
        <v>9</v>
      </c>
    </row>
    <row r="258" spans="1:7" ht="30" x14ac:dyDescent="0.25">
      <c r="A258" s="78" t="s">
        <v>359</v>
      </c>
      <c r="B258" s="79" t="s">
        <v>360</v>
      </c>
      <c r="C258" s="80" t="s">
        <v>6830</v>
      </c>
      <c r="D258" s="81"/>
      <c r="E258" s="81">
        <v>6.11</v>
      </c>
      <c r="F258" s="81">
        <v>6.11</v>
      </c>
      <c r="G258" s="65">
        <f t="shared" si="3"/>
        <v>9</v>
      </c>
    </row>
    <row r="259" spans="1:7" ht="30" x14ac:dyDescent="0.25">
      <c r="A259" s="78" t="s">
        <v>361</v>
      </c>
      <c r="B259" s="79" t="s">
        <v>362</v>
      </c>
      <c r="C259" s="80" t="s">
        <v>6830</v>
      </c>
      <c r="D259" s="81"/>
      <c r="E259" s="81">
        <v>6.11</v>
      </c>
      <c r="F259" s="81">
        <v>6.11</v>
      </c>
      <c r="G259" s="65">
        <f t="shared" si="3"/>
        <v>9</v>
      </c>
    </row>
    <row r="260" spans="1:7" ht="30" x14ac:dyDescent="0.25">
      <c r="A260" s="78" t="s">
        <v>363</v>
      </c>
      <c r="B260" s="79" t="s">
        <v>364</v>
      </c>
      <c r="C260" s="80" t="s">
        <v>6830</v>
      </c>
      <c r="D260" s="81"/>
      <c r="E260" s="81">
        <v>6.72</v>
      </c>
      <c r="F260" s="81">
        <v>6.72</v>
      </c>
      <c r="G260" s="65">
        <f t="shared" si="3"/>
        <v>9</v>
      </c>
    </row>
    <row r="261" spans="1:7" x14ac:dyDescent="0.25">
      <c r="A261" s="78" t="s">
        <v>365</v>
      </c>
      <c r="B261" s="79" t="s">
        <v>7162</v>
      </c>
      <c r="C261" s="80"/>
      <c r="D261" s="81"/>
      <c r="E261" s="81"/>
      <c r="F261" s="81"/>
      <c r="G261" s="65">
        <f t="shared" si="3"/>
        <v>5</v>
      </c>
    </row>
    <row r="262" spans="1:7" x14ac:dyDescent="0.25">
      <c r="A262" s="78" t="s">
        <v>366</v>
      </c>
      <c r="B262" s="79" t="s">
        <v>367</v>
      </c>
      <c r="C262" s="80" t="s">
        <v>6830</v>
      </c>
      <c r="D262" s="81"/>
      <c r="E262" s="81">
        <v>16.38</v>
      </c>
      <c r="F262" s="81">
        <v>16.38</v>
      </c>
      <c r="G262" s="65">
        <f t="shared" si="3"/>
        <v>9</v>
      </c>
    </row>
    <row r="263" spans="1:7" ht="30" x14ac:dyDescent="0.25">
      <c r="A263" s="78" t="s">
        <v>368</v>
      </c>
      <c r="B263" s="79" t="s">
        <v>369</v>
      </c>
      <c r="C263" s="80" t="s">
        <v>6830</v>
      </c>
      <c r="D263" s="81"/>
      <c r="E263" s="81">
        <v>19.66</v>
      </c>
      <c r="F263" s="81">
        <v>19.66</v>
      </c>
      <c r="G263" s="65">
        <f t="shared" si="3"/>
        <v>9</v>
      </c>
    </row>
    <row r="264" spans="1:7" ht="30" x14ac:dyDescent="0.25">
      <c r="A264" s="78" t="s">
        <v>370</v>
      </c>
      <c r="B264" s="79" t="s">
        <v>371</v>
      </c>
      <c r="C264" s="80" t="s">
        <v>6833</v>
      </c>
      <c r="D264" s="81"/>
      <c r="E264" s="81">
        <v>6.55</v>
      </c>
      <c r="F264" s="81">
        <v>6.55</v>
      </c>
      <c r="G264" s="65">
        <f t="shared" si="3"/>
        <v>9</v>
      </c>
    </row>
    <row r="265" spans="1:7" x14ac:dyDescent="0.25">
      <c r="A265" s="78" t="s">
        <v>372</v>
      </c>
      <c r="B265" s="79" t="s">
        <v>7163</v>
      </c>
      <c r="C265" s="80"/>
      <c r="D265" s="81"/>
      <c r="E265" s="81"/>
      <c r="F265" s="81"/>
      <c r="G265" s="65">
        <f t="shared" si="3"/>
        <v>5</v>
      </c>
    </row>
    <row r="266" spans="1:7" x14ac:dyDescent="0.25">
      <c r="A266" s="78" t="s">
        <v>373</v>
      </c>
      <c r="B266" s="79" t="s">
        <v>374</v>
      </c>
      <c r="C266" s="80" t="s">
        <v>6833</v>
      </c>
      <c r="D266" s="81">
        <v>7.0000000000000007E-2</v>
      </c>
      <c r="E266" s="81">
        <v>1.48</v>
      </c>
      <c r="F266" s="81">
        <v>1.55</v>
      </c>
      <c r="G266" s="65">
        <f t="shared" ref="G266:G329" si="4">LEN(A266)</f>
        <v>9</v>
      </c>
    </row>
    <row r="267" spans="1:7" ht="30" x14ac:dyDescent="0.25">
      <c r="A267" s="78" t="s">
        <v>375</v>
      </c>
      <c r="B267" s="79" t="s">
        <v>376</v>
      </c>
      <c r="C267" s="80" t="s">
        <v>6833</v>
      </c>
      <c r="D267" s="81">
        <v>0.8</v>
      </c>
      <c r="E267" s="81">
        <v>1.48</v>
      </c>
      <c r="F267" s="81">
        <v>2.2799999999999998</v>
      </c>
      <c r="G267" s="65">
        <f t="shared" si="4"/>
        <v>9</v>
      </c>
    </row>
    <row r="268" spans="1:7" ht="30" x14ac:dyDescent="0.25">
      <c r="A268" s="78" t="s">
        <v>377</v>
      </c>
      <c r="B268" s="79" t="s">
        <v>378</v>
      </c>
      <c r="C268" s="80" t="s">
        <v>6830</v>
      </c>
      <c r="D268" s="81">
        <v>4</v>
      </c>
      <c r="E268" s="81">
        <v>11.88</v>
      </c>
      <c r="F268" s="81">
        <v>15.88</v>
      </c>
      <c r="G268" s="65">
        <f t="shared" si="4"/>
        <v>9</v>
      </c>
    </row>
    <row r="269" spans="1:7" ht="30" x14ac:dyDescent="0.25">
      <c r="A269" s="78" t="s">
        <v>379</v>
      </c>
      <c r="B269" s="79" t="s">
        <v>380</v>
      </c>
      <c r="C269" s="80" t="s">
        <v>6830</v>
      </c>
      <c r="D269" s="81">
        <v>0.34</v>
      </c>
      <c r="E269" s="81">
        <v>8.91</v>
      </c>
      <c r="F269" s="81">
        <v>9.25</v>
      </c>
      <c r="G269" s="65">
        <f t="shared" si="4"/>
        <v>9</v>
      </c>
    </row>
    <row r="270" spans="1:7" x14ac:dyDescent="0.25">
      <c r="A270" s="78" t="s">
        <v>381</v>
      </c>
      <c r="B270" s="79" t="s">
        <v>382</v>
      </c>
      <c r="C270" s="80" t="s">
        <v>6830</v>
      </c>
      <c r="D270" s="81">
        <v>4</v>
      </c>
      <c r="E270" s="81">
        <v>8.91</v>
      </c>
      <c r="F270" s="81">
        <v>12.91</v>
      </c>
      <c r="G270" s="65">
        <f t="shared" si="4"/>
        <v>9</v>
      </c>
    </row>
    <row r="271" spans="1:7" x14ac:dyDescent="0.25">
      <c r="A271" s="78" t="s">
        <v>383</v>
      </c>
      <c r="B271" s="79" t="s">
        <v>384</v>
      </c>
      <c r="C271" s="80" t="s">
        <v>6830</v>
      </c>
      <c r="D271" s="81">
        <v>0.34</v>
      </c>
      <c r="E271" s="81">
        <v>5.94</v>
      </c>
      <c r="F271" s="81">
        <v>6.28</v>
      </c>
      <c r="G271" s="65">
        <f t="shared" si="4"/>
        <v>9</v>
      </c>
    </row>
    <row r="272" spans="1:7" x14ac:dyDescent="0.25">
      <c r="A272" s="78" t="s">
        <v>6655</v>
      </c>
      <c r="B272" s="79" t="s">
        <v>7164</v>
      </c>
      <c r="C272" s="80"/>
      <c r="D272" s="81"/>
      <c r="E272" s="81"/>
      <c r="F272" s="81"/>
      <c r="G272" s="65">
        <f t="shared" si="4"/>
        <v>5</v>
      </c>
    </row>
    <row r="273" spans="1:7" x14ac:dyDescent="0.25">
      <c r="A273" s="78" t="s">
        <v>6656</v>
      </c>
      <c r="B273" s="79" t="s">
        <v>6657</v>
      </c>
      <c r="C273" s="80" t="s">
        <v>6830</v>
      </c>
      <c r="D273" s="81">
        <v>97.72</v>
      </c>
      <c r="E273" s="81"/>
      <c r="F273" s="81">
        <v>97.72</v>
      </c>
      <c r="G273" s="65">
        <f t="shared" si="4"/>
        <v>9</v>
      </c>
    </row>
    <row r="274" spans="1:7" x14ac:dyDescent="0.25">
      <c r="A274" s="78" t="s">
        <v>6658</v>
      </c>
      <c r="B274" s="79" t="s">
        <v>6659</v>
      </c>
      <c r="C274" s="80" t="s">
        <v>6828</v>
      </c>
      <c r="D274" s="81">
        <v>3.23</v>
      </c>
      <c r="E274" s="81">
        <v>9.0299999999999994</v>
      </c>
      <c r="F274" s="81">
        <v>12.26</v>
      </c>
      <c r="G274" s="65">
        <f t="shared" si="4"/>
        <v>9</v>
      </c>
    </row>
    <row r="275" spans="1:7" x14ac:dyDescent="0.25">
      <c r="A275" s="78" t="s">
        <v>385</v>
      </c>
      <c r="B275" s="79" t="s">
        <v>6842</v>
      </c>
      <c r="C275" s="80"/>
      <c r="D275" s="81"/>
      <c r="E275" s="81"/>
      <c r="F275" s="81"/>
      <c r="G275" s="65">
        <f t="shared" si="4"/>
        <v>2</v>
      </c>
    </row>
    <row r="276" spans="1:7" x14ac:dyDescent="0.25">
      <c r="A276" s="78" t="s">
        <v>386</v>
      </c>
      <c r="B276" s="79" t="s">
        <v>387</v>
      </c>
      <c r="C276" s="80"/>
      <c r="D276" s="81"/>
      <c r="E276" s="81"/>
      <c r="F276" s="81"/>
      <c r="G276" s="65">
        <f t="shared" si="4"/>
        <v>5</v>
      </c>
    </row>
    <row r="277" spans="1:7" ht="30" x14ac:dyDescent="0.25">
      <c r="A277" s="78" t="s">
        <v>388</v>
      </c>
      <c r="B277" s="79" t="s">
        <v>389</v>
      </c>
      <c r="C277" s="80" t="s">
        <v>6830</v>
      </c>
      <c r="D277" s="81"/>
      <c r="E277" s="81">
        <v>37.19</v>
      </c>
      <c r="F277" s="81">
        <v>37.19</v>
      </c>
      <c r="G277" s="65">
        <f t="shared" si="4"/>
        <v>9</v>
      </c>
    </row>
    <row r="278" spans="1:7" ht="30" x14ac:dyDescent="0.25">
      <c r="A278" s="78" t="s">
        <v>390</v>
      </c>
      <c r="B278" s="79" t="s">
        <v>391</v>
      </c>
      <c r="C278" s="80" t="s">
        <v>6830</v>
      </c>
      <c r="D278" s="81"/>
      <c r="E278" s="81">
        <v>32.229999999999997</v>
      </c>
      <c r="F278" s="81">
        <v>32.229999999999997</v>
      </c>
      <c r="G278" s="65">
        <f t="shared" si="4"/>
        <v>9</v>
      </c>
    </row>
    <row r="279" spans="1:7" ht="30" x14ac:dyDescent="0.25">
      <c r="A279" s="78" t="s">
        <v>392</v>
      </c>
      <c r="B279" s="79" t="s">
        <v>393</v>
      </c>
      <c r="C279" s="80" t="s">
        <v>6830</v>
      </c>
      <c r="D279" s="81"/>
      <c r="E279" s="81">
        <v>19.829999999999998</v>
      </c>
      <c r="F279" s="81">
        <v>19.829999999999998</v>
      </c>
      <c r="G279" s="65">
        <f t="shared" si="4"/>
        <v>9</v>
      </c>
    </row>
    <row r="280" spans="1:7" ht="30" x14ac:dyDescent="0.25">
      <c r="A280" s="78" t="s">
        <v>394</v>
      </c>
      <c r="B280" s="79" t="s">
        <v>395</v>
      </c>
      <c r="C280" s="80" t="s">
        <v>6830</v>
      </c>
      <c r="D280" s="81">
        <v>2.6</v>
      </c>
      <c r="E280" s="81">
        <v>0.69</v>
      </c>
      <c r="F280" s="81">
        <v>3.29</v>
      </c>
      <c r="G280" s="65">
        <f t="shared" si="4"/>
        <v>9</v>
      </c>
    </row>
    <row r="281" spans="1:7" ht="30" x14ac:dyDescent="0.25">
      <c r="A281" s="78" t="s">
        <v>396</v>
      </c>
      <c r="B281" s="79" t="s">
        <v>397</v>
      </c>
      <c r="C281" s="80" t="s">
        <v>6833</v>
      </c>
      <c r="D281" s="81"/>
      <c r="E281" s="81">
        <v>4.29</v>
      </c>
      <c r="F281" s="81">
        <v>4.29</v>
      </c>
      <c r="G281" s="65">
        <f t="shared" si="4"/>
        <v>9</v>
      </c>
    </row>
    <row r="282" spans="1:7" x14ac:dyDescent="0.25">
      <c r="A282" s="78" t="s">
        <v>398</v>
      </c>
      <c r="B282" s="79" t="s">
        <v>399</v>
      </c>
      <c r="C282" s="80" t="s">
        <v>6833</v>
      </c>
      <c r="D282" s="81"/>
      <c r="E282" s="81">
        <v>12.62</v>
      </c>
      <c r="F282" s="81">
        <v>12.62</v>
      </c>
      <c r="G282" s="65">
        <f t="shared" si="4"/>
        <v>9</v>
      </c>
    </row>
    <row r="283" spans="1:7" ht="30" x14ac:dyDescent="0.25">
      <c r="A283" s="78" t="s">
        <v>400</v>
      </c>
      <c r="B283" s="79" t="s">
        <v>7165</v>
      </c>
      <c r="C283" s="80"/>
      <c r="D283" s="81"/>
      <c r="E283" s="81"/>
      <c r="F283" s="81"/>
      <c r="G283" s="65">
        <f t="shared" si="4"/>
        <v>5</v>
      </c>
    </row>
    <row r="284" spans="1:7" x14ac:dyDescent="0.25">
      <c r="A284" s="78" t="s">
        <v>401</v>
      </c>
      <c r="B284" s="79" t="s">
        <v>402</v>
      </c>
      <c r="C284" s="80" t="s">
        <v>6833</v>
      </c>
      <c r="D284" s="81"/>
      <c r="E284" s="81">
        <v>1.35</v>
      </c>
      <c r="F284" s="81">
        <v>1.35</v>
      </c>
      <c r="G284" s="65">
        <f t="shared" si="4"/>
        <v>9</v>
      </c>
    </row>
    <row r="285" spans="1:7" ht="30" x14ac:dyDescent="0.25">
      <c r="A285" s="78" t="s">
        <v>403</v>
      </c>
      <c r="B285" s="79" t="s">
        <v>404</v>
      </c>
      <c r="C285" s="80" t="s">
        <v>6833</v>
      </c>
      <c r="D285" s="81"/>
      <c r="E285" s="81">
        <v>4.5199999999999996</v>
      </c>
      <c r="F285" s="81">
        <v>4.5199999999999996</v>
      </c>
      <c r="G285" s="65">
        <f t="shared" si="4"/>
        <v>9</v>
      </c>
    </row>
    <row r="286" spans="1:7" x14ac:dyDescent="0.25">
      <c r="A286" s="78" t="s">
        <v>405</v>
      </c>
      <c r="B286" s="79" t="s">
        <v>406</v>
      </c>
      <c r="C286" s="80" t="s">
        <v>6830</v>
      </c>
      <c r="D286" s="81"/>
      <c r="E286" s="81">
        <v>24.83</v>
      </c>
      <c r="F286" s="81">
        <v>24.83</v>
      </c>
      <c r="G286" s="65">
        <f t="shared" si="4"/>
        <v>9</v>
      </c>
    </row>
    <row r="287" spans="1:7" ht="30" x14ac:dyDescent="0.25">
      <c r="A287" s="78" t="s">
        <v>407</v>
      </c>
      <c r="B287" s="79" t="s">
        <v>408</v>
      </c>
      <c r="C287" s="80" t="s">
        <v>6830</v>
      </c>
      <c r="D287" s="81"/>
      <c r="E287" s="81">
        <v>20.32</v>
      </c>
      <c r="F287" s="81">
        <v>20.32</v>
      </c>
      <c r="G287" s="65">
        <f t="shared" si="4"/>
        <v>9</v>
      </c>
    </row>
    <row r="288" spans="1:7" ht="30" x14ac:dyDescent="0.25">
      <c r="A288" s="78" t="s">
        <v>409</v>
      </c>
      <c r="B288" s="79" t="s">
        <v>410</v>
      </c>
      <c r="C288" s="80" t="s">
        <v>6830</v>
      </c>
      <c r="D288" s="81"/>
      <c r="E288" s="81">
        <v>18.059999999999999</v>
      </c>
      <c r="F288" s="81">
        <v>18.059999999999999</v>
      </c>
      <c r="G288" s="65">
        <f t="shared" si="4"/>
        <v>9</v>
      </c>
    </row>
    <row r="289" spans="1:7" ht="30" x14ac:dyDescent="0.25">
      <c r="A289" s="78" t="s">
        <v>411</v>
      </c>
      <c r="B289" s="79" t="s">
        <v>412</v>
      </c>
      <c r="C289" s="80" t="s">
        <v>6830</v>
      </c>
      <c r="D289" s="81"/>
      <c r="E289" s="81">
        <v>13.55</v>
      </c>
      <c r="F289" s="81">
        <v>13.55</v>
      </c>
      <c r="G289" s="65">
        <f t="shared" si="4"/>
        <v>9</v>
      </c>
    </row>
    <row r="290" spans="1:7" x14ac:dyDescent="0.25">
      <c r="A290" s="78" t="s">
        <v>413</v>
      </c>
      <c r="B290" s="79" t="s">
        <v>414</v>
      </c>
      <c r="C290" s="80" t="s">
        <v>6843</v>
      </c>
      <c r="D290" s="81">
        <v>2.33</v>
      </c>
      <c r="E290" s="81"/>
      <c r="F290" s="81">
        <v>2.33</v>
      </c>
      <c r="G290" s="65">
        <f t="shared" si="4"/>
        <v>9</v>
      </c>
    </row>
    <row r="291" spans="1:7" x14ac:dyDescent="0.25">
      <c r="A291" s="78" t="s">
        <v>415</v>
      </c>
      <c r="B291" s="79" t="s">
        <v>7166</v>
      </c>
      <c r="C291" s="80"/>
      <c r="D291" s="81"/>
      <c r="E291" s="81"/>
      <c r="F291" s="81"/>
      <c r="G291" s="65">
        <f t="shared" si="4"/>
        <v>5</v>
      </c>
    </row>
    <row r="292" spans="1:7" x14ac:dyDescent="0.25">
      <c r="A292" s="78" t="s">
        <v>416</v>
      </c>
      <c r="B292" s="79" t="s">
        <v>417</v>
      </c>
      <c r="C292" s="80" t="s">
        <v>6830</v>
      </c>
      <c r="D292" s="81"/>
      <c r="E292" s="81">
        <v>16.29</v>
      </c>
      <c r="F292" s="81">
        <v>16.29</v>
      </c>
      <c r="G292" s="65">
        <f t="shared" si="4"/>
        <v>9</v>
      </c>
    </row>
    <row r="293" spans="1:7" ht="30" x14ac:dyDescent="0.25">
      <c r="A293" s="78" t="s">
        <v>418</v>
      </c>
      <c r="B293" s="79" t="s">
        <v>419</v>
      </c>
      <c r="C293" s="80" t="s">
        <v>6830</v>
      </c>
      <c r="D293" s="81"/>
      <c r="E293" s="81">
        <v>8.14</v>
      </c>
      <c r="F293" s="81">
        <v>8.14</v>
      </c>
      <c r="G293" s="65">
        <f t="shared" si="4"/>
        <v>9</v>
      </c>
    </row>
    <row r="294" spans="1:7" x14ac:dyDescent="0.25">
      <c r="A294" s="78" t="s">
        <v>420</v>
      </c>
      <c r="B294" s="79" t="s">
        <v>421</v>
      </c>
      <c r="C294" s="80" t="s">
        <v>6833</v>
      </c>
      <c r="D294" s="81"/>
      <c r="E294" s="81">
        <v>6.11</v>
      </c>
      <c r="F294" s="81">
        <v>6.11</v>
      </c>
      <c r="G294" s="65">
        <f t="shared" si="4"/>
        <v>9</v>
      </c>
    </row>
    <row r="295" spans="1:7" x14ac:dyDescent="0.25">
      <c r="A295" s="78" t="s">
        <v>422</v>
      </c>
      <c r="B295" s="79" t="s">
        <v>423</v>
      </c>
      <c r="C295" s="80" t="s">
        <v>6833</v>
      </c>
      <c r="D295" s="81"/>
      <c r="E295" s="81">
        <v>10.18</v>
      </c>
      <c r="F295" s="81">
        <v>10.18</v>
      </c>
      <c r="G295" s="65">
        <f t="shared" si="4"/>
        <v>9</v>
      </c>
    </row>
    <row r="296" spans="1:7" ht="30" x14ac:dyDescent="0.25">
      <c r="A296" s="78" t="s">
        <v>424</v>
      </c>
      <c r="B296" s="79" t="s">
        <v>425</v>
      </c>
      <c r="C296" s="80" t="s">
        <v>6830</v>
      </c>
      <c r="D296" s="81"/>
      <c r="E296" s="81">
        <v>12.4</v>
      </c>
      <c r="F296" s="81">
        <v>12.4</v>
      </c>
      <c r="G296" s="65">
        <f t="shared" si="4"/>
        <v>9</v>
      </c>
    </row>
    <row r="297" spans="1:7" x14ac:dyDescent="0.25">
      <c r="A297" s="78" t="s">
        <v>426</v>
      </c>
      <c r="B297" s="79" t="s">
        <v>7167</v>
      </c>
      <c r="C297" s="80"/>
      <c r="D297" s="81"/>
      <c r="E297" s="81"/>
      <c r="F297" s="81"/>
      <c r="G297" s="65">
        <f t="shared" si="4"/>
        <v>5</v>
      </c>
    </row>
    <row r="298" spans="1:7" ht="30" x14ac:dyDescent="0.25">
      <c r="A298" s="78" t="s">
        <v>427</v>
      </c>
      <c r="B298" s="79" t="s">
        <v>428</v>
      </c>
      <c r="C298" s="80" t="s">
        <v>6830</v>
      </c>
      <c r="D298" s="81"/>
      <c r="E298" s="81">
        <v>43.55</v>
      </c>
      <c r="F298" s="81">
        <v>43.55</v>
      </c>
      <c r="G298" s="65">
        <f t="shared" si="4"/>
        <v>9</v>
      </c>
    </row>
    <row r="299" spans="1:7" ht="30" x14ac:dyDescent="0.25">
      <c r="A299" s="78" t="s">
        <v>429</v>
      </c>
      <c r="B299" s="79" t="s">
        <v>430</v>
      </c>
      <c r="C299" s="80" t="s">
        <v>6830</v>
      </c>
      <c r="D299" s="81"/>
      <c r="E299" s="81">
        <v>26.47</v>
      </c>
      <c r="F299" s="81">
        <v>26.47</v>
      </c>
      <c r="G299" s="65">
        <f t="shared" si="4"/>
        <v>9</v>
      </c>
    </row>
    <row r="300" spans="1:7" x14ac:dyDescent="0.25">
      <c r="A300" s="78" t="s">
        <v>431</v>
      </c>
      <c r="B300" s="79" t="s">
        <v>432</v>
      </c>
      <c r="C300" s="80" t="s">
        <v>6833</v>
      </c>
      <c r="D300" s="81"/>
      <c r="E300" s="81">
        <v>18.32</v>
      </c>
      <c r="F300" s="81">
        <v>18.32</v>
      </c>
      <c r="G300" s="65">
        <f t="shared" si="4"/>
        <v>9</v>
      </c>
    </row>
    <row r="301" spans="1:7" x14ac:dyDescent="0.25">
      <c r="A301" s="78" t="s">
        <v>433</v>
      </c>
      <c r="B301" s="79" t="s">
        <v>434</v>
      </c>
      <c r="C301" s="80" t="s">
        <v>6833</v>
      </c>
      <c r="D301" s="81"/>
      <c r="E301" s="81">
        <v>20.36</v>
      </c>
      <c r="F301" s="81">
        <v>20.36</v>
      </c>
      <c r="G301" s="65">
        <f t="shared" si="4"/>
        <v>9</v>
      </c>
    </row>
    <row r="302" spans="1:7" x14ac:dyDescent="0.25">
      <c r="A302" s="78" t="s">
        <v>435</v>
      </c>
      <c r="B302" s="79" t="s">
        <v>436</v>
      </c>
      <c r="C302" s="80" t="s">
        <v>6833</v>
      </c>
      <c r="D302" s="81"/>
      <c r="E302" s="81">
        <v>16.29</v>
      </c>
      <c r="F302" s="81">
        <v>16.29</v>
      </c>
      <c r="G302" s="65">
        <f t="shared" si="4"/>
        <v>9</v>
      </c>
    </row>
    <row r="303" spans="1:7" x14ac:dyDescent="0.25">
      <c r="A303" s="78" t="s">
        <v>437</v>
      </c>
      <c r="B303" s="79" t="s">
        <v>438</v>
      </c>
      <c r="C303" s="80"/>
      <c r="D303" s="81"/>
      <c r="E303" s="81"/>
      <c r="F303" s="81"/>
      <c r="G303" s="65">
        <f t="shared" si="4"/>
        <v>5</v>
      </c>
    </row>
    <row r="304" spans="1:7" x14ac:dyDescent="0.25">
      <c r="A304" s="78" t="s">
        <v>439</v>
      </c>
      <c r="B304" s="79" t="s">
        <v>440</v>
      </c>
      <c r="C304" s="80" t="s">
        <v>6830</v>
      </c>
      <c r="D304" s="81"/>
      <c r="E304" s="81">
        <v>57.1</v>
      </c>
      <c r="F304" s="81">
        <v>57.1</v>
      </c>
      <c r="G304" s="65">
        <f t="shared" si="4"/>
        <v>9</v>
      </c>
    </row>
    <row r="305" spans="1:7" x14ac:dyDescent="0.25">
      <c r="A305" s="78" t="s">
        <v>441</v>
      </c>
      <c r="B305" s="79" t="s">
        <v>442</v>
      </c>
      <c r="C305" s="80" t="s">
        <v>6830</v>
      </c>
      <c r="D305" s="81"/>
      <c r="E305" s="81">
        <v>12.22</v>
      </c>
      <c r="F305" s="81">
        <v>12.22</v>
      </c>
      <c r="G305" s="65">
        <f t="shared" si="4"/>
        <v>9</v>
      </c>
    </row>
    <row r="306" spans="1:7" x14ac:dyDescent="0.25">
      <c r="A306" s="78" t="s">
        <v>443</v>
      </c>
      <c r="B306" s="79" t="s">
        <v>444</v>
      </c>
      <c r="C306" s="80" t="s">
        <v>6830</v>
      </c>
      <c r="D306" s="81"/>
      <c r="E306" s="81">
        <v>15.81</v>
      </c>
      <c r="F306" s="81">
        <v>15.81</v>
      </c>
      <c r="G306" s="65">
        <f t="shared" si="4"/>
        <v>9</v>
      </c>
    </row>
    <row r="307" spans="1:7" x14ac:dyDescent="0.25">
      <c r="A307" s="78" t="s">
        <v>445</v>
      </c>
      <c r="B307" s="79" t="s">
        <v>446</v>
      </c>
      <c r="C307" s="80" t="s">
        <v>6830</v>
      </c>
      <c r="D307" s="81"/>
      <c r="E307" s="81">
        <v>27.09</v>
      </c>
      <c r="F307" s="81">
        <v>27.09</v>
      </c>
      <c r="G307" s="65">
        <f t="shared" si="4"/>
        <v>9</v>
      </c>
    </row>
    <row r="308" spans="1:7" x14ac:dyDescent="0.25">
      <c r="A308" s="78" t="s">
        <v>447</v>
      </c>
      <c r="B308" s="79" t="s">
        <v>448</v>
      </c>
      <c r="C308" s="80" t="s">
        <v>6833</v>
      </c>
      <c r="D308" s="81"/>
      <c r="E308" s="81">
        <v>13.55</v>
      </c>
      <c r="F308" s="81">
        <v>13.55</v>
      </c>
      <c r="G308" s="65">
        <f t="shared" si="4"/>
        <v>9</v>
      </c>
    </row>
    <row r="309" spans="1:7" x14ac:dyDescent="0.25">
      <c r="A309" s="78" t="s">
        <v>449</v>
      </c>
      <c r="B309" s="79" t="s">
        <v>450</v>
      </c>
      <c r="C309" s="80" t="s">
        <v>6833</v>
      </c>
      <c r="D309" s="81"/>
      <c r="E309" s="81">
        <v>3.05</v>
      </c>
      <c r="F309" s="81">
        <v>3.05</v>
      </c>
      <c r="G309" s="65">
        <f t="shared" si="4"/>
        <v>9</v>
      </c>
    </row>
    <row r="310" spans="1:7" x14ac:dyDescent="0.25">
      <c r="A310" s="78" t="s">
        <v>451</v>
      </c>
      <c r="B310" s="79" t="s">
        <v>7168</v>
      </c>
      <c r="C310" s="80"/>
      <c r="D310" s="81"/>
      <c r="E310" s="81"/>
      <c r="F310" s="81"/>
      <c r="G310" s="65">
        <f t="shared" si="4"/>
        <v>5</v>
      </c>
    </row>
    <row r="311" spans="1:7" x14ac:dyDescent="0.25">
      <c r="A311" s="78" t="s">
        <v>452</v>
      </c>
      <c r="B311" s="79" t="s">
        <v>453</v>
      </c>
      <c r="C311" s="80" t="s">
        <v>6830</v>
      </c>
      <c r="D311" s="81"/>
      <c r="E311" s="81">
        <v>57.1</v>
      </c>
      <c r="F311" s="81">
        <v>57.1</v>
      </c>
      <c r="G311" s="65">
        <f t="shared" si="4"/>
        <v>9</v>
      </c>
    </row>
    <row r="312" spans="1:7" x14ac:dyDescent="0.25">
      <c r="A312" s="78" t="s">
        <v>454</v>
      </c>
      <c r="B312" s="79" t="s">
        <v>455</v>
      </c>
      <c r="C312" s="80" t="s">
        <v>6830</v>
      </c>
      <c r="D312" s="81"/>
      <c r="E312" s="81">
        <v>4.5199999999999996</v>
      </c>
      <c r="F312" s="81">
        <v>4.5199999999999996</v>
      </c>
      <c r="G312" s="65">
        <f t="shared" si="4"/>
        <v>9</v>
      </c>
    </row>
    <row r="313" spans="1:7" x14ac:dyDescent="0.25">
      <c r="A313" s="78" t="s">
        <v>456</v>
      </c>
      <c r="B313" s="79" t="s">
        <v>457</v>
      </c>
      <c r="C313" s="80" t="s">
        <v>6833</v>
      </c>
      <c r="D313" s="81"/>
      <c r="E313" s="81">
        <v>4.1900000000000004</v>
      </c>
      <c r="F313" s="81">
        <v>4.1900000000000004</v>
      </c>
      <c r="G313" s="65">
        <f t="shared" si="4"/>
        <v>9</v>
      </c>
    </row>
    <row r="314" spans="1:7" x14ac:dyDescent="0.25">
      <c r="A314" s="78" t="s">
        <v>458</v>
      </c>
      <c r="B314" s="79" t="s">
        <v>459</v>
      </c>
      <c r="C314" s="80" t="s">
        <v>6833</v>
      </c>
      <c r="D314" s="81"/>
      <c r="E314" s="81">
        <v>1.02</v>
      </c>
      <c r="F314" s="81">
        <v>1.02</v>
      </c>
      <c r="G314" s="65">
        <f t="shared" si="4"/>
        <v>9</v>
      </c>
    </row>
    <row r="315" spans="1:7" ht="30" x14ac:dyDescent="0.25">
      <c r="A315" s="78" t="s">
        <v>460</v>
      </c>
      <c r="B315" s="79" t="s">
        <v>461</v>
      </c>
      <c r="C315" s="80" t="s">
        <v>6830</v>
      </c>
      <c r="D315" s="81"/>
      <c r="E315" s="81">
        <v>49.67</v>
      </c>
      <c r="F315" s="81">
        <v>49.67</v>
      </c>
      <c r="G315" s="65">
        <f t="shared" si="4"/>
        <v>9</v>
      </c>
    </row>
    <row r="316" spans="1:7" x14ac:dyDescent="0.25">
      <c r="A316" s="78" t="s">
        <v>462</v>
      </c>
      <c r="B316" s="79" t="s">
        <v>463</v>
      </c>
      <c r="C316" s="80"/>
      <c r="D316" s="81"/>
      <c r="E316" s="81"/>
      <c r="F316" s="81"/>
      <c r="G316" s="65">
        <f t="shared" si="4"/>
        <v>5</v>
      </c>
    </row>
    <row r="317" spans="1:7" x14ac:dyDescent="0.25">
      <c r="A317" s="78" t="s">
        <v>464</v>
      </c>
      <c r="B317" s="79" t="s">
        <v>465</v>
      </c>
      <c r="C317" s="80" t="s">
        <v>6830</v>
      </c>
      <c r="D317" s="81"/>
      <c r="E317" s="81">
        <v>12.64</v>
      </c>
      <c r="F317" s="81">
        <v>12.64</v>
      </c>
      <c r="G317" s="65">
        <f t="shared" si="4"/>
        <v>9</v>
      </c>
    </row>
    <row r="318" spans="1:7" x14ac:dyDescent="0.25">
      <c r="A318" s="78" t="s">
        <v>466</v>
      </c>
      <c r="B318" s="79" t="s">
        <v>467</v>
      </c>
      <c r="C318" s="80" t="s">
        <v>6830</v>
      </c>
      <c r="D318" s="81"/>
      <c r="E318" s="81">
        <v>6.77</v>
      </c>
      <c r="F318" s="81">
        <v>6.77</v>
      </c>
      <c r="G318" s="65">
        <f t="shared" si="4"/>
        <v>9</v>
      </c>
    </row>
    <row r="319" spans="1:7" x14ac:dyDescent="0.25">
      <c r="A319" s="78" t="s">
        <v>468</v>
      </c>
      <c r="B319" s="79" t="s">
        <v>6521</v>
      </c>
      <c r="C319" s="80" t="s">
        <v>6830</v>
      </c>
      <c r="D319" s="81"/>
      <c r="E319" s="81">
        <v>5.09</v>
      </c>
      <c r="F319" s="81">
        <v>5.09</v>
      </c>
      <c r="G319" s="65">
        <f t="shared" si="4"/>
        <v>9</v>
      </c>
    </row>
    <row r="320" spans="1:7" x14ac:dyDescent="0.25">
      <c r="A320" s="78" t="s">
        <v>469</v>
      </c>
      <c r="B320" s="79" t="s">
        <v>470</v>
      </c>
      <c r="C320" s="80"/>
      <c r="D320" s="81"/>
      <c r="E320" s="81"/>
      <c r="F320" s="81"/>
      <c r="G320" s="65">
        <f t="shared" si="4"/>
        <v>5</v>
      </c>
    </row>
    <row r="321" spans="1:7" x14ac:dyDescent="0.25">
      <c r="A321" s="78" t="s">
        <v>471</v>
      </c>
      <c r="B321" s="79" t="s">
        <v>472</v>
      </c>
      <c r="C321" s="80" t="s">
        <v>6828</v>
      </c>
      <c r="D321" s="81"/>
      <c r="E321" s="81">
        <v>22.58</v>
      </c>
      <c r="F321" s="81">
        <v>22.58</v>
      </c>
      <c r="G321" s="65">
        <f t="shared" si="4"/>
        <v>9</v>
      </c>
    </row>
    <row r="322" spans="1:7" ht="30" x14ac:dyDescent="0.25">
      <c r="A322" s="78" t="s">
        <v>473</v>
      </c>
      <c r="B322" s="79" t="s">
        <v>474</v>
      </c>
      <c r="C322" s="80" t="s">
        <v>6833</v>
      </c>
      <c r="D322" s="81"/>
      <c r="E322" s="81">
        <v>1.74</v>
      </c>
      <c r="F322" s="81">
        <v>1.74</v>
      </c>
      <c r="G322" s="65">
        <f t="shared" si="4"/>
        <v>9</v>
      </c>
    </row>
    <row r="323" spans="1:7" ht="30" x14ac:dyDescent="0.25">
      <c r="A323" s="78" t="s">
        <v>475</v>
      </c>
      <c r="B323" s="79" t="s">
        <v>476</v>
      </c>
      <c r="C323" s="80" t="s">
        <v>6833</v>
      </c>
      <c r="D323" s="81"/>
      <c r="E323" s="81">
        <v>13.55</v>
      </c>
      <c r="F323" s="81">
        <v>13.55</v>
      </c>
      <c r="G323" s="65">
        <f t="shared" si="4"/>
        <v>9</v>
      </c>
    </row>
    <row r="324" spans="1:7" ht="30" x14ac:dyDescent="0.25">
      <c r="A324" s="78" t="s">
        <v>477</v>
      </c>
      <c r="B324" s="79" t="s">
        <v>478</v>
      </c>
      <c r="C324" s="80" t="s">
        <v>6830</v>
      </c>
      <c r="D324" s="81"/>
      <c r="E324" s="81">
        <v>6.11</v>
      </c>
      <c r="F324" s="81">
        <v>6.11</v>
      </c>
      <c r="G324" s="65">
        <f t="shared" si="4"/>
        <v>9</v>
      </c>
    </row>
    <row r="325" spans="1:7" x14ac:dyDescent="0.25">
      <c r="A325" s="78" t="s">
        <v>479</v>
      </c>
      <c r="B325" s="79" t="s">
        <v>480</v>
      </c>
      <c r="C325" s="80" t="s">
        <v>6830</v>
      </c>
      <c r="D325" s="81"/>
      <c r="E325" s="81">
        <v>20.32</v>
      </c>
      <c r="F325" s="81">
        <v>20.32</v>
      </c>
      <c r="G325" s="65">
        <f t="shared" si="4"/>
        <v>9</v>
      </c>
    </row>
    <row r="326" spans="1:7" x14ac:dyDescent="0.25">
      <c r="A326" s="78" t="s">
        <v>481</v>
      </c>
      <c r="B326" s="79" t="s">
        <v>7169</v>
      </c>
      <c r="C326" s="80"/>
      <c r="D326" s="81"/>
      <c r="E326" s="81"/>
      <c r="F326" s="81"/>
      <c r="G326" s="65">
        <f t="shared" si="4"/>
        <v>5</v>
      </c>
    </row>
    <row r="327" spans="1:7" x14ac:dyDescent="0.25">
      <c r="A327" s="78" t="s">
        <v>482</v>
      </c>
      <c r="B327" s="79" t="s">
        <v>483</v>
      </c>
      <c r="C327" s="80" t="s">
        <v>6830</v>
      </c>
      <c r="D327" s="81"/>
      <c r="E327" s="81">
        <v>31.6</v>
      </c>
      <c r="F327" s="81">
        <v>31.6</v>
      </c>
      <c r="G327" s="65">
        <f t="shared" si="4"/>
        <v>9</v>
      </c>
    </row>
    <row r="328" spans="1:7" x14ac:dyDescent="0.25">
      <c r="A328" s="78" t="s">
        <v>484</v>
      </c>
      <c r="B328" s="79" t="s">
        <v>485</v>
      </c>
      <c r="C328" s="80" t="s">
        <v>6828</v>
      </c>
      <c r="D328" s="81"/>
      <c r="E328" s="81">
        <v>26.47</v>
      </c>
      <c r="F328" s="81">
        <v>26.47</v>
      </c>
      <c r="G328" s="65">
        <f t="shared" si="4"/>
        <v>9</v>
      </c>
    </row>
    <row r="329" spans="1:7" ht="30" x14ac:dyDescent="0.25">
      <c r="A329" s="78" t="s">
        <v>486</v>
      </c>
      <c r="B329" s="79" t="s">
        <v>487</v>
      </c>
      <c r="C329" s="80" t="s">
        <v>6833</v>
      </c>
      <c r="D329" s="81"/>
      <c r="E329" s="81">
        <v>10.84</v>
      </c>
      <c r="F329" s="81">
        <v>10.84</v>
      </c>
      <c r="G329" s="65">
        <f t="shared" si="4"/>
        <v>9</v>
      </c>
    </row>
    <row r="330" spans="1:7" ht="30" x14ac:dyDescent="0.25">
      <c r="A330" s="78" t="s">
        <v>488</v>
      </c>
      <c r="B330" s="79" t="s">
        <v>489</v>
      </c>
      <c r="C330" s="80" t="s">
        <v>6833</v>
      </c>
      <c r="D330" s="81"/>
      <c r="E330" s="81">
        <v>7.44</v>
      </c>
      <c r="F330" s="81">
        <v>7.44</v>
      </c>
      <c r="G330" s="65">
        <f t="shared" ref="G330:G393" si="5">LEN(A330)</f>
        <v>9</v>
      </c>
    </row>
    <row r="331" spans="1:7" x14ac:dyDescent="0.25">
      <c r="A331" s="78" t="s">
        <v>490</v>
      </c>
      <c r="B331" s="79" t="s">
        <v>491</v>
      </c>
      <c r="C331" s="80" t="s">
        <v>6830</v>
      </c>
      <c r="D331" s="81"/>
      <c r="E331" s="81">
        <v>31.6</v>
      </c>
      <c r="F331" s="81">
        <v>31.6</v>
      </c>
      <c r="G331" s="65">
        <f t="shared" si="5"/>
        <v>9</v>
      </c>
    </row>
    <row r="332" spans="1:7" x14ac:dyDescent="0.25">
      <c r="A332" s="78" t="s">
        <v>492</v>
      </c>
      <c r="B332" s="79" t="s">
        <v>493</v>
      </c>
      <c r="C332" s="80" t="s">
        <v>6833</v>
      </c>
      <c r="D332" s="81"/>
      <c r="E332" s="81">
        <v>36.119999999999997</v>
      </c>
      <c r="F332" s="81">
        <v>36.119999999999997</v>
      </c>
      <c r="G332" s="65">
        <f t="shared" si="5"/>
        <v>9</v>
      </c>
    </row>
    <row r="333" spans="1:7" ht="30" x14ac:dyDescent="0.25">
      <c r="A333" s="78" t="s">
        <v>494</v>
      </c>
      <c r="B333" s="79" t="s">
        <v>495</v>
      </c>
      <c r="C333" s="80" t="s">
        <v>6828</v>
      </c>
      <c r="D333" s="81"/>
      <c r="E333" s="81">
        <v>26.47</v>
      </c>
      <c r="F333" s="81">
        <v>26.47</v>
      </c>
      <c r="G333" s="65">
        <f t="shared" si="5"/>
        <v>9</v>
      </c>
    </row>
    <row r="334" spans="1:7" x14ac:dyDescent="0.25">
      <c r="A334" s="78" t="s">
        <v>496</v>
      </c>
      <c r="B334" s="79" t="s">
        <v>497</v>
      </c>
      <c r="C334" s="80" t="s">
        <v>6830</v>
      </c>
      <c r="D334" s="81"/>
      <c r="E334" s="81">
        <v>4.29</v>
      </c>
      <c r="F334" s="81">
        <v>4.29</v>
      </c>
      <c r="G334" s="65">
        <f t="shared" si="5"/>
        <v>9</v>
      </c>
    </row>
    <row r="335" spans="1:7" x14ac:dyDescent="0.25">
      <c r="A335" s="78" t="s">
        <v>498</v>
      </c>
      <c r="B335" s="79" t="s">
        <v>7170</v>
      </c>
      <c r="C335" s="80"/>
      <c r="D335" s="81"/>
      <c r="E335" s="81"/>
      <c r="F335" s="81"/>
      <c r="G335" s="65">
        <f t="shared" si="5"/>
        <v>5</v>
      </c>
    </row>
    <row r="336" spans="1:7" x14ac:dyDescent="0.25">
      <c r="A336" s="78" t="s">
        <v>499</v>
      </c>
      <c r="B336" s="79" t="s">
        <v>500</v>
      </c>
      <c r="C336" s="80" t="s">
        <v>6828</v>
      </c>
      <c r="D336" s="81"/>
      <c r="E336" s="81">
        <v>12.4</v>
      </c>
      <c r="F336" s="81">
        <v>12.4</v>
      </c>
      <c r="G336" s="65">
        <f t="shared" si="5"/>
        <v>9</v>
      </c>
    </row>
    <row r="337" spans="1:7" x14ac:dyDescent="0.25">
      <c r="A337" s="78" t="s">
        <v>501</v>
      </c>
      <c r="B337" s="79" t="s">
        <v>502</v>
      </c>
      <c r="C337" s="80" t="s">
        <v>6828</v>
      </c>
      <c r="D337" s="81"/>
      <c r="E337" s="81">
        <v>4.96</v>
      </c>
      <c r="F337" s="81">
        <v>4.96</v>
      </c>
      <c r="G337" s="65">
        <f t="shared" si="5"/>
        <v>9</v>
      </c>
    </row>
    <row r="338" spans="1:7" x14ac:dyDescent="0.25">
      <c r="A338" s="78" t="s">
        <v>503</v>
      </c>
      <c r="B338" s="79" t="s">
        <v>504</v>
      </c>
      <c r="C338" s="80" t="s">
        <v>6828</v>
      </c>
      <c r="D338" s="81"/>
      <c r="E338" s="81">
        <v>2.48</v>
      </c>
      <c r="F338" s="81">
        <v>2.48</v>
      </c>
      <c r="G338" s="65">
        <f t="shared" si="5"/>
        <v>9</v>
      </c>
    </row>
    <row r="339" spans="1:7" ht="30" x14ac:dyDescent="0.25">
      <c r="A339" s="78" t="s">
        <v>505</v>
      </c>
      <c r="B339" s="79" t="s">
        <v>506</v>
      </c>
      <c r="C339" s="80" t="s">
        <v>6828</v>
      </c>
      <c r="D339" s="81"/>
      <c r="E339" s="81">
        <v>19.54</v>
      </c>
      <c r="F339" s="81">
        <v>19.54</v>
      </c>
      <c r="G339" s="65">
        <f t="shared" si="5"/>
        <v>9</v>
      </c>
    </row>
    <row r="340" spans="1:7" x14ac:dyDescent="0.25">
      <c r="A340" s="78" t="s">
        <v>507</v>
      </c>
      <c r="B340" s="79" t="s">
        <v>7171</v>
      </c>
      <c r="C340" s="80"/>
      <c r="D340" s="81"/>
      <c r="E340" s="81"/>
      <c r="F340" s="81"/>
      <c r="G340" s="65">
        <f t="shared" si="5"/>
        <v>5</v>
      </c>
    </row>
    <row r="341" spans="1:7" x14ac:dyDescent="0.25">
      <c r="A341" s="78" t="s">
        <v>508</v>
      </c>
      <c r="B341" s="79" t="s">
        <v>509</v>
      </c>
      <c r="C341" s="80" t="s">
        <v>6828</v>
      </c>
      <c r="D341" s="81"/>
      <c r="E341" s="81">
        <v>44.54</v>
      </c>
      <c r="F341" s="81">
        <v>44.54</v>
      </c>
      <c r="G341" s="65">
        <f t="shared" si="5"/>
        <v>9</v>
      </c>
    </row>
    <row r="342" spans="1:7" x14ac:dyDescent="0.25">
      <c r="A342" s="78" t="s">
        <v>510</v>
      </c>
      <c r="B342" s="79" t="s">
        <v>511</v>
      </c>
      <c r="C342" s="80" t="s">
        <v>6830</v>
      </c>
      <c r="D342" s="81"/>
      <c r="E342" s="81">
        <v>63.21</v>
      </c>
      <c r="F342" s="81">
        <v>63.21</v>
      </c>
      <c r="G342" s="65">
        <f t="shared" si="5"/>
        <v>9</v>
      </c>
    </row>
    <row r="343" spans="1:7" x14ac:dyDescent="0.25">
      <c r="A343" s="78" t="s">
        <v>512</v>
      </c>
      <c r="B343" s="79" t="s">
        <v>513</v>
      </c>
      <c r="C343" s="80" t="s">
        <v>6828</v>
      </c>
      <c r="D343" s="81"/>
      <c r="E343" s="81">
        <v>14.87</v>
      </c>
      <c r="F343" s="81">
        <v>14.87</v>
      </c>
      <c r="G343" s="65">
        <f t="shared" si="5"/>
        <v>9</v>
      </c>
    </row>
    <row r="344" spans="1:7" x14ac:dyDescent="0.25">
      <c r="A344" s="78" t="s">
        <v>514</v>
      </c>
      <c r="B344" s="79" t="s">
        <v>515</v>
      </c>
      <c r="C344" s="80" t="s">
        <v>6828</v>
      </c>
      <c r="D344" s="81"/>
      <c r="E344" s="81">
        <v>6.2</v>
      </c>
      <c r="F344" s="81">
        <v>6.2</v>
      </c>
      <c r="G344" s="65">
        <f t="shared" si="5"/>
        <v>9</v>
      </c>
    </row>
    <row r="345" spans="1:7" x14ac:dyDescent="0.25">
      <c r="A345" s="78" t="s">
        <v>516</v>
      </c>
      <c r="B345" s="79" t="s">
        <v>517</v>
      </c>
      <c r="C345" s="80" t="s">
        <v>6828</v>
      </c>
      <c r="D345" s="81"/>
      <c r="E345" s="81">
        <v>56.94</v>
      </c>
      <c r="F345" s="81">
        <v>56.94</v>
      </c>
      <c r="G345" s="65">
        <f t="shared" si="5"/>
        <v>9</v>
      </c>
    </row>
    <row r="346" spans="1:7" x14ac:dyDescent="0.25">
      <c r="A346" s="78" t="s">
        <v>518</v>
      </c>
      <c r="B346" s="79" t="s">
        <v>519</v>
      </c>
      <c r="C346" s="80" t="s">
        <v>6828</v>
      </c>
      <c r="D346" s="81"/>
      <c r="E346" s="81">
        <v>32.659999999999997</v>
      </c>
      <c r="F346" s="81">
        <v>32.659999999999997</v>
      </c>
      <c r="G346" s="65">
        <f t="shared" si="5"/>
        <v>9</v>
      </c>
    </row>
    <row r="347" spans="1:7" x14ac:dyDescent="0.25">
      <c r="A347" s="78" t="s">
        <v>520</v>
      </c>
      <c r="B347" s="79" t="s">
        <v>521</v>
      </c>
      <c r="C347" s="80" t="s">
        <v>6828</v>
      </c>
      <c r="D347" s="81"/>
      <c r="E347" s="81">
        <v>32.659999999999997</v>
      </c>
      <c r="F347" s="81">
        <v>32.659999999999997</v>
      </c>
      <c r="G347" s="65">
        <f t="shared" si="5"/>
        <v>9</v>
      </c>
    </row>
    <row r="348" spans="1:7" x14ac:dyDescent="0.25">
      <c r="A348" s="78" t="s">
        <v>522</v>
      </c>
      <c r="B348" s="79" t="s">
        <v>523</v>
      </c>
      <c r="C348" s="80" t="s">
        <v>6828</v>
      </c>
      <c r="D348" s="81"/>
      <c r="E348" s="81">
        <v>7.72</v>
      </c>
      <c r="F348" s="81">
        <v>7.72</v>
      </c>
      <c r="G348" s="65">
        <f t="shared" si="5"/>
        <v>9</v>
      </c>
    </row>
    <row r="349" spans="1:7" x14ac:dyDescent="0.25">
      <c r="A349" s="78" t="s">
        <v>524</v>
      </c>
      <c r="B349" s="79" t="s">
        <v>525</v>
      </c>
      <c r="C349" s="80" t="s">
        <v>6828</v>
      </c>
      <c r="D349" s="81"/>
      <c r="E349" s="81">
        <v>11.88</v>
      </c>
      <c r="F349" s="81">
        <v>11.88</v>
      </c>
      <c r="G349" s="65">
        <f t="shared" si="5"/>
        <v>9</v>
      </c>
    </row>
    <row r="350" spans="1:7" x14ac:dyDescent="0.25">
      <c r="A350" s="78" t="s">
        <v>526</v>
      </c>
      <c r="B350" s="79" t="s">
        <v>527</v>
      </c>
      <c r="C350" s="80" t="s">
        <v>6828</v>
      </c>
      <c r="D350" s="81"/>
      <c r="E350" s="81">
        <v>22.56</v>
      </c>
      <c r="F350" s="81">
        <v>22.56</v>
      </c>
      <c r="G350" s="65">
        <f t="shared" si="5"/>
        <v>9</v>
      </c>
    </row>
    <row r="351" spans="1:7" x14ac:dyDescent="0.25">
      <c r="A351" s="78" t="s">
        <v>528</v>
      </c>
      <c r="B351" s="79" t="s">
        <v>7172</v>
      </c>
      <c r="C351" s="80"/>
      <c r="D351" s="81"/>
      <c r="E351" s="81"/>
      <c r="F351" s="81"/>
      <c r="G351" s="65">
        <f t="shared" si="5"/>
        <v>5</v>
      </c>
    </row>
    <row r="352" spans="1:7" x14ac:dyDescent="0.25">
      <c r="A352" s="78" t="s">
        <v>529</v>
      </c>
      <c r="B352" s="79" t="s">
        <v>530</v>
      </c>
      <c r="C352" s="80" t="s">
        <v>6828</v>
      </c>
      <c r="D352" s="81"/>
      <c r="E352" s="81">
        <v>94.59</v>
      </c>
      <c r="F352" s="81">
        <v>94.59</v>
      </c>
      <c r="G352" s="65">
        <f t="shared" si="5"/>
        <v>9</v>
      </c>
    </row>
    <row r="353" spans="1:7" x14ac:dyDescent="0.25">
      <c r="A353" s="78" t="s">
        <v>531</v>
      </c>
      <c r="B353" s="79" t="s">
        <v>532</v>
      </c>
      <c r="C353" s="80" t="s">
        <v>6828</v>
      </c>
      <c r="D353" s="81"/>
      <c r="E353" s="81">
        <v>75.08</v>
      </c>
      <c r="F353" s="81">
        <v>75.08</v>
      </c>
      <c r="G353" s="65">
        <f t="shared" si="5"/>
        <v>9</v>
      </c>
    </row>
    <row r="354" spans="1:7" x14ac:dyDescent="0.25">
      <c r="A354" s="78" t="s">
        <v>533</v>
      </c>
      <c r="B354" s="79" t="s">
        <v>7173</v>
      </c>
      <c r="C354" s="80"/>
      <c r="D354" s="81"/>
      <c r="E354" s="81"/>
      <c r="F354" s="81"/>
      <c r="G354" s="65">
        <f t="shared" si="5"/>
        <v>5</v>
      </c>
    </row>
    <row r="355" spans="1:7" x14ac:dyDescent="0.25">
      <c r="A355" s="78" t="s">
        <v>534</v>
      </c>
      <c r="B355" s="79" t="s">
        <v>535</v>
      </c>
      <c r="C355" s="80" t="s">
        <v>6830</v>
      </c>
      <c r="D355" s="81"/>
      <c r="E355" s="81">
        <v>6.11</v>
      </c>
      <c r="F355" s="81">
        <v>6.11</v>
      </c>
      <c r="G355" s="65">
        <f t="shared" si="5"/>
        <v>9</v>
      </c>
    </row>
    <row r="356" spans="1:7" x14ac:dyDescent="0.25">
      <c r="A356" s="78" t="s">
        <v>536</v>
      </c>
      <c r="B356" s="79" t="s">
        <v>537</v>
      </c>
      <c r="C356" s="80" t="s">
        <v>6830</v>
      </c>
      <c r="D356" s="81"/>
      <c r="E356" s="81">
        <v>1.02</v>
      </c>
      <c r="F356" s="81">
        <v>1.02</v>
      </c>
      <c r="G356" s="65">
        <f t="shared" si="5"/>
        <v>9</v>
      </c>
    </row>
    <row r="357" spans="1:7" x14ac:dyDescent="0.25">
      <c r="A357" s="78" t="s">
        <v>538</v>
      </c>
      <c r="B357" s="79" t="s">
        <v>539</v>
      </c>
      <c r="C357" s="80"/>
      <c r="D357" s="81"/>
      <c r="E357" s="81"/>
      <c r="F357" s="81"/>
      <c r="G357" s="65">
        <f t="shared" si="5"/>
        <v>5</v>
      </c>
    </row>
    <row r="358" spans="1:7" ht="30" x14ac:dyDescent="0.25">
      <c r="A358" s="78" t="s">
        <v>540</v>
      </c>
      <c r="B358" s="79" t="s">
        <v>541</v>
      </c>
      <c r="C358" s="80" t="s">
        <v>6830</v>
      </c>
      <c r="D358" s="81"/>
      <c r="E358" s="81">
        <v>14.85</v>
      </c>
      <c r="F358" s="81">
        <v>14.85</v>
      </c>
      <c r="G358" s="65">
        <f t="shared" si="5"/>
        <v>9</v>
      </c>
    </row>
    <row r="359" spans="1:7" x14ac:dyDescent="0.25">
      <c r="A359" s="78" t="s">
        <v>542</v>
      </c>
      <c r="B359" s="79" t="s">
        <v>543</v>
      </c>
      <c r="C359" s="80" t="s">
        <v>6830</v>
      </c>
      <c r="D359" s="81"/>
      <c r="E359" s="81">
        <v>45.15</v>
      </c>
      <c r="F359" s="81">
        <v>45.15</v>
      </c>
      <c r="G359" s="65">
        <f t="shared" si="5"/>
        <v>9</v>
      </c>
    </row>
    <row r="360" spans="1:7" x14ac:dyDescent="0.25">
      <c r="A360" s="78" t="s">
        <v>544</v>
      </c>
      <c r="B360" s="79" t="s">
        <v>7174</v>
      </c>
      <c r="C360" s="80"/>
      <c r="D360" s="81"/>
      <c r="E360" s="81"/>
      <c r="F360" s="81"/>
      <c r="G360" s="65">
        <f t="shared" si="5"/>
        <v>5</v>
      </c>
    </row>
    <row r="361" spans="1:7" ht="30" x14ac:dyDescent="0.25">
      <c r="A361" s="78" t="s">
        <v>545</v>
      </c>
      <c r="B361" s="79" t="s">
        <v>546</v>
      </c>
      <c r="C361" s="80" t="s">
        <v>6828</v>
      </c>
      <c r="D361" s="81"/>
      <c r="E361" s="81">
        <v>20.02</v>
      </c>
      <c r="F361" s="81">
        <v>20.02</v>
      </c>
      <c r="G361" s="65">
        <f t="shared" si="5"/>
        <v>9</v>
      </c>
    </row>
    <row r="362" spans="1:7" ht="30" x14ac:dyDescent="0.25">
      <c r="A362" s="78" t="s">
        <v>547</v>
      </c>
      <c r="B362" s="79" t="s">
        <v>548</v>
      </c>
      <c r="C362" s="80" t="s">
        <v>6828</v>
      </c>
      <c r="D362" s="81"/>
      <c r="E362" s="81">
        <v>75.08</v>
      </c>
      <c r="F362" s="81">
        <v>75.08</v>
      </c>
      <c r="G362" s="65">
        <f t="shared" si="5"/>
        <v>9</v>
      </c>
    </row>
    <row r="363" spans="1:7" x14ac:dyDescent="0.25">
      <c r="A363" s="78" t="s">
        <v>549</v>
      </c>
      <c r="B363" s="79" t="s">
        <v>550</v>
      </c>
      <c r="C363" s="80" t="s">
        <v>6828</v>
      </c>
      <c r="D363" s="81"/>
      <c r="E363" s="81">
        <v>25.03</v>
      </c>
      <c r="F363" s="81">
        <v>25.03</v>
      </c>
      <c r="G363" s="65">
        <f t="shared" si="5"/>
        <v>9</v>
      </c>
    </row>
    <row r="364" spans="1:7" x14ac:dyDescent="0.25">
      <c r="A364" s="78" t="s">
        <v>551</v>
      </c>
      <c r="B364" s="79" t="s">
        <v>552</v>
      </c>
      <c r="C364" s="80" t="s">
        <v>6833</v>
      </c>
      <c r="D364" s="81"/>
      <c r="E364" s="81">
        <v>20.02</v>
      </c>
      <c r="F364" s="81">
        <v>20.02</v>
      </c>
      <c r="G364" s="65">
        <f t="shared" si="5"/>
        <v>9</v>
      </c>
    </row>
    <row r="365" spans="1:7" x14ac:dyDescent="0.25">
      <c r="A365" s="78" t="s">
        <v>553</v>
      </c>
      <c r="B365" s="79" t="s">
        <v>554</v>
      </c>
      <c r="C365" s="80" t="s">
        <v>6828</v>
      </c>
      <c r="D365" s="81"/>
      <c r="E365" s="81">
        <v>7.5</v>
      </c>
      <c r="F365" s="81">
        <v>7.5</v>
      </c>
      <c r="G365" s="65">
        <f t="shared" si="5"/>
        <v>9</v>
      </c>
    </row>
    <row r="366" spans="1:7" x14ac:dyDescent="0.25">
      <c r="A366" s="78" t="s">
        <v>555</v>
      </c>
      <c r="B366" s="79" t="s">
        <v>6660</v>
      </c>
      <c r="C366" s="80" t="s">
        <v>6828</v>
      </c>
      <c r="D366" s="81"/>
      <c r="E366" s="81">
        <v>7.5</v>
      </c>
      <c r="F366" s="81">
        <v>7.5</v>
      </c>
      <c r="G366" s="65">
        <f t="shared" si="5"/>
        <v>9</v>
      </c>
    </row>
    <row r="367" spans="1:7" x14ac:dyDescent="0.25">
      <c r="A367" s="78" t="s">
        <v>556</v>
      </c>
      <c r="B367" s="79" t="s">
        <v>557</v>
      </c>
      <c r="C367" s="80" t="s">
        <v>6828</v>
      </c>
      <c r="D367" s="81"/>
      <c r="E367" s="81">
        <v>50.05</v>
      </c>
      <c r="F367" s="81">
        <v>50.05</v>
      </c>
      <c r="G367" s="65">
        <f t="shared" si="5"/>
        <v>9</v>
      </c>
    </row>
    <row r="368" spans="1:7" x14ac:dyDescent="0.25">
      <c r="A368" s="78" t="s">
        <v>558</v>
      </c>
      <c r="B368" s="79" t="s">
        <v>559</v>
      </c>
      <c r="C368" s="80" t="s">
        <v>6828</v>
      </c>
      <c r="D368" s="81"/>
      <c r="E368" s="81">
        <v>25.03</v>
      </c>
      <c r="F368" s="81">
        <v>25.03</v>
      </c>
      <c r="G368" s="65">
        <f t="shared" si="5"/>
        <v>9</v>
      </c>
    </row>
    <row r="369" spans="1:7" x14ac:dyDescent="0.25">
      <c r="A369" s="78" t="s">
        <v>560</v>
      </c>
      <c r="B369" s="79" t="s">
        <v>561</v>
      </c>
      <c r="C369" s="80" t="s">
        <v>6828</v>
      </c>
      <c r="D369" s="81"/>
      <c r="E369" s="81">
        <v>22.52</v>
      </c>
      <c r="F369" s="81">
        <v>22.52</v>
      </c>
      <c r="G369" s="65">
        <f t="shared" si="5"/>
        <v>9</v>
      </c>
    </row>
    <row r="370" spans="1:7" x14ac:dyDescent="0.25">
      <c r="A370" s="78" t="s">
        <v>562</v>
      </c>
      <c r="B370" s="79" t="s">
        <v>563</v>
      </c>
      <c r="C370" s="80" t="s">
        <v>6828</v>
      </c>
      <c r="D370" s="81"/>
      <c r="E370" s="81">
        <v>20.02</v>
      </c>
      <c r="F370" s="81">
        <v>20.02</v>
      </c>
      <c r="G370" s="65">
        <f t="shared" si="5"/>
        <v>9</v>
      </c>
    </row>
    <row r="371" spans="1:7" x14ac:dyDescent="0.25">
      <c r="A371" s="78" t="s">
        <v>564</v>
      </c>
      <c r="B371" s="79" t="s">
        <v>565</v>
      </c>
      <c r="C371" s="80" t="s">
        <v>6828</v>
      </c>
      <c r="D371" s="81"/>
      <c r="E371" s="81">
        <v>20.02</v>
      </c>
      <c r="F371" s="81">
        <v>20.02</v>
      </c>
      <c r="G371" s="65">
        <f t="shared" si="5"/>
        <v>9</v>
      </c>
    </row>
    <row r="372" spans="1:7" x14ac:dyDescent="0.25">
      <c r="A372" s="78" t="s">
        <v>566</v>
      </c>
      <c r="B372" s="79" t="s">
        <v>567</v>
      </c>
      <c r="C372" s="80" t="s">
        <v>6828</v>
      </c>
      <c r="D372" s="81"/>
      <c r="E372" s="81">
        <v>15.02</v>
      </c>
      <c r="F372" s="81">
        <v>15.02</v>
      </c>
      <c r="G372" s="65">
        <f t="shared" si="5"/>
        <v>9</v>
      </c>
    </row>
    <row r="373" spans="1:7" x14ac:dyDescent="0.25">
      <c r="A373" s="78" t="s">
        <v>568</v>
      </c>
      <c r="B373" s="79" t="s">
        <v>7175</v>
      </c>
      <c r="C373" s="80"/>
      <c r="D373" s="81"/>
      <c r="E373" s="81"/>
      <c r="F373" s="81"/>
      <c r="G373" s="65">
        <f t="shared" si="5"/>
        <v>5</v>
      </c>
    </row>
    <row r="374" spans="1:7" x14ac:dyDescent="0.25">
      <c r="A374" s="78" t="s">
        <v>569</v>
      </c>
      <c r="B374" s="79" t="s">
        <v>570</v>
      </c>
      <c r="C374" s="80" t="s">
        <v>6828</v>
      </c>
      <c r="D374" s="81"/>
      <c r="E374" s="81">
        <v>12.51</v>
      </c>
      <c r="F374" s="81">
        <v>12.51</v>
      </c>
      <c r="G374" s="65">
        <f t="shared" si="5"/>
        <v>9</v>
      </c>
    </row>
    <row r="375" spans="1:7" x14ac:dyDescent="0.25">
      <c r="A375" s="78" t="s">
        <v>571</v>
      </c>
      <c r="B375" s="79" t="s">
        <v>572</v>
      </c>
      <c r="C375" s="80" t="s">
        <v>6833</v>
      </c>
      <c r="D375" s="81"/>
      <c r="E375" s="81">
        <v>17.52</v>
      </c>
      <c r="F375" s="81">
        <v>17.52</v>
      </c>
      <c r="G375" s="65">
        <f t="shared" si="5"/>
        <v>9</v>
      </c>
    </row>
    <row r="376" spans="1:7" ht="30" x14ac:dyDescent="0.25">
      <c r="A376" s="78" t="s">
        <v>573</v>
      </c>
      <c r="B376" s="79" t="s">
        <v>574</v>
      </c>
      <c r="C376" s="80" t="s">
        <v>6828</v>
      </c>
      <c r="D376" s="81"/>
      <c r="E376" s="81">
        <v>250.25</v>
      </c>
      <c r="F376" s="81">
        <v>250.25</v>
      </c>
      <c r="G376" s="65">
        <f t="shared" si="5"/>
        <v>9</v>
      </c>
    </row>
    <row r="377" spans="1:7" ht="30" x14ac:dyDescent="0.25">
      <c r="A377" s="78" t="s">
        <v>575</v>
      </c>
      <c r="B377" s="79" t="s">
        <v>576</v>
      </c>
      <c r="C377" s="80" t="s">
        <v>6828</v>
      </c>
      <c r="D377" s="81"/>
      <c r="E377" s="81">
        <v>200.2</v>
      </c>
      <c r="F377" s="81">
        <v>200.2</v>
      </c>
      <c r="G377" s="65">
        <f t="shared" si="5"/>
        <v>9</v>
      </c>
    </row>
    <row r="378" spans="1:7" x14ac:dyDescent="0.25">
      <c r="A378" s="78" t="s">
        <v>577</v>
      </c>
      <c r="B378" s="79" t="s">
        <v>578</v>
      </c>
      <c r="C378" s="80" t="s">
        <v>6828</v>
      </c>
      <c r="D378" s="81"/>
      <c r="E378" s="81">
        <v>100.1</v>
      </c>
      <c r="F378" s="81">
        <v>100.1</v>
      </c>
      <c r="G378" s="65">
        <f t="shared" si="5"/>
        <v>9</v>
      </c>
    </row>
    <row r="379" spans="1:7" x14ac:dyDescent="0.25">
      <c r="A379" s="78" t="s">
        <v>579</v>
      </c>
      <c r="B379" s="79" t="s">
        <v>580</v>
      </c>
      <c r="C379" s="80" t="s">
        <v>6828</v>
      </c>
      <c r="D379" s="81"/>
      <c r="E379" s="81">
        <v>55.57</v>
      </c>
      <c r="F379" s="81">
        <v>55.57</v>
      </c>
      <c r="G379" s="65">
        <f t="shared" si="5"/>
        <v>9</v>
      </c>
    </row>
    <row r="380" spans="1:7" x14ac:dyDescent="0.25">
      <c r="A380" s="78" t="s">
        <v>581</v>
      </c>
      <c r="B380" s="79" t="s">
        <v>582</v>
      </c>
      <c r="C380" s="80" t="s">
        <v>6828</v>
      </c>
      <c r="D380" s="81"/>
      <c r="E380" s="81">
        <v>7.42</v>
      </c>
      <c r="F380" s="81">
        <v>7.42</v>
      </c>
      <c r="G380" s="65">
        <f t="shared" si="5"/>
        <v>9</v>
      </c>
    </row>
    <row r="381" spans="1:7" ht="30" x14ac:dyDescent="0.25">
      <c r="A381" s="78" t="s">
        <v>583</v>
      </c>
      <c r="B381" s="79" t="s">
        <v>584</v>
      </c>
      <c r="C381" s="80" t="s">
        <v>6828</v>
      </c>
      <c r="D381" s="81"/>
      <c r="E381" s="81">
        <v>8.91</v>
      </c>
      <c r="F381" s="81">
        <v>8.91</v>
      </c>
      <c r="G381" s="65">
        <f t="shared" si="5"/>
        <v>9</v>
      </c>
    </row>
    <row r="382" spans="1:7" x14ac:dyDescent="0.25">
      <c r="A382" s="78" t="s">
        <v>585</v>
      </c>
      <c r="B382" s="79" t="s">
        <v>586</v>
      </c>
      <c r="C382" s="80" t="s">
        <v>6828</v>
      </c>
      <c r="D382" s="81"/>
      <c r="E382" s="81">
        <v>55.57</v>
      </c>
      <c r="F382" s="81">
        <v>55.57</v>
      </c>
      <c r="G382" s="65">
        <f t="shared" si="5"/>
        <v>9</v>
      </c>
    </row>
    <row r="383" spans="1:7" x14ac:dyDescent="0.25">
      <c r="A383" s="78" t="s">
        <v>587</v>
      </c>
      <c r="B383" s="79" t="s">
        <v>588</v>
      </c>
      <c r="C383" s="80" t="s">
        <v>6833</v>
      </c>
      <c r="D383" s="81"/>
      <c r="E383" s="81">
        <v>12.51</v>
      </c>
      <c r="F383" s="81">
        <v>12.51</v>
      </c>
      <c r="G383" s="65">
        <f t="shared" si="5"/>
        <v>9</v>
      </c>
    </row>
    <row r="384" spans="1:7" x14ac:dyDescent="0.25">
      <c r="A384" s="78" t="s">
        <v>589</v>
      </c>
      <c r="B384" s="79" t="s">
        <v>590</v>
      </c>
      <c r="C384" s="80" t="s">
        <v>6828</v>
      </c>
      <c r="D384" s="81"/>
      <c r="E384" s="81">
        <v>25.03</v>
      </c>
      <c r="F384" s="81">
        <v>25.03</v>
      </c>
      <c r="G384" s="65">
        <f t="shared" si="5"/>
        <v>9</v>
      </c>
    </row>
    <row r="385" spans="1:7" x14ac:dyDescent="0.25">
      <c r="A385" s="78" t="s">
        <v>591</v>
      </c>
      <c r="B385" s="79" t="s">
        <v>592</v>
      </c>
      <c r="C385" s="80" t="s">
        <v>6828</v>
      </c>
      <c r="D385" s="81"/>
      <c r="E385" s="81">
        <v>20.02</v>
      </c>
      <c r="F385" s="81">
        <v>20.02</v>
      </c>
      <c r="G385" s="65">
        <f t="shared" si="5"/>
        <v>9</v>
      </c>
    </row>
    <row r="386" spans="1:7" x14ac:dyDescent="0.25">
      <c r="A386" s="78" t="s">
        <v>593</v>
      </c>
      <c r="B386" s="79" t="s">
        <v>6551</v>
      </c>
      <c r="C386" s="80" t="s">
        <v>6828</v>
      </c>
      <c r="D386" s="81"/>
      <c r="E386" s="81">
        <v>30.03</v>
      </c>
      <c r="F386" s="81">
        <v>30.03</v>
      </c>
      <c r="G386" s="65">
        <f t="shared" si="5"/>
        <v>9</v>
      </c>
    </row>
    <row r="387" spans="1:7" x14ac:dyDescent="0.25">
      <c r="A387" s="78" t="s">
        <v>594</v>
      </c>
      <c r="B387" s="79" t="s">
        <v>595</v>
      </c>
      <c r="C387" s="80" t="s">
        <v>6828</v>
      </c>
      <c r="D387" s="81"/>
      <c r="E387" s="81">
        <v>25.03</v>
      </c>
      <c r="F387" s="81">
        <v>25.03</v>
      </c>
      <c r="G387" s="65">
        <f t="shared" si="5"/>
        <v>9</v>
      </c>
    </row>
    <row r="388" spans="1:7" ht="30" x14ac:dyDescent="0.25">
      <c r="A388" s="78" t="s">
        <v>596</v>
      </c>
      <c r="B388" s="79" t="s">
        <v>597</v>
      </c>
      <c r="C388" s="80" t="s">
        <v>6828</v>
      </c>
      <c r="D388" s="81"/>
      <c r="E388" s="81">
        <v>50.05</v>
      </c>
      <c r="F388" s="81">
        <v>50.05</v>
      </c>
      <c r="G388" s="65">
        <f t="shared" si="5"/>
        <v>9</v>
      </c>
    </row>
    <row r="389" spans="1:7" x14ac:dyDescent="0.25">
      <c r="A389" s="78" t="s">
        <v>598</v>
      </c>
      <c r="B389" s="79" t="s">
        <v>599</v>
      </c>
      <c r="C389" s="80" t="s">
        <v>6828</v>
      </c>
      <c r="D389" s="81"/>
      <c r="E389" s="81">
        <v>75.08</v>
      </c>
      <c r="F389" s="81">
        <v>75.08</v>
      </c>
      <c r="G389" s="65">
        <f t="shared" si="5"/>
        <v>9</v>
      </c>
    </row>
    <row r="390" spans="1:7" ht="30" x14ac:dyDescent="0.25">
      <c r="A390" s="78" t="s">
        <v>600</v>
      </c>
      <c r="B390" s="79" t="s">
        <v>601</v>
      </c>
      <c r="C390" s="80" t="s">
        <v>6828</v>
      </c>
      <c r="D390" s="81"/>
      <c r="E390" s="81">
        <v>140.82</v>
      </c>
      <c r="F390" s="81">
        <v>140.82</v>
      </c>
      <c r="G390" s="65">
        <f t="shared" si="5"/>
        <v>9</v>
      </c>
    </row>
    <row r="391" spans="1:7" x14ac:dyDescent="0.25">
      <c r="A391" s="78" t="s">
        <v>602</v>
      </c>
      <c r="B391" s="79" t="s">
        <v>603</v>
      </c>
      <c r="C391" s="80" t="s">
        <v>6828</v>
      </c>
      <c r="D391" s="81"/>
      <c r="E391" s="81">
        <v>37.54</v>
      </c>
      <c r="F391" s="81">
        <v>37.54</v>
      </c>
      <c r="G391" s="65">
        <f t="shared" si="5"/>
        <v>9</v>
      </c>
    </row>
    <row r="392" spans="1:7" ht="30" x14ac:dyDescent="0.25">
      <c r="A392" s="78" t="s">
        <v>604</v>
      </c>
      <c r="B392" s="79" t="s">
        <v>605</v>
      </c>
      <c r="C392" s="80" t="s">
        <v>6828</v>
      </c>
      <c r="D392" s="81"/>
      <c r="E392" s="81">
        <v>10.18</v>
      </c>
      <c r="F392" s="81">
        <v>10.18</v>
      </c>
      <c r="G392" s="65">
        <f t="shared" si="5"/>
        <v>9</v>
      </c>
    </row>
    <row r="393" spans="1:7" x14ac:dyDescent="0.25">
      <c r="A393" s="78" t="s">
        <v>606</v>
      </c>
      <c r="B393" s="79" t="s">
        <v>607</v>
      </c>
      <c r="C393" s="80" t="s">
        <v>6828</v>
      </c>
      <c r="D393" s="81"/>
      <c r="E393" s="81">
        <v>19.940000000000001</v>
      </c>
      <c r="F393" s="81">
        <v>19.940000000000001</v>
      </c>
      <c r="G393" s="65">
        <f t="shared" si="5"/>
        <v>9</v>
      </c>
    </row>
    <row r="394" spans="1:7" ht="30" x14ac:dyDescent="0.25">
      <c r="A394" s="78" t="s">
        <v>608</v>
      </c>
      <c r="B394" s="79" t="s">
        <v>609</v>
      </c>
      <c r="C394" s="80" t="s">
        <v>6833</v>
      </c>
      <c r="D394" s="81"/>
      <c r="E394" s="81">
        <v>6</v>
      </c>
      <c r="F394" s="81">
        <v>6</v>
      </c>
      <c r="G394" s="65">
        <f t="shared" ref="G394:G457" si="6">LEN(A394)</f>
        <v>9</v>
      </c>
    </row>
    <row r="395" spans="1:7" x14ac:dyDescent="0.25">
      <c r="A395" s="78" t="s">
        <v>610</v>
      </c>
      <c r="B395" s="79" t="s">
        <v>611</v>
      </c>
      <c r="C395" s="80" t="s">
        <v>6833</v>
      </c>
      <c r="D395" s="81"/>
      <c r="E395" s="81">
        <v>3</v>
      </c>
      <c r="F395" s="81">
        <v>3</v>
      </c>
      <c r="G395" s="65">
        <f t="shared" si="6"/>
        <v>9</v>
      </c>
    </row>
    <row r="396" spans="1:7" ht="30" x14ac:dyDescent="0.25">
      <c r="A396" s="78" t="s">
        <v>612</v>
      </c>
      <c r="B396" s="79" t="s">
        <v>613</v>
      </c>
      <c r="C396" s="80" t="s">
        <v>6833</v>
      </c>
      <c r="D396" s="81"/>
      <c r="E396" s="81">
        <v>5.01</v>
      </c>
      <c r="F396" s="81">
        <v>5.01</v>
      </c>
      <c r="G396" s="65">
        <f t="shared" si="6"/>
        <v>9</v>
      </c>
    </row>
    <row r="397" spans="1:7" x14ac:dyDescent="0.25">
      <c r="A397" s="78" t="s">
        <v>614</v>
      </c>
      <c r="B397" s="79" t="s">
        <v>615</v>
      </c>
      <c r="C397" s="80" t="s">
        <v>6833</v>
      </c>
      <c r="D397" s="81"/>
      <c r="E397" s="81">
        <v>2.5</v>
      </c>
      <c r="F397" s="81">
        <v>2.5</v>
      </c>
      <c r="G397" s="65">
        <f t="shared" si="6"/>
        <v>9</v>
      </c>
    </row>
    <row r="398" spans="1:7" x14ac:dyDescent="0.25">
      <c r="A398" s="78" t="s">
        <v>616</v>
      </c>
      <c r="B398" s="79" t="s">
        <v>617</v>
      </c>
      <c r="C398" s="80" t="s">
        <v>6833</v>
      </c>
      <c r="D398" s="81"/>
      <c r="E398" s="81">
        <v>35.21</v>
      </c>
      <c r="F398" s="81">
        <v>35.21</v>
      </c>
      <c r="G398" s="65">
        <f t="shared" si="6"/>
        <v>9</v>
      </c>
    </row>
    <row r="399" spans="1:7" x14ac:dyDescent="0.25">
      <c r="A399" s="78" t="s">
        <v>618</v>
      </c>
      <c r="B399" s="79" t="s">
        <v>619</v>
      </c>
      <c r="C399" s="80" t="s">
        <v>6833</v>
      </c>
      <c r="D399" s="81"/>
      <c r="E399" s="81">
        <v>10.01</v>
      </c>
      <c r="F399" s="81">
        <v>10.01</v>
      </c>
      <c r="G399" s="65">
        <f t="shared" si="6"/>
        <v>9</v>
      </c>
    </row>
    <row r="400" spans="1:7" x14ac:dyDescent="0.25">
      <c r="A400" s="78" t="s">
        <v>620</v>
      </c>
      <c r="B400" s="79" t="s">
        <v>621</v>
      </c>
      <c r="C400" s="80" t="s">
        <v>6828</v>
      </c>
      <c r="D400" s="81"/>
      <c r="E400" s="81">
        <v>50.05</v>
      </c>
      <c r="F400" s="81">
        <v>50.05</v>
      </c>
      <c r="G400" s="65">
        <f t="shared" si="6"/>
        <v>9</v>
      </c>
    </row>
    <row r="401" spans="1:7" x14ac:dyDescent="0.25">
      <c r="A401" s="78" t="s">
        <v>622</v>
      </c>
      <c r="B401" s="79" t="s">
        <v>623</v>
      </c>
      <c r="C401" s="80" t="s">
        <v>6828</v>
      </c>
      <c r="D401" s="81"/>
      <c r="E401" s="81">
        <v>10.01</v>
      </c>
      <c r="F401" s="81">
        <v>10.01</v>
      </c>
      <c r="G401" s="65">
        <f t="shared" si="6"/>
        <v>9</v>
      </c>
    </row>
    <row r="402" spans="1:7" x14ac:dyDescent="0.25">
      <c r="A402" s="78" t="s">
        <v>624</v>
      </c>
      <c r="B402" s="79" t="s">
        <v>625</v>
      </c>
      <c r="C402" s="80" t="s">
        <v>6828</v>
      </c>
      <c r="D402" s="81"/>
      <c r="E402" s="81">
        <v>75.08</v>
      </c>
      <c r="F402" s="81">
        <v>75.08</v>
      </c>
      <c r="G402" s="65">
        <f t="shared" si="6"/>
        <v>9</v>
      </c>
    </row>
    <row r="403" spans="1:7" x14ac:dyDescent="0.25">
      <c r="A403" s="78" t="s">
        <v>626</v>
      </c>
      <c r="B403" s="79" t="s">
        <v>627</v>
      </c>
      <c r="C403" s="80" t="s">
        <v>6828</v>
      </c>
      <c r="D403" s="81"/>
      <c r="E403" s="81">
        <v>105.62</v>
      </c>
      <c r="F403" s="81">
        <v>105.62</v>
      </c>
      <c r="G403" s="65">
        <f t="shared" si="6"/>
        <v>9</v>
      </c>
    </row>
    <row r="404" spans="1:7" x14ac:dyDescent="0.25">
      <c r="A404" s="78" t="s">
        <v>628</v>
      </c>
      <c r="B404" s="79" t="s">
        <v>7176</v>
      </c>
      <c r="C404" s="80"/>
      <c r="D404" s="81"/>
      <c r="E404" s="81"/>
      <c r="F404" s="81"/>
      <c r="G404" s="65">
        <f t="shared" si="6"/>
        <v>5</v>
      </c>
    </row>
    <row r="405" spans="1:7" x14ac:dyDescent="0.25">
      <c r="A405" s="78" t="s">
        <v>629</v>
      </c>
      <c r="B405" s="79" t="s">
        <v>630</v>
      </c>
      <c r="C405" s="80" t="s">
        <v>6828</v>
      </c>
      <c r="D405" s="81"/>
      <c r="E405" s="81">
        <v>206.05</v>
      </c>
      <c r="F405" s="81">
        <v>206.05</v>
      </c>
      <c r="G405" s="65">
        <f t="shared" si="6"/>
        <v>9</v>
      </c>
    </row>
    <row r="406" spans="1:7" x14ac:dyDescent="0.25">
      <c r="A406" s="78" t="s">
        <v>631</v>
      </c>
      <c r="B406" s="79" t="s">
        <v>632</v>
      </c>
      <c r="C406" s="80" t="s">
        <v>6828</v>
      </c>
      <c r="D406" s="81"/>
      <c r="E406" s="81">
        <v>50.05</v>
      </c>
      <c r="F406" s="81">
        <v>50.05</v>
      </c>
      <c r="G406" s="65">
        <f t="shared" si="6"/>
        <v>9</v>
      </c>
    </row>
    <row r="407" spans="1:7" x14ac:dyDescent="0.25">
      <c r="A407" s="78" t="s">
        <v>633</v>
      </c>
      <c r="B407" s="79" t="s">
        <v>634</v>
      </c>
      <c r="C407" s="80" t="s">
        <v>6828</v>
      </c>
      <c r="D407" s="81"/>
      <c r="E407" s="81">
        <v>12.51</v>
      </c>
      <c r="F407" s="81">
        <v>12.51</v>
      </c>
      <c r="G407" s="65">
        <f t="shared" si="6"/>
        <v>9</v>
      </c>
    </row>
    <row r="408" spans="1:7" ht="30" x14ac:dyDescent="0.25">
      <c r="A408" s="78" t="s">
        <v>635</v>
      </c>
      <c r="B408" s="79" t="s">
        <v>636</v>
      </c>
      <c r="C408" s="80" t="s">
        <v>6830</v>
      </c>
      <c r="D408" s="81"/>
      <c r="E408" s="81">
        <v>50.05</v>
      </c>
      <c r="F408" s="81">
        <v>50.05</v>
      </c>
      <c r="G408" s="65">
        <f t="shared" si="6"/>
        <v>9</v>
      </c>
    </row>
    <row r="409" spans="1:7" x14ac:dyDescent="0.25">
      <c r="A409" s="78" t="s">
        <v>637</v>
      </c>
      <c r="B409" s="79" t="s">
        <v>638</v>
      </c>
      <c r="C409" s="80" t="s">
        <v>6828</v>
      </c>
      <c r="D409" s="81"/>
      <c r="E409" s="81">
        <v>10.01</v>
      </c>
      <c r="F409" s="81">
        <v>10.01</v>
      </c>
      <c r="G409" s="65">
        <f t="shared" si="6"/>
        <v>9</v>
      </c>
    </row>
    <row r="410" spans="1:7" ht="30" x14ac:dyDescent="0.25">
      <c r="A410" s="78" t="s">
        <v>639</v>
      </c>
      <c r="B410" s="79" t="s">
        <v>640</v>
      </c>
      <c r="C410" s="80" t="s">
        <v>6828</v>
      </c>
      <c r="D410" s="81"/>
      <c r="E410" s="81">
        <v>20.02</v>
      </c>
      <c r="F410" s="81">
        <v>20.02</v>
      </c>
      <c r="G410" s="65">
        <f t="shared" si="6"/>
        <v>9</v>
      </c>
    </row>
    <row r="411" spans="1:7" x14ac:dyDescent="0.25">
      <c r="A411" s="78" t="s">
        <v>641</v>
      </c>
      <c r="B411" s="79" t="s">
        <v>642</v>
      </c>
      <c r="C411" s="80" t="s">
        <v>6828</v>
      </c>
      <c r="D411" s="81"/>
      <c r="E411" s="81">
        <v>5.01</v>
      </c>
      <c r="F411" s="81">
        <v>5.01</v>
      </c>
      <c r="G411" s="65">
        <f t="shared" si="6"/>
        <v>9</v>
      </c>
    </row>
    <row r="412" spans="1:7" ht="30" x14ac:dyDescent="0.25">
      <c r="A412" s="78" t="s">
        <v>643</v>
      </c>
      <c r="B412" s="79" t="s">
        <v>644</v>
      </c>
      <c r="C412" s="80" t="s">
        <v>6828</v>
      </c>
      <c r="D412" s="81"/>
      <c r="E412" s="81">
        <v>7.5</v>
      </c>
      <c r="F412" s="81">
        <v>7.5</v>
      </c>
      <c r="G412" s="65">
        <f t="shared" si="6"/>
        <v>9</v>
      </c>
    </row>
    <row r="413" spans="1:7" x14ac:dyDescent="0.25">
      <c r="A413" s="78" t="s">
        <v>645</v>
      </c>
      <c r="B413" s="79" t="s">
        <v>646</v>
      </c>
      <c r="C413" s="80" t="s">
        <v>6828</v>
      </c>
      <c r="D413" s="81"/>
      <c r="E413" s="81">
        <v>12.51</v>
      </c>
      <c r="F413" s="81">
        <v>12.51</v>
      </c>
      <c r="G413" s="65">
        <f t="shared" si="6"/>
        <v>9</v>
      </c>
    </row>
    <row r="414" spans="1:7" x14ac:dyDescent="0.25">
      <c r="A414" s="78" t="s">
        <v>6461</v>
      </c>
      <c r="B414" s="79" t="s">
        <v>6462</v>
      </c>
      <c r="C414" s="80" t="s">
        <v>6828</v>
      </c>
      <c r="D414" s="81"/>
      <c r="E414" s="81">
        <v>12.51</v>
      </c>
      <c r="F414" s="81">
        <v>12.51</v>
      </c>
      <c r="G414" s="65">
        <f t="shared" si="6"/>
        <v>9</v>
      </c>
    </row>
    <row r="415" spans="1:7" x14ac:dyDescent="0.25">
      <c r="A415" s="78" t="s">
        <v>647</v>
      </c>
      <c r="B415" s="79" t="s">
        <v>7177</v>
      </c>
      <c r="C415" s="80"/>
      <c r="D415" s="81"/>
      <c r="E415" s="81"/>
      <c r="F415" s="81"/>
      <c r="G415" s="65">
        <f t="shared" si="6"/>
        <v>5</v>
      </c>
    </row>
    <row r="416" spans="1:7" ht="30" x14ac:dyDescent="0.25">
      <c r="A416" s="78" t="s">
        <v>648</v>
      </c>
      <c r="B416" s="79" t="s">
        <v>649</v>
      </c>
      <c r="C416" s="80" t="s">
        <v>6828</v>
      </c>
      <c r="D416" s="81"/>
      <c r="E416" s="81">
        <v>35.21</v>
      </c>
      <c r="F416" s="81">
        <v>35.21</v>
      </c>
      <c r="G416" s="65">
        <f t="shared" si="6"/>
        <v>9</v>
      </c>
    </row>
    <row r="417" spans="1:7" x14ac:dyDescent="0.25">
      <c r="A417" s="78" t="s">
        <v>650</v>
      </c>
      <c r="B417" s="79" t="s">
        <v>651</v>
      </c>
      <c r="C417" s="80" t="s">
        <v>6828</v>
      </c>
      <c r="D417" s="81"/>
      <c r="E417" s="81">
        <v>4.07</v>
      </c>
      <c r="F417" s="81">
        <v>4.07</v>
      </c>
      <c r="G417" s="65">
        <f t="shared" si="6"/>
        <v>9</v>
      </c>
    </row>
    <row r="418" spans="1:7" x14ac:dyDescent="0.25">
      <c r="A418" s="78" t="s">
        <v>652</v>
      </c>
      <c r="B418" s="79" t="s">
        <v>653</v>
      </c>
      <c r="C418" s="80" t="s">
        <v>6828</v>
      </c>
      <c r="D418" s="81"/>
      <c r="E418" s="81">
        <v>50.05</v>
      </c>
      <c r="F418" s="81">
        <v>50.05</v>
      </c>
      <c r="G418" s="65">
        <f t="shared" si="6"/>
        <v>9</v>
      </c>
    </row>
    <row r="419" spans="1:7" x14ac:dyDescent="0.25">
      <c r="A419" s="78" t="s">
        <v>654</v>
      </c>
      <c r="B419" s="79" t="s">
        <v>655</v>
      </c>
      <c r="C419" s="80" t="s">
        <v>6828</v>
      </c>
      <c r="D419" s="81"/>
      <c r="E419" s="81">
        <v>25.03</v>
      </c>
      <c r="F419" s="81">
        <v>25.03</v>
      </c>
      <c r="G419" s="65">
        <f t="shared" si="6"/>
        <v>9</v>
      </c>
    </row>
    <row r="420" spans="1:7" x14ac:dyDescent="0.25">
      <c r="A420" s="78" t="s">
        <v>656</v>
      </c>
      <c r="B420" s="79" t="s">
        <v>657</v>
      </c>
      <c r="C420" s="80" t="s">
        <v>6828</v>
      </c>
      <c r="D420" s="81"/>
      <c r="E420" s="81">
        <v>20.36</v>
      </c>
      <c r="F420" s="81">
        <v>20.36</v>
      </c>
      <c r="G420" s="65">
        <f t="shared" si="6"/>
        <v>9</v>
      </c>
    </row>
    <row r="421" spans="1:7" x14ac:dyDescent="0.25">
      <c r="A421" s="78" t="s">
        <v>658</v>
      </c>
      <c r="B421" s="79" t="s">
        <v>659</v>
      </c>
      <c r="C421" s="80" t="s">
        <v>6828</v>
      </c>
      <c r="D421" s="81"/>
      <c r="E421" s="81">
        <v>70.41</v>
      </c>
      <c r="F421" s="81">
        <v>70.41</v>
      </c>
      <c r="G421" s="65">
        <f t="shared" si="6"/>
        <v>9</v>
      </c>
    </row>
    <row r="422" spans="1:7" x14ac:dyDescent="0.25">
      <c r="A422" s="78" t="s">
        <v>660</v>
      </c>
      <c r="B422" s="79" t="s">
        <v>7178</v>
      </c>
      <c r="C422" s="80"/>
      <c r="D422" s="81"/>
      <c r="E422" s="81"/>
      <c r="F422" s="81"/>
      <c r="G422" s="65">
        <f t="shared" si="6"/>
        <v>5</v>
      </c>
    </row>
    <row r="423" spans="1:7" x14ac:dyDescent="0.25">
      <c r="A423" s="78" t="s">
        <v>661</v>
      </c>
      <c r="B423" s="79" t="s">
        <v>662</v>
      </c>
      <c r="C423" s="80" t="s">
        <v>6844</v>
      </c>
      <c r="D423" s="81"/>
      <c r="E423" s="81">
        <v>0.81</v>
      </c>
      <c r="F423" s="81">
        <v>0.81</v>
      </c>
      <c r="G423" s="65">
        <f t="shared" si="6"/>
        <v>9</v>
      </c>
    </row>
    <row r="424" spans="1:7" x14ac:dyDescent="0.25">
      <c r="A424" s="78" t="s">
        <v>663</v>
      </c>
      <c r="B424" s="79" t="s">
        <v>664</v>
      </c>
      <c r="C424" s="80" t="s">
        <v>6828</v>
      </c>
      <c r="D424" s="81"/>
      <c r="E424" s="81">
        <v>75.08</v>
      </c>
      <c r="F424" s="81">
        <v>75.08</v>
      </c>
      <c r="G424" s="65">
        <f t="shared" si="6"/>
        <v>9</v>
      </c>
    </row>
    <row r="425" spans="1:7" ht="30" x14ac:dyDescent="0.25">
      <c r="A425" s="78" t="s">
        <v>665</v>
      </c>
      <c r="B425" s="79" t="s">
        <v>666</v>
      </c>
      <c r="C425" s="80" t="s">
        <v>6828</v>
      </c>
      <c r="D425" s="81"/>
      <c r="E425" s="81">
        <v>100.1</v>
      </c>
      <c r="F425" s="81">
        <v>100.1</v>
      </c>
      <c r="G425" s="65">
        <f t="shared" si="6"/>
        <v>9</v>
      </c>
    </row>
    <row r="426" spans="1:7" x14ac:dyDescent="0.25">
      <c r="A426" s="78" t="s">
        <v>667</v>
      </c>
      <c r="B426" s="79" t="s">
        <v>668</v>
      </c>
      <c r="C426" s="80" t="s">
        <v>6833</v>
      </c>
      <c r="D426" s="81"/>
      <c r="E426" s="81">
        <v>20.02</v>
      </c>
      <c r="F426" s="81">
        <v>20.02</v>
      </c>
      <c r="G426" s="65">
        <f t="shared" si="6"/>
        <v>9</v>
      </c>
    </row>
    <row r="427" spans="1:7" x14ac:dyDescent="0.25">
      <c r="A427" s="78" t="s">
        <v>669</v>
      </c>
      <c r="B427" s="79" t="s">
        <v>670</v>
      </c>
      <c r="C427" s="80" t="s">
        <v>6830</v>
      </c>
      <c r="D427" s="81"/>
      <c r="E427" s="81">
        <v>50.05</v>
      </c>
      <c r="F427" s="81">
        <v>50.05</v>
      </c>
      <c r="G427" s="65">
        <f t="shared" si="6"/>
        <v>9</v>
      </c>
    </row>
    <row r="428" spans="1:7" x14ac:dyDescent="0.25">
      <c r="A428" s="78" t="s">
        <v>671</v>
      </c>
      <c r="B428" s="79" t="s">
        <v>672</v>
      </c>
      <c r="C428" s="80" t="s">
        <v>6828</v>
      </c>
      <c r="D428" s="81">
        <v>134.56</v>
      </c>
      <c r="E428" s="81">
        <v>140.82</v>
      </c>
      <c r="F428" s="81">
        <v>275.38</v>
      </c>
      <c r="G428" s="65">
        <f t="shared" si="6"/>
        <v>9</v>
      </c>
    </row>
    <row r="429" spans="1:7" x14ac:dyDescent="0.25">
      <c r="A429" s="78" t="s">
        <v>673</v>
      </c>
      <c r="B429" s="79" t="s">
        <v>674</v>
      </c>
      <c r="C429" s="80" t="s">
        <v>6828</v>
      </c>
      <c r="D429" s="81">
        <v>134.56</v>
      </c>
      <c r="E429" s="81">
        <v>140.82</v>
      </c>
      <c r="F429" s="81">
        <v>275.38</v>
      </c>
      <c r="G429" s="65">
        <f t="shared" si="6"/>
        <v>9</v>
      </c>
    </row>
    <row r="430" spans="1:7" x14ac:dyDescent="0.25">
      <c r="A430" s="78" t="s">
        <v>675</v>
      </c>
      <c r="B430" s="79" t="s">
        <v>676</v>
      </c>
      <c r="C430" s="80" t="s">
        <v>6828</v>
      </c>
      <c r="D430" s="81"/>
      <c r="E430" s="81">
        <v>157.71</v>
      </c>
      <c r="F430" s="81">
        <v>157.71</v>
      </c>
      <c r="G430" s="65">
        <f t="shared" si="6"/>
        <v>9</v>
      </c>
    </row>
    <row r="431" spans="1:7" ht="30" x14ac:dyDescent="0.25">
      <c r="A431" s="78" t="s">
        <v>677</v>
      </c>
      <c r="B431" s="79" t="s">
        <v>678</v>
      </c>
      <c r="C431" s="80" t="s">
        <v>6830</v>
      </c>
      <c r="D431" s="81"/>
      <c r="E431" s="81">
        <v>100.1</v>
      </c>
      <c r="F431" s="81">
        <v>100.1</v>
      </c>
      <c r="G431" s="65">
        <f t="shared" si="6"/>
        <v>9</v>
      </c>
    </row>
    <row r="432" spans="1:7" x14ac:dyDescent="0.25">
      <c r="A432" s="78" t="s">
        <v>679</v>
      </c>
      <c r="B432" s="79" t="s">
        <v>680</v>
      </c>
      <c r="C432" s="80" t="s">
        <v>6828</v>
      </c>
      <c r="D432" s="81"/>
      <c r="E432" s="81">
        <v>17.600000000000001</v>
      </c>
      <c r="F432" s="81">
        <v>17.600000000000001</v>
      </c>
      <c r="G432" s="65">
        <f t="shared" si="6"/>
        <v>9</v>
      </c>
    </row>
    <row r="433" spans="1:7" x14ac:dyDescent="0.25">
      <c r="A433" s="78" t="s">
        <v>681</v>
      </c>
      <c r="B433" s="79" t="s">
        <v>682</v>
      </c>
      <c r="C433" s="80" t="s">
        <v>6828</v>
      </c>
      <c r="D433" s="81"/>
      <c r="E433" s="81">
        <v>100.1</v>
      </c>
      <c r="F433" s="81">
        <v>100.1</v>
      </c>
      <c r="G433" s="65">
        <f t="shared" si="6"/>
        <v>9</v>
      </c>
    </row>
    <row r="434" spans="1:7" x14ac:dyDescent="0.25">
      <c r="A434" s="78" t="s">
        <v>683</v>
      </c>
      <c r="B434" s="79" t="s">
        <v>684</v>
      </c>
      <c r="C434" s="80" t="s">
        <v>6828</v>
      </c>
      <c r="D434" s="81"/>
      <c r="E434" s="81">
        <v>23.75</v>
      </c>
      <c r="F434" s="81">
        <v>23.75</v>
      </c>
      <c r="G434" s="65">
        <f t="shared" si="6"/>
        <v>9</v>
      </c>
    </row>
    <row r="435" spans="1:7" x14ac:dyDescent="0.25">
      <c r="A435" s="78" t="s">
        <v>685</v>
      </c>
      <c r="B435" s="79" t="s">
        <v>686</v>
      </c>
      <c r="C435" s="80" t="s">
        <v>6828</v>
      </c>
      <c r="D435" s="81"/>
      <c r="E435" s="81">
        <v>4.07</v>
      </c>
      <c r="F435" s="81">
        <v>4.07</v>
      </c>
      <c r="G435" s="65">
        <f t="shared" si="6"/>
        <v>9</v>
      </c>
    </row>
    <row r="436" spans="1:7" x14ac:dyDescent="0.25">
      <c r="A436" s="78" t="s">
        <v>687</v>
      </c>
      <c r="B436" s="79" t="s">
        <v>688</v>
      </c>
      <c r="C436" s="80" t="s">
        <v>6828</v>
      </c>
      <c r="D436" s="81"/>
      <c r="E436" s="81">
        <v>4.07</v>
      </c>
      <c r="F436" s="81">
        <v>4.07</v>
      </c>
      <c r="G436" s="65">
        <f t="shared" si="6"/>
        <v>9</v>
      </c>
    </row>
    <row r="437" spans="1:7" ht="30" x14ac:dyDescent="0.25">
      <c r="A437" s="78" t="s">
        <v>689</v>
      </c>
      <c r="B437" s="79" t="s">
        <v>690</v>
      </c>
      <c r="C437" s="80" t="s">
        <v>6828</v>
      </c>
      <c r="D437" s="81"/>
      <c r="E437" s="81">
        <v>32.58</v>
      </c>
      <c r="F437" s="81">
        <v>32.58</v>
      </c>
      <c r="G437" s="65">
        <f t="shared" si="6"/>
        <v>9</v>
      </c>
    </row>
    <row r="438" spans="1:7" x14ac:dyDescent="0.25">
      <c r="A438" s="78" t="s">
        <v>691</v>
      </c>
      <c r="B438" s="79" t="s">
        <v>7179</v>
      </c>
      <c r="C438" s="80"/>
      <c r="D438" s="81"/>
      <c r="E438" s="81"/>
      <c r="F438" s="81"/>
      <c r="G438" s="65">
        <f t="shared" si="6"/>
        <v>5</v>
      </c>
    </row>
    <row r="439" spans="1:7" x14ac:dyDescent="0.25">
      <c r="A439" s="78" t="s">
        <v>692</v>
      </c>
      <c r="B439" s="79" t="s">
        <v>693</v>
      </c>
      <c r="C439" s="80" t="s">
        <v>6828</v>
      </c>
      <c r="D439" s="81"/>
      <c r="E439" s="81">
        <v>5.09</v>
      </c>
      <c r="F439" s="81">
        <v>5.09</v>
      </c>
      <c r="G439" s="65">
        <f t="shared" si="6"/>
        <v>9</v>
      </c>
    </row>
    <row r="440" spans="1:7" x14ac:dyDescent="0.25">
      <c r="A440" s="78" t="s">
        <v>694</v>
      </c>
      <c r="B440" s="79" t="s">
        <v>695</v>
      </c>
      <c r="C440" s="80" t="s">
        <v>6828</v>
      </c>
      <c r="D440" s="81"/>
      <c r="E440" s="81">
        <v>346.87</v>
      </c>
      <c r="F440" s="81">
        <v>346.87</v>
      </c>
      <c r="G440" s="65">
        <f t="shared" si="6"/>
        <v>9</v>
      </c>
    </row>
    <row r="441" spans="1:7" x14ac:dyDescent="0.25">
      <c r="A441" s="78" t="s">
        <v>696</v>
      </c>
      <c r="B441" s="79" t="s">
        <v>697</v>
      </c>
      <c r="C441" s="80" t="s">
        <v>6828</v>
      </c>
      <c r="D441" s="81"/>
      <c r="E441" s="81">
        <v>32.53</v>
      </c>
      <c r="F441" s="81">
        <v>32.53</v>
      </c>
      <c r="G441" s="65">
        <f t="shared" si="6"/>
        <v>9</v>
      </c>
    </row>
    <row r="442" spans="1:7" ht="30" x14ac:dyDescent="0.25">
      <c r="A442" s="78" t="s">
        <v>698</v>
      </c>
      <c r="B442" s="79" t="s">
        <v>699</v>
      </c>
      <c r="C442" s="80" t="s">
        <v>6828</v>
      </c>
      <c r="D442" s="81">
        <v>269.11</v>
      </c>
      <c r="E442" s="81">
        <v>400.4</v>
      </c>
      <c r="F442" s="81">
        <v>669.51</v>
      </c>
      <c r="G442" s="65">
        <f t="shared" si="6"/>
        <v>9</v>
      </c>
    </row>
    <row r="443" spans="1:7" ht="30" x14ac:dyDescent="0.25">
      <c r="A443" s="78" t="s">
        <v>700</v>
      </c>
      <c r="B443" s="79" t="s">
        <v>701</v>
      </c>
      <c r="C443" s="80" t="s">
        <v>6833</v>
      </c>
      <c r="D443" s="81"/>
      <c r="E443" s="81">
        <v>25.03</v>
      </c>
      <c r="F443" s="81">
        <v>25.03</v>
      </c>
      <c r="G443" s="65">
        <f t="shared" si="6"/>
        <v>9</v>
      </c>
    </row>
    <row r="444" spans="1:7" ht="30" x14ac:dyDescent="0.25">
      <c r="A444" s="78" t="s">
        <v>702</v>
      </c>
      <c r="B444" s="79" t="s">
        <v>703</v>
      </c>
      <c r="C444" s="80" t="s">
        <v>6833</v>
      </c>
      <c r="D444" s="81"/>
      <c r="E444" s="81">
        <v>12.51</v>
      </c>
      <c r="F444" s="81">
        <v>12.51</v>
      </c>
      <c r="G444" s="65">
        <f t="shared" si="6"/>
        <v>9</v>
      </c>
    </row>
    <row r="445" spans="1:7" ht="30" x14ac:dyDescent="0.25">
      <c r="A445" s="78" t="s">
        <v>704</v>
      </c>
      <c r="B445" s="79" t="s">
        <v>705</v>
      </c>
      <c r="C445" s="80" t="s">
        <v>6833</v>
      </c>
      <c r="D445" s="81"/>
      <c r="E445" s="81">
        <v>50.05</v>
      </c>
      <c r="F445" s="81">
        <v>50.05</v>
      </c>
      <c r="G445" s="65">
        <f t="shared" si="6"/>
        <v>9</v>
      </c>
    </row>
    <row r="446" spans="1:7" ht="30" x14ac:dyDescent="0.25">
      <c r="A446" s="78" t="s">
        <v>706</v>
      </c>
      <c r="B446" s="79" t="s">
        <v>707</v>
      </c>
      <c r="C446" s="80" t="s">
        <v>6833</v>
      </c>
      <c r="D446" s="81"/>
      <c r="E446" s="81">
        <v>25.03</v>
      </c>
      <c r="F446" s="81">
        <v>25.03</v>
      </c>
      <c r="G446" s="65">
        <f t="shared" si="6"/>
        <v>9</v>
      </c>
    </row>
    <row r="447" spans="1:7" x14ac:dyDescent="0.25">
      <c r="A447" s="78" t="s">
        <v>708</v>
      </c>
      <c r="B447" s="79" t="s">
        <v>709</v>
      </c>
      <c r="C447" s="80" t="s">
        <v>6833</v>
      </c>
      <c r="D447" s="81"/>
      <c r="E447" s="81">
        <v>10.01</v>
      </c>
      <c r="F447" s="81">
        <v>10.01</v>
      </c>
      <c r="G447" s="65">
        <f t="shared" si="6"/>
        <v>9</v>
      </c>
    </row>
    <row r="448" spans="1:7" x14ac:dyDescent="0.25">
      <c r="A448" s="78" t="s">
        <v>710</v>
      </c>
      <c r="B448" s="79" t="s">
        <v>7180</v>
      </c>
      <c r="C448" s="80"/>
      <c r="D448" s="81"/>
      <c r="E448" s="81"/>
      <c r="F448" s="81"/>
      <c r="G448" s="65">
        <f t="shared" si="6"/>
        <v>5</v>
      </c>
    </row>
    <row r="449" spans="1:7" x14ac:dyDescent="0.25">
      <c r="A449" s="78" t="s">
        <v>711</v>
      </c>
      <c r="B449" s="79" t="s">
        <v>712</v>
      </c>
      <c r="C449" s="80" t="s">
        <v>6833</v>
      </c>
      <c r="D449" s="81"/>
      <c r="E449" s="81">
        <v>4.68</v>
      </c>
      <c r="F449" s="81">
        <v>4.68</v>
      </c>
      <c r="G449" s="65">
        <f t="shared" si="6"/>
        <v>9</v>
      </c>
    </row>
    <row r="450" spans="1:7" x14ac:dyDescent="0.25">
      <c r="A450" s="78" t="s">
        <v>713</v>
      </c>
      <c r="B450" s="79" t="s">
        <v>714</v>
      </c>
      <c r="C450" s="80" t="s">
        <v>6833</v>
      </c>
      <c r="D450" s="81"/>
      <c r="E450" s="81">
        <v>3.05</v>
      </c>
      <c r="F450" s="81">
        <v>3.05</v>
      </c>
      <c r="G450" s="65">
        <f t="shared" si="6"/>
        <v>9</v>
      </c>
    </row>
    <row r="451" spans="1:7" ht="30" x14ac:dyDescent="0.25">
      <c r="A451" s="78" t="s">
        <v>715</v>
      </c>
      <c r="B451" s="79" t="s">
        <v>716</v>
      </c>
      <c r="C451" s="80" t="s">
        <v>6833</v>
      </c>
      <c r="D451" s="81"/>
      <c r="E451" s="81">
        <v>8.14</v>
      </c>
      <c r="F451" s="81">
        <v>8.14</v>
      </c>
      <c r="G451" s="65">
        <f t="shared" si="6"/>
        <v>9</v>
      </c>
    </row>
    <row r="452" spans="1:7" x14ac:dyDescent="0.25">
      <c r="A452" s="78" t="s">
        <v>717</v>
      </c>
      <c r="B452" s="79" t="s">
        <v>718</v>
      </c>
      <c r="C452" s="80" t="s">
        <v>6828</v>
      </c>
      <c r="D452" s="81"/>
      <c r="E452" s="81">
        <v>89.07</v>
      </c>
      <c r="F452" s="81">
        <v>89.07</v>
      </c>
      <c r="G452" s="65">
        <f t="shared" si="6"/>
        <v>9</v>
      </c>
    </row>
    <row r="453" spans="1:7" x14ac:dyDescent="0.25">
      <c r="A453" s="78" t="s">
        <v>719</v>
      </c>
      <c r="B453" s="79" t="s">
        <v>720</v>
      </c>
      <c r="C453" s="80" t="s">
        <v>6828</v>
      </c>
      <c r="D453" s="81"/>
      <c r="E453" s="81">
        <v>150.15</v>
      </c>
      <c r="F453" s="81">
        <v>150.15</v>
      </c>
      <c r="G453" s="65">
        <f t="shared" si="6"/>
        <v>9</v>
      </c>
    </row>
    <row r="454" spans="1:7" x14ac:dyDescent="0.25">
      <c r="A454" s="78" t="s">
        <v>721</v>
      </c>
      <c r="B454" s="79" t="s">
        <v>7181</v>
      </c>
      <c r="C454" s="80"/>
      <c r="D454" s="81"/>
      <c r="E454" s="81"/>
      <c r="F454" s="81"/>
      <c r="G454" s="65">
        <f t="shared" si="6"/>
        <v>5</v>
      </c>
    </row>
    <row r="455" spans="1:7" x14ac:dyDescent="0.25">
      <c r="A455" s="78" t="s">
        <v>722</v>
      </c>
      <c r="B455" s="79" t="s">
        <v>723</v>
      </c>
      <c r="C455" s="80" t="s">
        <v>6828</v>
      </c>
      <c r="D455" s="81"/>
      <c r="E455" s="81">
        <v>14.08</v>
      </c>
      <c r="F455" s="81">
        <v>14.08</v>
      </c>
      <c r="G455" s="65">
        <f t="shared" si="6"/>
        <v>9</v>
      </c>
    </row>
    <row r="456" spans="1:7" x14ac:dyDescent="0.25">
      <c r="A456" s="78" t="s">
        <v>724</v>
      </c>
      <c r="B456" s="79" t="s">
        <v>7182</v>
      </c>
      <c r="C456" s="80"/>
      <c r="D456" s="81"/>
      <c r="E456" s="81"/>
      <c r="F456" s="81"/>
      <c r="G456" s="65">
        <f t="shared" si="6"/>
        <v>5</v>
      </c>
    </row>
    <row r="457" spans="1:7" x14ac:dyDescent="0.25">
      <c r="A457" s="78" t="s">
        <v>725</v>
      </c>
      <c r="B457" s="79" t="s">
        <v>726</v>
      </c>
      <c r="C457" s="80" t="s">
        <v>6828</v>
      </c>
      <c r="D457" s="81"/>
      <c r="E457" s="81">
        <v>22.69</v>
      </c>
      <c r="F457" s="81">
        <v>22.69</v>
      </c>
      <c r="G457" s="65">
        <f t="shared" si="6"/>
        <v>9</v>
      </c>
    </row>
    <row r="458" spans="1:7" x14ac:dyDescent="0.25">
      <c r="A458" s="78" t="s">
        <v>727</v>
      </c>
      <c r="B458" s="79" t="s">
        <v>6845</v>
      </c>
      <c r="C458" s="80"/>
      <c r="D458" s="81"/>
      <c r="E458" s="81"/>
      <c r="F458" s="81"/>
      <c r="G458" s="65">
        <f t="shared" ref="G458:G521" si="7">LEN(A458)</f>
        <v>5</v>
      </c>
    </row>
    <row r="459" spans="1:7" ht="45" x14ac:dyDescent="0.25">
      <c r="A459" s="78" t="s">
        <v>728</v>
      </c>
      <c r="B459" s="79" t="s">
        <v>7335</v>
      </c>
      <c r="C459" s="80" t="s">
        <v>6833</v>
      </c>
      <c r="D459" s="81">
        <v>0.91</v>
      </c>
      <c r="E459" s="81">
        <v>8.14</v>
      </c>
      <c r="F459" s="81">
        <v>9.0500000000000007</v>
      </c>
      <c r="G459" s="65">
        <f t="shared" si="7"/>
        <v>9</v>
      </c>
    </row>
    <row r="460" spans="1:7" x14ac:dyDescent="0.25">
      <c r="A460" s="78" t="s">
        <v>729</v>
      </c>
      <c r="B460" s="79" t="s">
        <v>730</v>
      </c>
      <c r="C460" s="80" t="s">
        <v>6833</v>
      </c>
      <c r="D460" s="81"/>
      <c r="E460" s="81">
        <v>4.07</v>
      </c>
      <c r="F460" s="81">
        <v>4.07</v>
      </c>
      <c r="G460" s="65">
        <f t="shared" si="7"/>
        <v>9</v>
      </c>
    </row>
    <row r="461" spans="1:7" ht="30" x14ac:dyDescent="0.25">
      <c r="A461" s="78" t="s">
        <v>731</v>
      </c>
      <c r="B461" s="79" t="s">
        <v>732</v>
      </c>
      <c r="C461" s="80" t="s">
        <v>6833</v>
      </c>
      <c r="D461" s="81"/>
      <c r="E461" s="81">
        <v>8.14</v>
      </c>
      <c r="F461" s="81">
        <v>8.14</v>
      </c>
      <c r="G461" s="65">
        <f t="shared" si="7"/>
        <v>9</v>
      </c>
    </row>
    <row r="462" spans="1:7" ht="45" x14ac:dyDescent="0.25">
      <c r="A462" s="78" t="s">
        <v>733</v>
      </c>
      <c r="B462" s="79" t="s">
        <v>7336</v>
      </c>
      <c r="C462" s="80" t="s">
        <v>6830</v>
      </c>
      <c r="D462" s="81">
        <v>7.28</v>
      </c>
      <c r="E462" s="81">
        <v>12.22</v>
      </c>
      <c r="F462" s="81">
        <v>19.5</v>
      </c>
      <c r="G462" s="65">
        <f t="shared" si="7"/>
        <v>9</v>
      </c>
    </row>
    <row r="463" spans="1:7" ht="30" x14ac:dyDescent="0.25">
      <c r="A463" s="78" t="s">
        <v>734</v>
      </c>
      <c r="B463" s="79" t="s">
        <v>735</v>
      </c>
      <c r="C463" s="80" t="s">
        <v>6830</v>
      </c>
      <c r="D463" s="81"/>
      <c r="E463" s="81">
        <v>12.22</v>
      </c>
      <c r="F463" s="81">
        <v>12.22</v>
      </c>
      <c r="G463" s="65">
        <f t="shared" si="7"/>
        <v>9</v>
      </c>
    </row>
    <row r="464" spans="1:7" x14ac:dyDescent="0.25">
      <c r="A464" s="78" t="s">
        <v>6734</v>
      </c>
      <c r="B464" s="79" t="s">
        <v>7183</v>
      </c>
      <c r="C464" s="80"/>
      <c r="D464" s="81"/>
      <c r="E464" s="81"/>
      <c r="F464" s="81"/>
      <c r="G464" s="65">
        <f t="shared" si="7"/>
        <v>5</v>
      </c>
    </row>
    <row r="465" spans="1:7" x14ac:dyDescent="0.25">
      <c r="A465" s="78" t="s">
        <v>6735</v>
      </c>
      <c r="B465" s="79" t="s">
        <v>6736</v>
      </c>
      <c r="C465" s="80" t="s">
        <v>6830</v>
      </c>
      <c r="D465" s="81">
        <v>44.94</v>
      </c>
      <c r="E465" s="81">
        <v>18.059999999999999</v>
      </c>
      <c r="F465" s="81">
        <v>63</v>
      </c>
      <c r="G465" s="65">
        <f t="shared" si="7"/>
        <v>9</v>
      </c>
    </row>
    <row r="466" spans="1:7" x14ac:dyDescent="0.25">
      <c r="A466" s="78" t="s">
        <v>736</v>
      </c>
      <c r="B466" s="79" t="s">
        <v>6846</v>
      </c>
      <c r="C466" s="80"/>
      <c r="D466" s="81"/>
      <c r="E466" s="81"/>
      <c r="F466" s="81"/>
      <c r="G466" s="65">
        <f t="shared" si="7"/>
        <v>2</v>
      </c>
    </row>
    <row r="467" spans="1:7" x14ac:dyDescent="0.25">
      <c r="A467" s="78" t="s">
        <v>737</v>
      </c>
      <c r="B467" s="79" t="s">
        <v>738</v>
      </c>
      <c r="C467" s="80"/>
      <c r="D467" s="81"/>
      <c r="E467" s="81"/>
      <c r="F467" s="81"/>
      <c r="G467" s="65">
        <f t="shared" si="7"/>
        <v>5</v>
      </c>
    </row>
    <row r="468" spans="1:7" ht="30" x14ac:dyDescent="0.25">
      <c r="A468" s="78" t="s">
        <v>739</v>
      </c>
      <c r="B468" s="79" t="s">
        <v>740</v>
      </c>
      <c r="C468" s="80" t="s">
        <v>6834</v>
      </c>
      <c r="D468" s="81">
        <v>30.42</v>
      </c>
      <c r="E468" s="81">
        <v>109.94</v>
      </c>
      <c r="F468" s="81">
        <v>140.36000000000001</v>
      </c>
      <c r="G468" s="65">
        <f t="shared" si="7"/>
        <v>9</v>
      </c>
    </row>
    <row r="469" spans="1:7" x14ac:dyDescent="0.25">
      <c r="A469" s="78" t="s">
        <v>741</v>
      </c>
      <c r="B469" s="79" t="s">
        <v>742</v>
      </c>
      <c r="C469" s="80"/>
      <c r="D469" s="81"/>
      <c r="E469" s="81"/>
      <c r="F469" s="81"/>
      <c r="G469" s="65">
        <f t="shared" si="7"/>
        <v>5</v>
      </c>
    </row>
    <row r="470" spans="1:7" ht="45" x14ac:dyDescent="0.25">
      <c r="A470" s="78" t="s">
        <v>743</v>
      </c>
      <c r="B470" s="79" t="s">
        <v>7337</v>
      </c>
      <c r="C470" s="80" t="s">
        <v>6834</v>
      </c>
      <c r="D470" s="81">
        <v>93.36</v>
      </c>
      <c r="E470" s="81">
        <v>12.22</v>
      </c>
      <c r="F470" s="81">
        <v>105.58</v>
      </c>
      <c r="G470" s="65">
        <f t="shared" si="7"/>
        <v>9</v>
      </c>
    </row>
    <row r="471" spans="1:7" ht="45" x14ac:dyDescent="0.25">
      <c r="A471" s="78" t="s">
        <v>744</v>
      </c>
      <c r="B471" s="79" t="s">
        <v>7338</v>
      </c>
      <c r="C471" s="80" t="s">
        <v>6834</v>
      </c>
      <c r="D471" s="81">
        <v>103.95</v>
      </c>
      <c r="E471" s="81">
        <v>12.22</v>
      </c>
      <c r="F471" s="81">
        <v>116.17</v>
      </c>
      <c r="G471" s="65">
        <f t="shared" si="7"/>
        <v>9</v>
      </c>
    </row>
    <row r="472" spans="1:7" ht="45" x14ac:dyDescent="0.25">
      <c r="A472" s="78" t="s">
        <v>745</v>
      </c>
      <c r="B472" s="79" t="s">
        <v>7339</v>
      </c>
      <c r="C472" s="80" t="s">
        <v>6834</v>
      </c>
      <c r="D472" s="81">
        <v>119.59</v>
      </c>
      <c r="E472" s="81">
        <v>12.22</v>
      </c>
      <c r="F472" s="81">
        <v>131.81</v>
      </c>
      <c r="G472" s="65">
        <f t="shared" si="7"/>
        <v>9</v>
      </c>
    </row>
    <row r="473" spans="1:7" ht="30" x14ac:dyDescent="0.25">
      <c r="A473" s="78" t="s">
        <v>746</v>
      </c>
      <c r="B473" s="79" t="s">
        <v>747</v>
      </c>
      <c r="C473" s="80" t="s">
        <v>6834</v>
      </c>
      <c r="D473" s="81">
        <v>111.05</v>
      </c>
      <c r="E473" s="81">
        <v>12.22</v>
      </c>
      <c r="F473" s="81">
        <v>123.27</v>
      </c>
      <c r="G473" s="65">
        <f t="shared" si="7"/>
        <v>9</v>
      </c>
    </row>
    <row r="474" spans="1:7" ht="30" x14ac:dyDescent="0.25">
      <c r="A474" s="78" t="s">
        <v>8651</v>
      </c>
      <c r="B474" s="79" t="s">
        <v>8652</v>
      </c>
      <c r="C474" s="80" t="s">
        <v>6848</v>
      </c>
      <c r="D474" s="81">
        <v>258.01</v>
      </c>
      <c r="E474" s="81">
        <v>1.02</v>
      </c>
      <c r="F474" s="81">
        <v>259.02999999999997</v>
      </c>
      <c r="G474" s="65">
        <f t="shared" si="7"/>
        <v>9</v>
      </c>
    </row>
    <row r="475" spans="1:7" x14ac:dyDescent="0.25">
      <c r="A475" s="78" t="s">
        <v>748</v>
      </c>
      <c r="B475" s="79" t="s">
        <v>749</v>
      </c>
      <c r="C475" s="80"/>
      <c r="D475" s="81"/>
      <c r="E475" s="81"/>
      <c r="F475" s="81"/>
      <c r="G475" s="65">
        <f t="shared" si="7"/>
        <v>5</v>
      </c>
    </row>
    <row r="476" spans="1:7" ht="30" x14ac:dyDescent="0.25">
      <c r="A476" s="78" t="s">
        <v>750</v>
      </c>
      <c r="B476" s="79" t="s">
        <v>751</v>
      </c>
      <c r="C476" s="80" t="s">
        <v>6834</v>
      </c>
      <c r="D476" s="81">
        <v>22.01</v>
      </c>
      <c r="E476" s="81"/>
      <c r="F476" s="81">
        <v>22.01</v>
      </c>
      <c r="G476" s="65">
        <f t="shared" si="7"/>
        <v>9</v>
      </c>
    </row>
    <row r="477" spans="1:7" ht="30" x14ac:dyDescent="0.25">
      <c r="A477" s="78" t="s">
        <v>752</v>
      </c>
      <c r="B477" s="79" t="s">
        <v>753</v>
      </c>
      <c r="C477" s="80" t="s">
        <v>6834</v>
      </c>
      <c r="D477" s="81">
        <v>41.27</v>
      </c>
      <c r="E477" s="81"/>
      <c r="F477" s="81">
        <v>41.27</v>
      </c>
      <c r="G477" s="65">
        <f t="shared" si="7"/>
        <v>9</v>
      </c>
    </row>
    <row r="478" spans="1:7" ht="30" x14ac:dyDescent="0.25">
      <c r="A478" s="78" t="s">
        <v>754</v>
      </c>
      <c r="B478" s="79" t="s">
        <v>755</v>
      </c>
      <c r="C478" s="80" t="s">
        <v>6834</v>
      </c>
      <c r="D478" s="81">
        <v>51.25</v>
      </c>
      <c r="E478" s="81"/>
      <c r="F478" s="81">
        <v>51.25</v>
      </c>
      <c r="G478" s="65">
        <f t="shared" si="7"/>
        <v>9</v>
      </c>
    </row>
    <row r="479" spans="1:7" ht="30" x14ac:dyDescent="0.25">
      <c r="A479" s="78" t="s">
        <v>756</v>
      </c>
      <c r="B479" s="79" t="s">
        <v>757</v>
      </c>
      <c r="C479" s="80" t="s">
        <v>6834</v>
      </c>
      <c r="D479" s="81">
        <v>58.28</v>
      </c>
      <c r="E479" s="81"/>
      <c r="F479" s="81">
        <v>58.28</v>
      </c>
      <c r="G479" s="65">
        <f t="shared" si="7"/>
        <v>9</v>
      </c>
    </row>
    <row r="480" spans="1:7" x14ac:dyDescent="0.25">
      <c r="A480" s="78" t="s">
        <v>758</v>
      </c>
      <c r="B480" s="79" t="s">
        <v>759</v>
      </c>
      <c r="C480" s="80" t="s">
        <v>6847</v>
      </c>
      <c r="D480" s="81">
        <v>2.92</v>
      </c>
      <c r="E480" s="81"/>
      <c r="F480" s="81">
        <v>2.92</v>
      </c>
      <c r="G480" s="65">
        <f t="shared" si="7"/>
        <v>9</v>
      </c>
    </row>
    <row r="481" spans="1:7" ht="30" x14ac:dyDescent="0.25">
      <c r="A481" s="78" t="s">
        <v>760</v>
      </c>
      <c r="B481" s="79" t="s">
        <v>7340</v>
      </c>
      <c r="C481" s="80" t="s">
        <v>6834</v>
      </c>
      <c r="D481" s="81">
        <v>17.37</v>
      </c>
      <c r="E481" s="81"/>
      <c r="F481" s="81">
        <v>17.37</v>
      </c>
      <c r="G481" s="65">
        <f t="shared" si="7"/>
        <v>9</v>
      </c>
    </row>
    <row r="482" spans="1:7" x14ac:dyDescent="0.25">
      <c r="A482" s="78" t="s">
        <v>761</v>
      </c>
      <c r="B482" s="79" t="s">
        <v>762</v>
      </c>
      <c r="C482" s="80"/>
      <c r="D482" s="81"/>
      <c r="E482" s="81"/>
      <c r="F482" s="81"/>
      <c r="G482" s="65">
        <f t="shared" si="7"/>
        <v>5</v>
      </c>
    </row>
    <row r="483" spans="1:7" x14ac:dyDescent="0.25">
      <c r="A483" s="78" t="s">
        <v>763</v>
      </c>
      <c r="B483" s="79" t="s">
        <v>6552</v>
      </c>
      <c r="C483" s="80" t="s">
        <v>6848</v>
      </c>
      <c r="D483" s="81">
        <v>38.24</v>
      </c>
      <c r="E483" s="81"/>
      <c r="F483" s="81">
        <v>38.24</v>
      </c>
      <c r="G483" s="65">
        <f t="shared" si="7"/>
        <v>9</v>
      </c>
    </row>
    <row r="484" spans="1:7" ht="30" x14ac:dyDescent="0.25">
      <c r="A484" s="78" t="s">
        <v>764</v>
      </c>
      <c r="B484" s="79" t="s">
        <v>765</v>
      </c>
      <c r="C484" s="80" t="s">
        <v>6834</v>
      </c>
      <c r="D484" s="81">
        <v>29.28</v>
      </c>
      <c r="E484" s="81"/>
      <c r="F484" s="81">
        <v>29.28</v>
      </c>
      <c r="G484" s="65">
        <f t="shared" si="7"/>
        <v>9</v>
      </c>
    </row>
    <row r="485" spans="1:7" ht="30" x14ac:dyDescent="0.25">
      <c r="A485" s="78" t="s">
        <v>766</v>
      </c>
      <c r="B485" s="79" t="s">
        <v>8653</v>
      </c>
      <c r="C485" s="80" t="s">
        <v>6848</v>
      </c>
      <c r="D485" s="81">
        <v>748.3</v>
      </c>
      <c r="E485" s="81"/>
      <c r="F485" s="81">
        <v>748.3</v>
      </c>
      <c r="G485" s="65">
        <f t="shared" si="7"/>
        <v>9</v>
      </c>
    </row>
    <row r="486" spans="1:7" x14ac:dyDescent="0.25">
      <c r="A486" s="78" t="s">
        <v>767</v>
      </c>
      <c r="B486" s="79" t="s">
        <v>768</v>
      </c>
      <c r="C486" s="80"/>
      <c r="D486" s="81"/>
      <c r="E486" s="81"/>
      <c r="F486" s="81"/>
      <c r="G486" s="65">
        <f t="shared" si="7"/>
        <v>5</v>
      </c>
    </row>
    <row r="487" spans="1:7" x14ac:dyDescent="0.25">
      <c r="A487" s="78" t="s">
        <v>769</v>
      </c>
      <c r="B487" s="79" t="s">
        <v>770</v>
      </c>
      <c r="C487" s="80" t="s">
        <v>6834</v>
      </c>
      <c r="D487" s="81">
        <v>5.19</v>
      </c>
      <c r="E487" s="81"/>
      <c r="F487" s="81">
        <v>5.19</v>
      </c>
      <c r="G487" s="65">
        <f t="shared" si="7"/>
        <v>9</v>
      </c>
    </row>
    <row r="488" spans="1:7" ht="30" x14ac:dyDescent="0.25">
      <c r="A488" s="78" t="s">
        <v>771</v>
      </c>
      <c r="B488" s="79" t="s">
        <v>772</v>
      </c>
      <c r="C488" s="80" t="s">
        <v>6834</v>
      </c>
      <c r="D488" s="81">
        <v>8.57</v>
      </c>
      <c r="E488" s="81"/>
      <c r="F488" s="81">
        <v>8.57</v>
      </c>
      <c r="G488" s="65">
        <f t="shared" si="7"/>
        <v>9</v>
      </c>
    </row>
    <row r="489" spans="1:7" ht="30" x14ac:dyDescent="0.25">
      <c r="A489" s="78" t="s">
        <v>773</v>
      </c>
      <c r="B489" s="79" t="s">
        <v>7341</v>
      </c>
      <c r="C489" s="80" t="s">
        <v>6834</v>
      </c>
      <c r="D489" s="81">
        <v>12.79</v>
      </c>
      <c r="E489" s="81"/>
      <c r="F489" s="81">
        <v>12.79</v>
      </c>
      <c r="G489" s="65">
        <f t="shared" si="7"/>
        <v>9</v>
      </c>
    </row>
    <row r="490" spans="1:7" ht="30" x14ac:dyDescent="0.25">
      <c r="A490" s="78" t="s">
        <v>774</v>
      </c>
      <c r="B490" s="79" t="s">
        <v>7342</v>
      </c>
      <c r="C490" s="80" t="s">
        <v>6834</v>
      </c>
      <c r="D490" s="81">
        <v>14.13</v>
      </c>
      <c r="E490" s="81"/>
      <c r="F490" s="81">
        <v>14.13</v>
      </c>
      <c r="G490" s="65">
        <f t="shared" si="7"/>
        <v>9</v>
      </c>
    </row>
    <row r="491" spans="1:7" ht="30" x14ac:dyDescent="0.25">
      <c r="A491" s="78" t="s">
        <v>775</v>
      </c>
      <c r="B491" s="79" t="s">
        <v>7343</v>
      </c>
      <c r="C491" s="80" t="s">
        <v>6834</v>
      </c>
      <c r="D491" s="81">
        <v>18.89</v>
      </c>
      <c r="E491" s="81"/>
      <c r="F491" s="81">
        <v>18.89</v>
      </c>
      <c r="G491" s="65">
        <f t="shared" si="7"/>
        <v>9</v>
      </c>
    </row>
    <row r="492" spans="1:7" ht="30" x14ac:dyDescent="0.25">
      <c r="A492" s="78" t="s">
        <v>776</v>
      </c>
      <c r="B492" s="79" t="s">
        <v>7344</v>
      </c>
      <c r="C492" s="80" t="s">
        <v>6834</v>
      </c>
      <c r="D492" s="81">
        <v>28.31</v>
      </c>
      <c r="E492" s="81"/>
      <c r="F492" s="81">
        <v>28.31</v>
      </c>
      <c r="G492" s="65">
        <f t="shared" si="7"/>
        <v>9</v>
      </c>
    </row>
    <row r="493" spans="1:7" ht="30" x14ac:dyDescent="0.25">
      <c r="A493" s="78" t="s">
        <v>777</v>
      </c>
      <c r="B493" s="79" t="s">
        <v>7345</v>
      </c>
      <c r="C493" s="80" t="s">
        <v>6834</v>
      </c>
      <c r="D493" s="81">
        <v>37.71</v>
      </c>
      <c r="E493" s="81"/>
      <c r="F493" s="81">
        <v>37.71</v>
      </c>
      <c r="G493" s="65">
        <f t="shared" si="7"/>
        <v>9</v>
      </c>
    </row>
    <row r="494" spans="1:7" ht="30" x14ac:dyDescent="0.25">
      <c r="A494" s="78" t="s">
        <v>778</v>
      </c>
      <c r="B494" s="79" t="s">
        <v>779</v>
      </c>
      <c r="C494" s="80" t="s">
        <v>6847</v>
      </c>
      <c r="D494" s="81">
        <v>1.82</v>
      </c>
      <c r="E494" s="81"/>
      <c r="F494" s="81">
        <v>1.82</v>
      </c>
      <c r="G494" s="65">
        <f t="shared" si="7"/>
        <v>9</v>
      </c>
    </row>
    <row r="495" spans="1:7" x14ac:dyDescent="0.25">
      <c r="A495" s="78" t="s">
        <v>780</v>
      </c>
      <c r="B495" s="79" t="s">
        <v>781</v>
      </c>
      <c r="C495" s="80" t="s">
        <v>6834</v>
      </c>
      <c r="D495" s="81">
        <v>14.73</v>
      </c>
      <c r="E495" s="81"/>
      <c r="F495" s="81">
        <v>14.73</v>
      </c>
      <c r="G495" s="65">
        <f t="shared" si="7"/>
        <v>9</v>
      </c>
    </row>
    <row r="496" spans="1:7" ht="30" x14ac:dyDescent="0.25">
      <c r="A496" s="78" t="s">
        <v>782</v>
      </c>
      <c r="B496" s="79" t="s">
        <v>783</v>
      </c>
      <c r="C496" s="80" t="s">
        <v>6834</v>
      </c>
      <c r="D496" s="81">
        <v>20.32</v>
      </c>
      <c r="E496" s="81"/>
      <c r="F496" s="81">
        <v>20.32</v>
      </c>
      <c r="G496" s="65">
        <f t="shared" si="7"/>
        <v>9</v>
      </c>
    </row>
    <row r="497" spans="1:7" ht="30" x14ac:dyDescent="0.25">
      <c r="A497" s="78" t="s">
        <v>784</v>
      </c>
      <c r="B497" s="79" t="s">
        <v>785</v>
      </c>
      <c r="C497" s="80" t="s">
        <v>6834</v>
      </c>
      <c r="D497" s="81">
        <v>21.21</v>
      </c>
      <c r="E497" s="81"/>
      <c r="F497" s="81">
        <v>21.21</v>
      </c>
      <c r="G497" s="65">
        <f t="shared" si="7"/>
        <v>9</v>
      </c>
    </row>
    <row r="498" spans="1:7" ht="30" x14ac:dyDescent="0.25">
      <c r="A498" s="78" t="s">
        <v>786</v>
      </c>
      <c r="B498" s="79" t="s">
        <v>787</v>
      </c>
      <c r="C498" s="80" t="s">
        <v>6834</v>
      </c>
      <c r="D498" s="81">
        <v>27.11</v>
      </c>
      <c r="E498" s="81"/>
      <c r="F498" s="81">
        <v>27.11</v>
      </c>
      <c r="G498" s="65">
        <f t="shared" si="7"/>
        <v>9</v>
      </c>
    </row>
    <row r="499" spans="1:7" ht="30" x14ac:dyDescent="0.25">
      <c r="A499" s="78" t="s">
        <v>788</v>
      </c>
      <c r="B499" s="79" t="s">
        <v>789</v>
      </c>
      <c r="C499" s="80" t="s">
        <v>6834</v>
      </c>
      <c r="D499" s="81">
        <v>40.64</v>
      </c>
      <c r="E499" s="81"/>
      <c r="F499" s="81">
        <v>40.64</v>
      </c>
      <c r="G499" s="65">
        <f t="shared" si="7"/>
        <v>9</v>
      </c>
    </row>
    <row r="500" spans="1:7" ht="30" x14ac:dyDescent="0.25">
      <c r="A500" s="78" t="s">
        <v>790</v>
      </c>
      <c r="B500" s="79" t="s">
        <v>791</v>
      </c>
      <c r="C500" s="80" t="s">
        <v>6834</v>
      </c>
      <c r="D500" s="81">
        <v>54.18</v>
      </c>
      <c r="E500" s="81"/>
      <c r="F500" s="81">
        <v>54.18</v>
      </c>
      <c r="G500" s="65">
        <f t="shared" si="7"/>
        <v>9</v>
      </c>
    </row>
    <row r="501" spans="1:7" ht="30" x14ac:dyDescent="0.25">
      <c r="A501" s="78" t="s">
        <v>792</v>
      </c>
      <c r="B501" s="79" t="s">
        <v>793</v>
      </c>
      <c r="C501" s="80" t="s">
        <v>6847</v>
      </c>
      <c r="D501" s="81">
        <v>2.63</v>
      </c>
      <c r="E501" s="81"/>
      <c r="F501" s="81">
        <v>2.63</v>
      </c>
      <c r="G501" s="65">
        <f t="shared" si="7"/>
        <v>9</v>
      </c>
    </row>
    <row r="502" spans="1:7" x14ac:dyDescent="0.25">
      <c r="A502" s="78" t="s">
        <v>794</v>
      </c>
      <c r="B502" s="79" t="s">
        <v>6849</v>
      </c>
      <c r="C502" s="80"/>
      <c r="D502" s="81"/>
      <c r="E502" s="81"/>
      <c r="F502" s="81"/>
      <c r="G502" s="65">
        <f t="shared" si="7"/>
        <v>2</v>
      </c>
    </row>
    <row r="503" spans="1:7" x14ac:dyDescent="0.25">
      <c r="A503" s="78" t="s">
        <v>795</v>
      </c>
      <c r="B503" s="79" t="s">
        <v>7184</v>
      </c>
      <c r="C503" s="80"/>
      <c r="D503" s="81"/>
      <c r="E503" s="81"/>
      <c r="F503" s="81"/>
      <c r="G503" s="65">
        <f t="shared" si="7"/>
        <v>5</v>
      </c>
    </row>
    <row r="504" spans="1:7" ht="30" x14ac:dyDescent="0.25">
      <c r="A504" s="78" t="s">
        <v>796</v>
      </c>
      <c r="B504" s="79" t="s">
        <v>797</v>
      </c>
      <c r="C504" s="80" t="s">
        <v>6834</v>
      </c>
      <c r="D504" s="81"/>
      <c r="E504" s="81">
        <v>50.9</v>
      </c>
      <c r="F504" s="81">
        <v>50.9</v>
      </c>
      <c r="G504" s="65">
        <f t="shared" si="7"/>
        <v>9</v>
      </c>
    </row>
    <row r="505" spans="1:7" x14ac:dyDescent="0.25">
      <c r="A505" s="78" t="s">
        <v>798</v>
      </c>
      <c r="B505" s="79" t="s">
        <v>799</v>
      </c>
      <c r="C505" s="80" t="s">
        <v>6834</v>
      </c>
      <c r="D505" s="81"/>
      <c r="E505" s="81">
        <v>63.52</v>
      </c>
      <c r="F505" s="81">
        <v>63.52</v>
      </c>
      <c r="G505" s="65">
        <f t="shared" si="7"/>
        <v>9</v>
      </c>
    </row>
    <row r="506" spans="1:7" x14ac:dyDescent="0.25">
      <c r="A506" s="78" t="s">
        <v>800</v>
      </c>
      <c r="B506" s="79" t="s">
        <v>7185</v>
      </c>
      <c r="C506" s="80"/>
      <c r="D506" s="81"/>
      <c r="E506" s="81"/>
      <c r="F506" s="81"/>
      <c r="G506" s="65">
        <f t="shared" si="7"/>
        <v>5</v>
      </c>
    </row>
    <row r="507" spans="1:7" ht="30" x14ac:dyDescent="0.25">
      <c r="A507" s="78" t="s">
        <v>801</v>
      </c>
      <c r="B507" s="79" t="s">
        <v>6522</v>
      </c>
      <c r="C507" s="80" t="s">
        <v>6834</v>
      </c>
      <c r="D507" s="81"/>
      <c r="E507" s="81">
        <v>61.08</v>
      </c>
      <c r="F507" s="81">
        <v>61.08</v>
      </c>
      <c r="G507" s="65">
        <f t="shared" si="7"/>
        <v>9</v>
      </c>
    </row>
    <row r="508" spans="1:7" ht="30" x14ac:dyDescent="0.25">
      <c r="A508" s="78" t="s">
        <v>802</v>
      </c>
      <c r="B508" s="79" t="s">
        <v>6523</v>
      </c>
      <c r="C508" s="80" t="s">
        <v>6834</v>
      </c>
      <c r="D508" s="81"/>
      <c r="E508" s="81">
        <v>79</v>
      </c>
      <c r="F508" s="81">
        <v>79</v>
      </c>
      <c r="G508" s="65">
        <f t="shared" si="7"/>
        <v>9</v>
      </c>
    </row>
    <row r="509" spans="1:7" x14ac:dyDescent="0.25">
      <c r="A509" s="78" t="s">
        <v>803</v>
      </c>
      <c r="B509" s="79" t="s">
        <v>804</v>
      </c>
      <c r="C509" s="80"/>
      <c r="D509" s="81"/>
      <c r="E509" s="81"/>
      <c r="F509" s="81"/>
      <c r="G509" s="65">
        <f t="shared" si="7"/>
        <v>5</v>
      </c>
    </row>
    <row r="510" spans="1:7" x14ac:dyDescent="0.25">
      <c r="A510" s="78" t="s">
        <v>805</v>
      </c>
      <c r="B510" s="79" t="s">
        <v>806</v>
      </c>
      <c r="C510" s="80" t="s">
        <v>6834</v>
      </c>
      <c r="D510" s="81"/>
      <c r="E510" s="81">
        <v>8.75</v>
      </c>
      <c r="F510" s="81">
        <v>8.75</v>
      </c>
      <c r="G510" s="65">
        <f t="shared" si="7"/>
        <v>9</v>
      </c>
    </row>
    <row r="511" spans="1:7" x14ac:dyDescent="0.25">
      <c r="A511" s="78" t="s">
        <v>807</v>
      </c>
      <c r="B511" s="79" t="s">
        <v>808</v>
      </c>
      <c r="C511" s="80" t="s">
        <v>6834</v>
      </c>
      <c r="D511" s="81"/>
      <c r="E511" s="81">
        <v>19</v>
      </c>
      <c r="F511" s="81">
        <v>19</v>
      </c>
      <c r="G511" s="65">
        <f t="shared" si="7"/>
        <v>9</v>
      </c>
    </row>
    <row r="512" spans="1:7" x14ac:dyDescent="0.25">
      <c r="A512" s="78" t="s">
        <v>809</v>
      </c>
      <c r="B512" s="79" t="s">
        <v>810</v>
      </c>
      <c r="C512" s="80" t="s">
        <v>6834</v>
      </c>
      <c r="D512" s="81">
        <v>17.61</v>
      </c>
      <c r="E512" s="81">
        <v>68.41</v>
      </c>
      <c r="F512" s="81">
        <v>86.02</v>
      </c>
      <c r="G512" s="65">
        <f t="shared" si="7"/>
        <v>9</v>
      </c>
    </row>
    <row r="513" spans="1:7" x14ac:dyDescent="0.25">
      <c r="A513" s="78" t="s">
        <v>811</v>
      </c>
      <c r="B513" s="79" t="s">
        <v>812</v>
      </c>
      <c r="C513" s="80"/>
      <c r="D513" s="81"/>
      <c r="E513" s="81"/>
      <c r="F513" s="81"/>
      <c r="G513" s="65">
        <f t="shared" si="7"/>
        <v>5</v>
      </c>
    </row>
    <row r="514" spans="1:7" x14ac:dyDescent="0.25">
      <c r="A514" s="78" t="s">
        <v>813</v>
      </c>
      <c r="B514" s="79" t="s">
        <v>814</v>
      </c>
      <c r="C514" s="80" t="s">
        <v>6834</v>
      </c>
      <c r="D514" s="81"/>
      <c r="E514" s="81">
        <v>62.89</v>
      </c>
      <c r="F514" s="81">
        <v>62.89</v>
      </c>
      <c r="G514" s="65">
        <f t="shared" si="7"/>
        <v>9</v>
      </c>
    </row>
    <row r="515" spans="1:7" x14ac:dyDescent="0.25">
      <c r="A515" s="78" t="s">
        <v>815</v>
      </c>
      <c r="B515" s="79" t="s">
        <v>816</v>
      </c>
      <c r="C515" s="80"/>
      <c r="D515" s="81"/>
      <c r="E515" s="81"/>
      <c r="F515" s="81"/>
      <c r="G515" s="65">
        <f t="shared" si="7"/>
        <v>5</v>
      </c>
    </row>
    <row r="516" spans="1:7" x14ac:dyDescent="0.25">
      <c r="A516" s="78" t="s">
        <v>817</v>
      </c>
      <c r="B516" s="79" t="s">
        <v>818</v>
      </c>
      <c r="C516" s="80" t="s">
        <v>6834</v>
      </c>
      <c r="D516" s="81"/>
      <c r="E516" s="81">
        <v>12.22</v>
      </c>
      <c r="F516" s="81">
        <v>12.22</v>
      </c>
      <c r="G516" s="65">
        <f t="shared" si="7"/>
        <v>9</v>
      </c>
    </row>
    <row r="517" spans="1:7" x14ac:dyDescent="0.25">
      <c r="A517" s="78" t="s">
        <v>819</v>
      </c>
      <c r="B517" s="79" t="s">
        <v>6850</v>
      </c>
      <c r="C517" s="80"/>
      <c r="D517" s="81"/>
      <c r="E517" s="81"/>
      <c r="F517" s="81"/>
      <c r="G517" s="65">
        <f t="shared" si="7"/>
        <v>2</v>
      </c>
    </row>
    <row r="518" spans="1:7" ht="30" x14ac:dyDescent="0.25">
      <c r="A518" s="78" t="s">
        <v>820</v>
      </c>
      <c r="B518" s="79" t="s">
        <v>7186</v>
      </c>
      <c r="C518" s="80"/>
      <c r="D518" s="81"/>
      <c r="E518" s="81"/>
      <c r="F518" s="81"/>
      <c r="G518" s="65">
        <f t="shared" si="7"/>
        <v>5</v>
      </c>
    </row>
    <row r="519" spans="1:7" ht="30" x14ac:dyDescent="0.25">
      <c r="A519" s="78" t="s">
        <v>821</v>
      </c>
      <c r="B519" s="79" t="s">
        <v>822</v>
      </c>
      <c r="C519" s="80" t="s">
        <v>6834</v>
      </c>
      <c r="D519" s="81">
        <v>16.34</v>
      </c>
      <c r="E519" s="81">
        <v>0.28999999999999998</v>
      </c>
      <c r="F519" s="81">
        <v>16.63</v>
      </c>
      <c r="G519" s="65">
        <f t="shared" si="7"/>
        <v>9</v>
      </c>
    </row>
    <row r="520" spans="1:7" ht="30" x14ac:dyDescent="0.25">
      <c r="A520" s="78" t="s">
        <v>823</v>
      </c>
      <c r="B520" s="79" t="s">
        <v>824</v>
      </c>
      <c r="C520" s="80" t="s">
        <v>6834</v>
      </c>
      <c r="D520" s="81">
        <v>16.78</v>
      </c>
      <c r="E520" s="81">
        <v>0.28999999999999998</v>
      </c>
      <c r="F520" s="81">
        <v>17.07</v>
      </c>
      <c r="G520" s="65">
        <f t="shared" si="7"/>
        <v>9</v>
      </c>
    </row>
    <row r="521" spans="1:7" ht="30" x14ac:dyDescent="0.25">
      <c r="A521" s="78" t="s">
        <v>825</v>
      </c>
      <c r="B521" s="79" t="s">
        <v>826</v>
      </c>
      <c r="C521" s="80" t="s">
        <v>6834</v>
      </c>
      <c r="D521" s="81">
        <v>26.67</v>
      </c>
      <c r="E521" s="81">
        <v>0.95</v>
      </c>
      <c r="F521" s="81">
        <v>27.62</v>
      </c>
      <c r="G521" s="65">
        <f t="shared" si="7"/>
        <v>9</v>
      </c>
    </row>
    <row r="522" spans="1:7" x14ac:dyDescent="0.25">
      <c r="A522" s="78" t="s">
        <v>827</v>
      </c>
      <c r="B522" s="79" t="s">
        <v>6524</v>
      </c>
      <c r="C522" s="80" t="s">
        <v>6834</v>
      </c>
      <c r="D522" s="81">
        <v>15.09</v>
      </c>
      <c r="E522" s="81"/>
      <c r="F522" s="81">
        <v>15.09</v>
      </c>
      <c r="G522" s="65">
        <f t="shared" ref="G522:G585" si="8">LEN(A522)</f>
        <v>9</v>
      </c>
    </row>
    <row r="523" spans="1:7" ht="30" x14ac:dyDescent="0.25">
      <c r="A523" s="78" t="s">
        <v>828</v>
      </c>
      <c r="B523" s="79" t="s">
        <v>7187</v>
      </c>
      <c r="C523" s="80"/>
      <c r="D523" s="81"/>
      <c r="E523" s="81"/>
      <c r="F523" s="81"/>
      <c r="G523" s="65">
        <f t="shared" si="8"/>
        <v>5</v>
      </c>
    </row>
    <row r="524" spans="1:7" ht="30" x14ac:dyDescent="0.25">
      <c r="A524" s="78" t="s">
        <v>829</v>
      </c>
      <c r="B524" s="79" t="s">
        <v>6525</v>
      </c>
      <c r="C524" s="80" t="s">
        <v>6834</v>
      </c>
      <c r="D524" s="81">
        <v>9.8699999999999992</v>
      </c>
      <c r="E524" s="81">
        <v>1.31</v>
      </c>
      <c r="F524" s="81">
        <v>11.18</v>
      </c>
      <c r="G524" s="65">
        <f t="shared" si="8"/>
        <v>9</v>
      </c>
    </row>
    <row r="525" spans="1:7" ht="30" x14ac:dyDescent="0.25">
      <c r="A525" s="78" t="s">
        <v>830</v>
      </c>
      <c r="B525" s="79" t="s">
        <v>6526</v>
      </c>
      <c r="C525" s="80" t="s">
        <v>6834</v>
      </c>
      <c r="D525" s="81">
        <v>11.12</v>
      </c>
      <c r="E525" s="81">
        <v>1.48</v>
      </c>
      <c r="F525" s="81">
        <v>12.6</v>
      </c>
      <c r="G525" s="65">
        <f t="shared" si="8"/>
        <v>9</v>
      </c>
    </row>
    <row r="526" spans="1:7" ht="30" x14ac:dyDescent="0.25">
      <c r="A526" s="78" t="s">
        <v>831</v>
      </c>
      <c r="B526" s="79" t="s">
        <v>6527</v>
      </c>
      <c r="C526" s="80" t="s">
        <v>6834</v>
      </c>
      <c r="D526" s="81">
        <v>20.53</v>
      </c>
      <c r="E526" s="81">
        <v>0.85</v>
      </c>
      <c r="F526" s="81">
        <v>21.38</v>
      </c>
      <c r="G526" s="65">
        <f t="shared" si="8"/>
        <v>9</v>
      </c>
    </row>
    <row r="527" spans="1:7" ht="30" x14ac:dyDescent="0.25">
      <c r="A527" s="78" t="s">
        <v>832</v>
      </c>
      <c r="B527" s="79" t="s">
        <v>7346</v>
      </c>
      <c r="C527" s="80" t="s">
        <v>6834</v>
      </c>
      <c r="D527" s="81">
        <v>21.68</v>
      </c>
      <c r="E527" s="81">
        <v>0.81</v>
      </c>
      <c r="F527" s="81">
        <v>22.49</v>
      </c>
      <c r="G527" s="65">
        <f t="shared" si="8"/>
        <v>9</v>
      </c>
    </row>
    <row r="528" spans="1:7" x14ac:dyDescent="0.25">
      <c r="A528" s="78" t="s">
        <v>833</v>
      </c>
      <c r="B528" s="79" t="s">
        <v>7188</v>
      </c>
      <c r="C528" s="80"/>
      <c r="D528" s="81"/>
      <c r="E528" s="81"/>
      <c r="F528" s="81"/>
      <c r="G528" s="65">
        <f t="shared" si="8"/>
        <v>5</v>
      </c>
    </row>
    <row r="529" spans="1:7" x14ac:dyDescent="0.25">
      <c r="A529" s="78" t="s">
        <v>834</v>
      </c>
      <c r="B529" s="79" t="s">
        <v>835</v>
      </c>
      <c r="C529" s="80" t="s">
        <v>6834</v>
      </c>
      <c r="D529" s="81">
        <v>38.39</v>
      </c>
      <c r="E529" s="81">
        <v>1.9</v>
      </c>
      <c r="F529" s="81">
        <v>40.29</v>
      </c>
      <c r="G529" s="65">
        <f t="shared" si="8"/>
        <v>9</v>
      </c>
    </row>
    <row r="530" spans="1:7" x14ac:dyDescent="0.25">
      <c r="A530" s="78" t="s">
        <v>836</v>
      </c>
      <c r="B530" s="79" t="s">
        <v>837</v>
      </c>
      <c r="C530" s="80" t="s">
        <v>6834</v>
      </c>
      <c r="D530" s="81">
        <v>32.85</v>
      </c>
      <c r="E530" s="81">
        <v>1.53</v>
      </c>
      <c r="F530" s="81">
        <v>34.380000000000003</v>
      </c>
      <c r="G530" s="65">
        <f t="shared" si="8"/>
        <v>9</v>
      </c>
    </row>
    <row r="531" spans="1:7" x14ac:dyDescent="0.25">
      <c r="A531" s="78" t="s">
        <v>838</v>
      </c>
      <c r="B531" s="79" t="s">
        <v>7189</v>
      </c>
      <c r="C531" s="80"/>
      <c r="D531" s="81"/>
      <c r="E531" s="81"/>
      <c r="F531" s="81"/>
      <c r="G531" s="65">
        <f t="shared" si="8"/>
        <v>5</v>
      </c>
    </row>
    <row r="532" spans="1:7" ht="30" x14ac:dyDescent="0.25">
      <c r="A532" s="78" t="s">
        <v>839</v>
      </c>
      <c r="B532" s="79" t="s">
        <v>840</v>
      </c>
      <c r="C532" s="80" t="s">
        <v>6834</v>
      </c>
      <c r="D532" s="81">
        <v>278.83</v>
      </c>
      <c r="E532" s="81"/>
      <c r="F532" s="81">
        <v>278.83</v>
      </c>
      <c r="G532" s="65">
        <f t="shared" si="8"/>
        <v>9</v>
      </c>
    </row>
    <row r="533" spans="1:7" x14ac:dyDescent="0.25">
      <c r="A533" s="78" t="s">
        <v>841</v>
      </c>
      <c r="B533" s="79" t="s">
        <v>842</v>
      </c>
      <c r="C533" s="80"/>
      <c r="D533" s="81"/>
      <c r="E533" s="81"/>
      <c r="F533" s="81"/>
      <c r="G533" s="65">
        <f t="shared" si="8"/>
        <v>5</v>
      </c>
    </row>
    <row r="534" spans="1:7" ht="30" x14ac:dyDescent="0.25">
      <c r="A534" s="78" t="s">
        <v>843</v>
      </c>
      <c r="B534" s="79" t="s">
        <v>844</v>
      </c>
      <c r="C534" s="80" t="s">
        <v>6834</v>
      </c>
      <c r="D534" s="81">
        <v>6.75</v>
      </c>
      <c r="E534" s="81">
        <v>0.12</v>
      </c>
      <c r="F534" s="81">
        <v>6.87</v>
      </c>
      <c r="G534" s="65">
        <f t="shared" si="8"/>
        <v>9</v>
      </c>
    </row>
    <row r="535" spans="1:7" x14ac:dyDescent="0.25">
      <c r="A535" s="78" t="s">
        <v>845</v>
      </c>
      <c r="B535" s="79" t="s">
        <v>846</v>
      </c>
      <c r="C535" s="80"/>
      <c r="D535" s="81"/>
      <c r="E535" s="81"/>
      <c r="F535" s="81"/>
      <c r="G535" s="65">
        <f t="shared" si="8"/>
        <v>5</v>
      </c>
    </row>
    <row r="536" spans="1:7" ht="30" x14ac:dyDescent="0.25">
      <c r="A536" s="78" t="s">
        <v>847</v>
      </c>
      <c r="B536" s="79" t="s">
        <v>848</v>
      </c>
      <c r="C536" s="80" t="s">
        <v>6834</v>
      </c>
      <c r="D536" s="81">
        <v>3.86</v>
      </c>
      <c r="E536" s="81">
        <v>2.84</v>
      </c>
      <c r="F536" s="81">
        <v>6.7</v>
      </c>
      <c r="G536" s="65">
        <f t="shared" si="8"/>
        <v>9</v>
      </c>
    </row>
    <row r="537" spans="1:7" ht="30" x14ac:dyDescent="0.25">
      <c r="A537" s="78" t="s">
        <v>849</v>
      </c>
      <c r="B537" s="79" t="s">
        <v>850</v>
      </c>
      <c r="C537" s="80" t="s">
        <v>6834</v>
      </c>
      <c r="D537" s="81">
        <v>20.99</v>
      </c>
      <c r="E537" s="81">
        <v>2.61</v>
      </c>
      <c r="F537" s="81">
        <v>23.6</v>
      </c>
      <c r="G537" s="65">
        <f t="shared" si="8"/>
        <v>9</v>
      </c>
    </row>
    <row r="538" spans="1:7" x14ac:dyDescent="0.25">
      <c r="A538" s="78" t="s">
        <v>851</v>
      </c>
      <c r="B538" s="79" t="s">
        <v>852</v>
      </c>
      <c r="C538" s="80"/>
      <c r="D538" s="81"/>
      <c r="E538" s="81"/>
      <c r="F538" s="81"/>
      <c r="G538" s="65">
        <f t="shared" si="8"/>
        <v>5</v>
      </c>
    </row>
    <row r="539" spans="1:7" ht="30" x14ac:dyDescent="0.25">
      <c r="A539" s="78" t="s">
        <v>853</v>
      </c>
      <c r="B539" s="79" t="s">
        <v>7347</v>
      </c>
      <c r="C539" s="80" t="s">
        <v>6834</v>
      </c>
      <c r="D539" s="81">
        <v>18.329999999999998</v>
      </c>
      <c r="E539" s="81">
        <v>0.43</v>
      </c>
      <c r="F539" s="81">
        <v>18.760000000000002</v>
      </c>
      <c r="G539" s="65">
        <f t="shared" si="8"/>
        <v>9</v>
      </c>
    </row>
    <row r="540" spans="1:7" ht="30" x14ac:dyDescent="0.25">
      <c r="A540" s="78" t="s">
        <v>854</v>
      </c>
      <c r="B540" s="79" t="s">
        <v>7348</v>
      </c>
      <c r="C540" s="80" t="s">
        <v>6834</v>
      </c>
      <c r="D540" s="81">
        <v>13.04</v>
      </c>
      <c r="E540" s="81">
        <v>0.3</v>
      </c>
      <c r="F540" s="81">
        <v>13.34</v>
      </c>
      <c r="G540" s="65">
        <f t="shared" si="8"/>
        <v>9</v>
      </c>
    </row>
    <row r="541" spans="1:7" ht="30" x14ac:dyDescent="0.25">
      <c r="A541" s="78" t="s">
        <v>855</v>
      </c>
      <c r="B541" s="79" t="s">
        <v>856</v>
      </c>
      <c r="C541" s="80" t="s">
        <v>6834</v>
      </c>
      <c r="D541" s="81">
        <v>13.23</v>
      </c>
      <c r="E541" s="81">
        <v>0.13</v>
      </c>
      <c r="F541" s="81">
        <v>13.36</v>
      </c>
      <c r="G541" s="65">
        <f t="shared" si="8"/>
        <v>9</v>
      </c>
    </row>
    <row r="542" spans="1:7" ht="30" x14ac:dyDescent="0.25">
      <c r="A542" s="78" t="s">
        <v>857</v>
      </c>
      <c r="B542" s="79" t="s">
        <v>7349</v>
      </c>
      <c r="C542" s="80" t="s">
        <v>6834</v>
      </c>
      <c r="D542" s="81">
        <v>21.05</v>
      </c>
      <c r="E542" s="81">
        <v>0.41</v>
      </c>
      <c r="F542" s="81">
        <v>21.46</v>
      </c>
      <c r="G542" s="65">
        <f t="shared" si="8"/>
        <v>9</v>
      </c>
    </row>
    <row r="543" spans="1:7" x14ac:dyDescent="0.25">
      <c r="A543" s="78" t="s">
        <v>858</v>
      </c>
      <c r="B543" s="79" t="s">
        <v>6851</v>
      </c>
      <c r="C543" s="80"/>
      <c r="D543" s="81"/>
      <c r="E543" s="81"/>
      <c r="F543" s="81"/>
      <c r="G543" s="65">
        <f t="shared" si="8"/>
        <v>2</v>
      </c>
    </row>
    <row r="544" spans="1:7" x14ac:dyDescent="0.25">
      <c r="A544" s="78" t="s">
        <v>859</v>
      </c>
      <c r="B544" s="79" t="s">
        <v>860</v>
      </c>
      <c r="C544" s="80"/>
      <c r="D544" s="81"/>
      <c r="E544" s="81"/>
      <c r="F544" s="81"/>
      <c r="G544" s="65">
        <f t="shared" si="8"/>
        <v>5</v>
      </c>
    </row>
    <row r="545" spans="1:7" x14ac:dyDescent="0.25">
      <c r="A545" s="78" t="s">
        <v>861</v>
      </c>
      <c r="B545" s="79" t="s">
        <v>862</v>
      </c>
      <c r="C545" s="80" t="s">
        <v>6830</v>
      </c>
      <c r="D545" s="81">
        <v>37.42</v>
      </c>
      <c r="E545" s="81">
        <v>60.05</v>
      </c>
      <c r="F545" s="81">
        <v>97.47</v>
      </c>
      <c r="G545" s="65">
        <f t="shared" si="8"/>
        <v>9</v>
      </c>
    </row>
    <row r="546" spans="1:7" x14ac:dyDescent="0.25">
      <c r="A546" s="78" t="s">
        <v>863</v>
      </c>
      <c r="B546" s="79" t="s">
        <v>864</v>
      </c>
      <c r="C546" s="80" t="s">
        <v>6830</v>
      </c>
      <c r="D546" s="81">
        <v>20.38</v>
      </c>
      <c r="E546" s="81">
        <v>36.119999999999997</v>
      </c>
      <c r="F546" s="81">
        <v>56.5</v>
      </c>
      <c r="G546" s="65">
        <f t="shared" si="8"/>
        <v>9</v>
      </c>
    </row>
    <row r="547" spans="1:7" x14ac:dyDescent="0.25">
      <c r="A547" s="78" t="s">
        <v>865</v>
      </c>
      <c r="B547" s="79" t="s">
        <v>866</v>
      </c>
      <c r="C547" s="80" t="s">
        <v>6830</v>
      </c>
      <c r="D547" s="81">
        <v>13.71</v>
      </c>
      <c r="E547" s="81">
        <v>8.73</v>
      </c>
      <c r="F547" s="81">
        <v>22.44</v>
      </c>
      <c r="G547" s="65">
        <f t="shared" si="8"/>
        <v>9</v>
      </c>
    </row>
    <row r="548" spans="1:7" x14ac:dyDescent="0.25">
      <c r="A548" s="78" t="s">
        <v>867</v>
      </c>
      <c r="B548" s="79" t="s">
        <v>868</v>
      </c>
      <c r="C548" s="80" t="s">
        <v>6830</v>
      </c>
      <c r="D548" s="81">
        <v>47.73</v>
      </c>
      <c r="E548" s="81">
        <v>69.87</v>
      </c>
      <c r="F548" s="81">
        <v>117.6</v>
      </c>
      <c r="G548" s="65">
        <f t="shared" si="8"/>
        <v>9</v>
      </c>
    </row>
    <row r="549" spans="1:7" ht="30" x14ac:dyDescent="0.25">
      <c r="A549" s="78" t="s">
        <v>869</v>
      </c>
      <c r="B549" s="79" t="s">
        <v>6463</v>
      </c>
      <c r="C549" s="80" t="s">
        <v>6830</v>
      </c>
      <c r="D549" s="81">
        <v>366.14</v>
      </c>
      <c r="E549" s="81"/>
      <c r="F549" s="81">
        <v>366.14</v>
      </c>
      <c r="G549" s="65">
        <f t="shared" si="8"/>
        <v>9</v>
      </c>
    </row>
    <row r="550" spans="1:7" ht="30" x14ac:dyDescent="0.25">
      <c r="A550" s="78" t="s">
        <v>870</v>
      </c>
      <c r="B550" s="79" t="s">
        <v>6464</v>
      </c>
      <c r="C550" s="80" t="s">
        <v>6830</v>
      </c>
      <c r="D550" s="81">
        <v>401.42</v>
      </c>
      <c r="E550" s="81"/>
      <c r="F550" s="81">
        <v>401.42</v>
      </c>
      <c r="G550" s="65">
        <f t="shared" si="8"/>
        <v>9</v>
      </c>
    </row>
    <row r="551" spans="1:7" ht="30" x14ac:dyDescent="0.25">
      <c r="A551" s="78" t="s">
        <v>871</v>
      </c>
      <c r="B551" s="79" t="s">
        <v>6465</v>
      </c>
      <c r="C551" s="80" t="s">
        <v>6830</v>
      </c>
      <c r="D551" s="81">
        <v>444.93</v>
      </c>
      <c r="E551" s="81"/>
      <c r="F551" s="81">
        <v>444.93</v>
      </c>
      <c r="G551" s="65">
        <f t="shared" si="8"/>
        <v>9</v>
      </c>
    </row>
    <row r="552" spans="1:7" x14ac:dyDescent="0.25">
      <c r="A552" s="78" t="s">
        <v>872</v>
      </c>
      <c r="B552" s="79" t="s">
        <v>873</v>
      </c>
      <c r="C552" s="80"/>
      <c r="D552" s="81"/>
      <c r="E552" s="81"/>
      <c r="F552" s="81"/>
      <c r="G552" s="65">
        <f t="shared" si="8"/>
        <v>5</v>
      </c>
    </row>
    <row r="553" spans="1:7" x14ac:dyDescent="0.25">
      <c r="A553" s="78" t="s">
        <v>874</v>
      </c>
      <c r="B553" s="79" t="s">
        <v>875</v>
      </c>
      <c r="C553" s="80" t="s">
        <v>6834</v>
      </c>
      <c r="D553" s="81">
        <v>20.12</v>
      </c>
      <c r="E553" s="81">
        <v>32.76</v>
      </c>
      <c r="F553" s="81">
        <v>52.88</v>
      </c>
      <c r="G553" s="65">
        <f t="shared" si="8"/>
        <v>9</v>
      </c>
    </row>
    <row r="554" spans="1:7" x14ac:dyDescent="0.25">
      <c r="A554" s="78" t="s">
        <v>876</v>
      </c>
      <c r="B554" s="79" t="s">
        <v>877</v>
      </c>
      <c r="C554" s="80" t="s">
        <v>6843</v>
      </c>
      <c r="D554" s="81">
        <v>10.029999999999999</v>
      </c>
      <c r="E554" s="81">
        <v>2.2599999999999998</v>
      </c>
      <c r="F554" s="81">
        <v>12.29</v>
      </c>
      <c r="G554" s="65">
        <f t="shared" si="8"/>
        <v>9</v>
      </c>
    </row>
    <row r="555" spans="1:7" x14ac:dyDescent="0.25">
      <c r="A555" s="78" t="s">
        <v>878</v>
      </c>
      <c r="B555" s="79" t="s">
        <v>879</v>
      </c>
      <c r="C555" s="80" t="s">
        <v>6852</v>
      </c>
      <c r="D555" s="81">
        <v>5.97</v>
      </c>
      <c r="E555" s="81">
        <v>2.04</v>
      </c>
      <c r="F555" s="81">
        <v>8.01</v>
      </c>
      <c r="G555" s="65">
        <f t="shared" si="8"/>
        <v>9</v>
      </c>
    </row>
    <row r="556" spans="1:7" x14ac:dyDescent="0.25">
      <c r="A556" s="78" t="s">
        <v>880</v>
      </c>
      <c r="B556" s="79" t="s">
        <v>881</v>
      </c>
      <c r="C556" s="80" t="s">
        <v>6834</v>
      </c>
      <c r="D556" s="81"/>
      <c r="E556" s="81">
        <v>15.5</v>
      </c>
      <c r="F556" s="81">
        <v>15.5</v>
      </c>
      <c r="G556" s="65">
        <f t="shared" si="8"/>
        <v>9</v>
      </c>
    </row>
    <row r="557" spans="1:7" x14ac:dyDescent="0.25">
      <c r="A557" s="78" t="s">
        <v>882</v>
      </c>
      <c r="B557" s="79" t="s">
        <v>883</v>
      </c>
      <c r="C557" s="80"/>
      <c r="D557" s="81"/>
      <c r="E557" s="81"/>
      <c r="F557" s="81"/>
      <c r="G557" s="65">
        <f t="shared" si="8"/>
        <v>5</v>
      </c>
    </row>
    <row r="558" spans="1:7" x14ac:dyDescent="0.25">
      <c r="A558" s="78" t="s">
        <v>884</v>
      </c>
      <c r="B558" s="79" t="s">
        <v>885</v>
      </c>
      <c r="C558" s="80" t="s">
        <v>6834</v>
      </c>
      <c r="D558" s="81"/>
      <c r="E558" s="81">
        <v>9.0299999999999994</v>
      </c>
      <c r="F558" s="81">
        <v>9.0299999999999994</v>
      </c>
      <c r="G558" s="65">
        <f t="shared" si="8"/>
        <v>9</v>
      </c>
    </row>
    <row r="559" spans="1:7" x14ac:dyDescent="0.25">
      <c r="A559" s="78" t="s">
        <v>886</v>
      </c>
      <c r="B559" s="79" t="s">
        <v>887</v>
      </c>
      <c r="C559" s="80"/>
      <c r="D559" s="81"/>
      <c r="E559" s="81"/>
      <c r="F559" s="81"/>
      <c r="G559" s="65">
        <f t="shared" si="8"/>
        <v>5</v>
      </c>
    </row>
    <row r="560" spans="1:7" ht="30" x14ac:dyDescent="0.25">
      <c r="A560" s="78" t="s">
        <v>888</v>
      </c>
      <c r="B560" s="79" t="s">
        <v>6466</v>
      </c>
      <c r="C560" s="80" t="s">
        <v>6830</v>
      </c>
      <c r="D560" s="81">
        <v>26.03</v>
      </c>
      <c r="E560" s="81">
        <v>0.77</v>
      </c>
      <c r="F560" s="81">
        <v>26.8</v>
      </c>
      <c r="G560" s="65">
        <f t="shared" si="8"/>
        <v>9</v>
      </c>
    </row>
    <row r="561" spans="1:7" x14ac:dyDescent="0.25">
      <c r="A561" s="78" t="s">
        <v>889</v>
      </c>
      <c r="B561" s="79" t="s">
        <v>890</v>
      </c>
      <c r="C561" s="80" t="s">
        <v>6834</v>
      </c>
      <c r="D561" s="81">
        <v>131.12</v>
      </c>
      <c r="E561" s="81">
        <v>22.58</v>
      </c>
      <c r="F561" s="81">
        <v>153.69999999999999</v>
      </c>
      <c r="G561" s="65">
        <f t="shared" si="8"/>
        <v>9</v>
      </c>
    </row>
    <row r="562" spans="1:7" x14ac:dyDescent="0.25">
      <c r="A562" s="78" t="s">
        <v>891</v>
      </c>
      <c r="B562" s="79" t="s">
        <v>892</v>
      </c>
      <c r="C562" s="80" t="s">
        <v>6834</v>
      </c>
      <c r="D562" s="81">
        <v>149.66</v>
      </c>
      <c r="E562" s="81">
        <v>13.55</v>
      </c>
      <c r="F562" s="81">
        <v>163.21</v>
      </c>
      <c r="G562" s="65">
        <f t="shared" si="8"/>
        <v>9</v>
      </c>
    </row>
    <row r="563" spans="1:7" ht="30" x14ac:dyDescent="0.25">
      <c r="A563" s="78" t="s">
        <v>893</v>
      </c>
      <c r="B563" s="79" t="s">
        <v>894</v>
      </c>
      <c r="C563" s="80" t="s">
        <v>6830</v>
      </c>
      <c r="D563" s="81">
        <v>5.93</v>
      </c>
      <c r="E563" s="81">
        <v>13.55</v>
      </c>
      <c r="F563" s="81">
        <v>19.48</v>
      </c>
      <c r="G563" s="65">
        <f t="shared" si="8"/>
        <v>9</v>
      </c>
    </row>
    <row r="564" spans="1:7" ht="30" x14ac:dyDescent="0.25">
      <c r="A564" s="78" t="s">
        <v>895</v>
      </c>
      <c r="B564" s="79" t="s">
        <v>896</v>
      </c>
      <c r="C564" s="80" t="s">
        <v>6830</v>
      </c>
      <c r="D564" s="81">
        <v>8.35</v>
      </c>
      <c r="E564" s="81">
        <v>13.55</v>
      </c>
      <c r="F564" s="81">
        <v>21.9</v>
      </c>
      <c r="G564" s="65">
        <f t="shared" si="8"/>
        <v>9</v>
      </c>
    </row>
    <row r="565" spans="1:7" ht="30" x14ac:dyDescent="0.25">
      <c r="A565" s="78" t="s">
        <v>897</v>
      </c>
      <c r="B565" s="79" t="s">
        <v>898</v>
      </c>
      <c r="C565" s="80" t="s">
        <v>6830</v>
      </c>
      <c r="D565" s="81">
        <v>16.46</v>
      </c>
      <c r="E565" s="81">
        <v>13.55</v>
      </c>
      <c r="F565" s="81">
        <v>30.01</v>
      </c>
      <c r="G565" s="65">
        <f t="shared" si="8"/>
        <v>9</v>
      </c>
    </row>
    <row r="566" spans="1:7" x14ac:dyDescent="0.25">
      <c r="A566" s="78" t="s">
        <v>899</v>
      </c>
      <c r="B566" s="79" t="s">
        <v>6853</v>
      </c>
      <c r="C566" s="80"/>
      <c r="D566" s="81"/>
      <c r="E566" s="81"/>
      <c r="F566" s="81"/>
      <c r="G566" s="65">
        <f t="shared" si="8"/>
        <v>5</v>
      </c>
    </row>
    <row r="567" spans="1:7" x14ac:dyDescent="0.25">
      <c r="A567" s="78" t="s">
        <v>900</v>
      </c>
      <c r="B567" s="79" t="s">
        <v>901</v>
      </c>
      <c r="C567" s="80" t="s">
        <v>6833</v>
      </c>
      <c r="D567" s="81">
        <v>11.45</v>
      </c>
      <c r="E567" s="81">
        <v>15.81</v>
      </c>
      <c r="F567" s="81">
        <v>27.26</v>
      </c>
      <c r="G567" s="65">
        <f t="shared" si="8"/>
        <v>9</v>
      </c>
    </row>
    <row r="568" spans="1:7" x14ac:dyDescent="0.25">
      <c r="A568" s="78" t="s">
        <v>902</v>
      </c>
      <c r="B568" s="79" t="s">
        <v>903</v>
      </c>
      <c r="C568" s="80" t="s">
        <v>6833</v>
      </c>
      <c r="D568" s="81">
        <v>16.57</v>
      </c>
      <c r="E568" s="81">
        <v>18.059999999999999</v>
      </c>
      <c r="F568" s="81">
        <v>34.630000000000003</v>
      </c>
      <c r="G568" s="65">
        <f t="shared" si="8"/>
        <v>9</v>
      </c>
    </row>
    <row r="569" spans="1:7" x14ac:dyDescent="0.25">
      <c r="A569" s="78" t="s">
        <v>904</v>
      </c>
      <c r="B569" s="79" t="s">
        <v>905</v>
      </c>
      <c r="C569" s="80" t="s">
        <v>6833</v>
      </c>
      <c r="D569" s="81">
        <v>15.99</v>
      </c>
      <c r="E569" s="81">
        <v>22.58</v>
      </c>
      <c r="F569" s="81">
        <v>38.57</v>
      </c>
      <c r="G569" s="65">
        <f t="shared" si="8"/>
        <v>9</v>
      </c>
    </row>
    <row r="570" spans="1:7" x14ac:dyDescent="0.25">
      <c r="A570" s="78" t="s">
        <v>906</v>
      </c>
      <c r="B570" s="79" t="s">
        <v>907</v>
      </c>
      <c r="C570" s="80"/>
      <c r="D570" s="81"/>
      <c r="E570" s="81"/>
      <c r="F570" s="81"/>
      <c r="G570" s="65">
        <f t="shared" si="8"/>
        <v>5</v>
      </c>
    </row>
    <row r="571" spans="1:7" ht="30" x14ac:dyDescent="0.25">
      <c r="A571" s="78" t="s">
        <v>908</v>
      </c>
      <c r="B571" s="79" t="s">
        <v>7350</v>
      </c>
      <c r="C571" s="80" t="s">
        <v>6829</v>
      </c>
      <c r="D571" s="81">
        <v>12151.28</v>
      </c>
      <c r="E571" s="81"/>
      <c r="F571" s="81">
        <v>12151.28</v>
      </c>
      <c r="G571" s="65">
        <f t="shared" si="8"/>
        <v>9</v>
      </c>
    </row>
    <row r="572" spans="1:7" ht="45" x14ac:dyDescent="0.25">
      <c r="A572" s="78" t="s">
        <v>909</v>
      </c>
      <c r="B572" s="79" t="s">
        <v>7351</v>
      </c>
      <c r="C572" s="80" t="s">
        <v>6854</v>
      </c>
      <c r="D572" s="81">
        <v>728.44</v>
      </c>
      <c r="E572" s="81"/>
      <c r="F572" s="81">
        <v>728.44</v>
      </c>
      <c r="G572" s="65">
        <f t="shared" si="8"/>
        <v>9</v>
      </c>
    </row>
    <row r="573" spans="1:7" x14ac:dyDescent="0.25">
      <c r="A573" s="78" t="s">
        <v>910</v>
      </c>
      <c r="B573" s="79" t="s">
        <v>6467</v>
      </c>
      <c r="C573" s="80" t="s">
        <v>6828</v>
      </c>
      <c r="D573" s="81">
        <v>419.19</v>
      </c>
      <c r="E573" s="81"/>
      <c r="F573" s="81">
        <v>419.19</v>
      </c>
      <c r="G573" s="65">
        <f t="shared" si="8"/>
        <v>9</v>
      </c>
    </row>
    <row r="574" spans="1:7" ht="30" x14ac:dyDescent="0.25">
      <c r="A574" s="78" t="s">
        <v>911</v>
      </c>
      <c r="B574" s="79" t="s">
        <v>912</v>
      </c>
      <c r="C574" s="80" t="s">
        <v>6855</v>
      </c>
      <c r="D574" s="81">
        <v>2.85</v>
      </c>
      <c r="E574" s="81">
        <v>4.07</v>
      </c>
      <c r="F574" s="81">
        <v>6.92</v>
      </c>
      <c r="G574" s="65">
        <f t="shared" si="8"/>
        <v>9</v>
      </c>
    </row>
    <row r="575" spans="1:7" x14ac:dyDescent="0.25">
      <c r="A575" s="78" t="s">
        <v>913</v>
      </c>
      <c r="B575" s="79" t="s">
        <v>7190</v>
      </c>
      <c r="C575" s="80"/>
      <c r="D575" s="81"/>
      <c r="E575" s="81"/>
      <c r="F575" s="81"/>
      <c r="G575" s="65">
        <f t="shared" si="8"/>
        <v>5</v>
      </c>
    </row>
    <row r="576" spans="1:7" x14ac:dyDescent="0.25">
      <c r="A576" s="78" t="s">
        <v>914</v>
      </c>
      <c r="B576" s="79" t="s">
        <v>915</v>
      </c>
      <c r="C576" s="80" t="s">
        <v>6834</v>
      </c>
      <c r="D576" s="81">
        <v>153.93</v>
      </c>
      <c r="E576" s="81">
        <v>135.44999999999999</v>
      </c>
      <c r="F576" s="81">
        <v>289.38</v>
      </c>
      <c r="G576" s="65">
        <f t="shared" si="8"/>
        <v>9</v>
      </c>
    </row>
    <row r="577" spans="1:7" x14ac:dyDescent="0.25">
      <c r="A577" s="78" t="s">
        <v>916</v>
      </c>
      <c r="B577" s="79" t="s">
        <v>917</v>
      </c>
      <c r="C577" s="80" t="s">
        <v>6834</v>
      </c>
      <c r="D577" s="81">
        <v>285.48</v>
      </c>
      <c r="E577" s="81">
        <v>262.04000000000002</v>
      </c>
      <c r="F577" s="81">
        <v>547.52</v>
      </c>
      <c r="G577" s="65">
        <f t="shared" si="8"/>
        <v>9</v>
      </c>
    </row>
    <row r="578" spans="1:7" ht="45" x14ac:dyDescent="0.25">
      <c r="A578" s="78" t="s">
        <v>918</v>
      </c>
      <c r="B578" s="79" t="s">
        <v>7352</v>
      </c>
      <c r="C578" s="80" t="s">
        <v>6834</v>
      </c>
      <c r="D578" s="81">
        <v>725.55</v>
      </c>
      <c r="E578" s="81">
        <v>121.85</v>
      </c>
      <c r="F578" s="81">
        <v>847.4</v>
      </c>
      <c r="G578" s="65">
        <f t="shared" si="8"/>
        <v>9</v>
      </c>
    </row>
    <row r="579" spans="1:7" ht="45" x14ac:dyDescent="0.25">
      <c r="A579" s="78" t="s">
        <v>919</v>
      </c>
      <c r="B579" s="79" t="s">
        <v>7353</v>
      </c>
      <c r="C579" s="80" t="s">
        <v>6834</v>
      </c>
      <c r="D579" s="81">
        <v>572.13</v>
      </c>
      <c r="E579" s="81">
        <v>149.63999999999999</v>
      </c>
      <c r="F579" s="81">
        <v>721.77</v>
      </c>
      <c r="G579" s="65">
        <f t="shared" si="8"/>
        <v>9</v>
      </c>
    </row>
    <row r="580" spans="1:7" x14ac:dyDescent="0.25">
      <c r="A580" s="78" t="s">
        <v>920</v>
      </c>
      <c r="B580" s="79" t="s">
        <v>921</v>
      </c>
      <c r="C580" s="80"/>
      <c r="D580" s="81"/>
      <c r="E580" s="81"/>
      <c r="F580" s="81"/>
      <c r="G580" s="65">
        <f t="shared" si="8"/>
        <v>2</v>
      </c>
    </row>
    <row r="581" spans="1:7" x14ac:dyDescent="0.25">
      <c r="A581" s="78" t="s">
        <v>922</v>
      </c>
      <c r="B581" s="79" t="s">
        <v>6856</v>
      </c>
      <c r="C581" s="80"/>
      <c r="D581" s="81"/>
      <c r="E581" s="81"/>
      <c r="F581" s="81"/>
      <c r="G581" s="65">
        <f t="shared" si="8"/>
        <v>5</v>
      </c>
    </row>
    <row r="582" spans="1:7" x14ac:dyDescent="0.25">
      <c r="A582" s="78" t="s">
        <v>923</v>
      </c>
      <c r="B582" s="79" t="s">
        <v>924</v>
      </c>
      <c r="C582" s="80" t="s">
        <v>6830</v>
      </c>
      <c r="D582" s="81">
        <v>42.04</v>
      </c>
      <c r="E582" s="81">
        <v>58.7</v>
      </c>
      <c r="F582" s="81">
        <v>100.74</v>
      </c>
      <c r="G582" s="65">
        <f t="shared" si="8"/>
        <v>9</v>
      </c>
    </row>
    <row r="583" spans="1:7" x14ac:dyDescent="0.25">
      <c r="A583" s="78" t="s">
        <v>925</v>
      </c>
      <c r="B583" s="79" t="s">
        <v>926</v>
      </c>
      <c r="C583" s="80" t="s">
        <v>6830</v>
      </c>
      <c r="D583" s="81">
        <v>176.28</v>
      </c>
      <c r="E583" s="81">
        <v>67.73</v>
      </c>
      <c r="F583" s="81">
        <v>244.01</v>
      </c>
      <c r="G583" s="65">
        <f t="shared" si="8"/>
        <v>9</v>
      </c>
    </row>
    <row r="584" spans="1:7" x14ac:dyDescent="0.25">
      <c r="A584" s="78" t="s">
        <v>927</v>
      </c>
      <c r="B584" s="79" t="s">
        <v>928</v>
      </c>
      <c r="C584" s="80" t="s">
        <v>6830</v>
      </c>
      <c r="D584" s="81">
        <v>67.599999999999994</v>
      </c>
      <c r="E584" s="81">
        <v>54.18</v>
      </c>
      <c r="F584" s="81">
        <v>121.78</v>
      </c>
      <c r="G584" s="65">
        <f t="shared" si="8"/>
        <v>9</v>
      </c>
    </row>
    <row r="585" spans="1:7" ht="30" x14ac:dyDescent="0.25">
      <c r="A585" s="78" t="s">
        <v>929</v>
      </c>
      <c r="B585" s="79" t="s">
        <v>930</v>
      </c>
      <c r="C585" s="80" t="s">
        <v>6830</v>
      </c>
      <c r="D585" s="81"/>
      <c r="E585" s="81">
        <v>6.96</v>
      </c>
      <c r="F585" s="81">
        <v>6.96</v>
      </c>
      <c r="G585" s="65">
        <f t="shared" si="8"/>
        <v>9</v>
      </c>
    </row>
    <row r="586" spans="1:7" ht="30" x14ac:dyDescent="0.25">
      <c r="A586" s="78" t="s">
        <v>931</v>
      </c>
      <c r="B586" s="79" t="s">
        <v>932</v>
      </c>
      <c r="C586" s="80" t="s">
        <v>6830</v>
      </c>
      <c r="D586" s="81"/>
      <c r="E586" s="81">
        <v>8.27</v>
      </c>
      <c r="F586" s="81">
        <v>8.27</v>
      </c>
      <c r="G586" s="65">
        <f t="shared" ref="G586:G649" si="9">LEN(A586)</f>
        <v>9</v>
      </c>
    </row>
    <row r="587" spans="1:7" x14ac:dyDescent="0.25">
      <c r="A587" s="78" t="s">
        <v>933</v>
      </c>
      <c r="B587" s="79" t="s">
        <v>934</v>
      </c>
      <c r="C587" s="80"/>
      <c r="D587" s="81"/>
      <c r="E587" s="81"/>
      <c r="F587" s="81"/>
      <c r="G587" s="65">
        <f t="shared" si="9"/>
        <v>5</v>
      </c>
    </row>
    <row r="588" spans="1:7" x14ac:dyDescent="0.25">
      <c r="A588" s="78" t="s">
        <v>935</v>
      </c>
      <c r="B588" s="79" t="s">
        <v>936</v>
      </c>
      <c r="C588" s="80" t="s">
        <v>6830</v>
      </c>
      <c r="D588" s="81">
        <v>125.98</v>
      </c>
      <c r="E588" s="81">
        <v>63.21</v>
      </c>
      <c r="F588" s="81">
        <v>189.19</v>
      </c>
      <c r="G588" s="65">
        <f t="shared" si="9"/>
        <v>9</v>
      </c>
    </row>
    <row r="589" spans="1:7" x14ac:dyDescent="0.25">
      <c r="A589" s="78" t="s">
        <v>937</v>
      </c>
      <c r="B589" s="79" t="s">
        <v>938</v>
      </c>
      <c r="C589" s="80" t="s">
        <v>6830</v>
      </c>
      <c r="D589" s="81">
        <v>130.97999999999999</v>
      </c>
      <c r="E589" s="81">
        <v>63.21</v>
      </c>
      <c r="F589" s="81">
        <v>194.19</v>
      </c>
      <c r="G589" s="65">
        <f t="shared" si="9"/>
        <v>9</v>
      </c>
    </row>
    <row r="590" spans="1:7" x14ac:dyDescent="0.25">
      <c r="A590" s="78" t="s">
        <v>939</v>
      </c>
      <c r="B590" s="79" t="s">
        <v>940</v>
      </c>
      <c r="C590" s="80" t="s">
        <v>6830</v>
      </c>
      <c r="D590" s="81">
        <v>122.35</v>
      </c>
      <c r="E590" s="81">
        <v>112.88</v>
      </c>
      <c r="F590" s="81">
        <v>235.23</v>
      </c>
      <c r="G590" s="65">
        <f t="shared" si="9"/>
        <v>9</v>
      </c>
    </row>
    <row r="591" spans="1:7" ht="30" x14ac:dyDescent="0.25">
      <c r="A591" s="78" t="s">
        <v>941</v>
      </c>
      <c r="B591" s="79" t="s">
        <v>942</v>
      </c>
      <c r="C591" s="80" t="s">
        <v>6830</v>
      </c>
      <c r="D591" s="81">
        <v>87.19</v>
      </c>
      <c r="E591" s="81">
        <v>60.96</v>
      </c>
      <c r="F591" s="81">
        <v>148.15</v>
      </c>
      <c r="G591" s="65">
        <f t="shared" si="9"/>
        <v>9</v>
      </c>
    </row>
    <row r="592" spans="1:7" x14ac:dyDescent="0.25">
      <c r="A592" s="78" t="s">
        <v>943</v>
      </c>
      <c r="B592" s="79" t="s">
        <v>944</v>
      </c>
      <c r="C592" s="80" t="s">
        <v>6830</v>
      </c>
      <c r="D592" s="81">
        <v>42.95</v>
      </c>
      <c r="E592" s="81">
        <v>49.67</v>
      </c>
      <c r="F592" s="81">
        <v>92.62</v>
      </c>
      <c r="G592" s="65">
        <f t="shared" si="9"/>
        <v>9</v>
      </c>
    </row>
    <row r="593" spans="1:7" x14ac:dyDescent="0.25">
      <c r="A593" s="78" t="s">
        <v>945</v>
      </c>
      <c r="B593" s="79" t="s">
        <v>946</v>
      </c>
      <c r="C593" s="80" t="s">
        <v>6830</v>
      </c>
      <c r="D593" s="81">
        <v>96.15</v>
      </c>
      <c r="E593" s="81">
        <v>98.8</v>
      </c>
      <c r="F593" s="81">
        <v>194.95</v>
      </c>
      <c r="G593" s="65">
        <f t="shared" si="9"/>
        <v>9</v>
      </c>
    </row>
    <row r="594" spans="1:7" ht="30" x14ac:dyDescent="0.25">
      <c r="A594" s="78" t="s">
        <v>947</v>
      </c>
      <c r="B594" s="79" t="s">
        <v>948</v>
      </c>
      <c r="C594" s="80" t="s">
        <v>6830</v>
      </c>
      <c r="D594" s="81">
        <v>96.7</v>
      </c>
      <c r="E594" s="81">
        <v>38.869999999999997</v>
      </c>
      <c r="F594" s="81">
        <v>135.57</v>
      </c>
      <c r="G594" s="65">
        <f t="shared" si="9"/>
        <v>9</v>
      </c>
    </row>
    <row r="595" spans="1:7" ht="30" x14ac:dyDescent="0.25">
      <c r="A595" s="78" t="s">
        <v>949</v>
      </c>
      <c r="B595" s="79" t="s">
        <v>950</v>
      </c>
      <c r="C595" s="80" t="s">
        <v>6830</v>
      </c>
      <c r="D595" s="81">
        <v>96.7</v>
      </c>
      <c r="E595" s="81">
        <v>69.319999999999993</v>
      </c>
      <c r="F595" s="81">
        <v>166.02</v>
      </c>
      <c r="G595" s="65">
        <f t="shared" si="9"/>
        <v>9</v>
      </c>
    </row>
    <row r="596" spans="1:7" ht="30" x14ac:dyDescent="0.25">
      <c r="A596" s="78" t="s">
        <v>951</v>
      </c>
      <c r="B596" s="79" t="s">
        <v>952</v>
      </c>
      <c r="C596" s="80" t="s">
        <v>6830</v>
      </c>
      <c r="D596" s="81">
        <v>62.09</v>
      </c>
      <c r="E596" s="81">
        <v>118.99</v>
      </c>
      <c r="F596" s="81">
        <v>181.08</v>
      </c>
      <c r="G596" s="65">
        <f t="shared" si="9"/>
        <v>9</v>
      </c>
    </row>
    <row r="597" spans="1:7" x14ac:dyDescent="0.25">
      <c r="A597" s="78" t="s">
        <v>953</v>
      </c>
      <c r="B597" s="79" t="s">
        <v>7191</v>
      </c>
      <c r="C597" s="80"/>
      <c r="D597" s="81"/>
      <c r="E597" s="81"/>
      <c r="F597" s="81"/>
      <c r="G597" s="65">
        <f t="shared" si="9"/>
        <v>5</v>
      </c>
    </row>
    <row r="598" spans="1:7" x14ac:dyDescent="0.25">
      <c r="A598" s="78" t="s">
        <v>954</v>
      </c>
      <c r="B598" s="79" t="s">
        <v>955</v>
      </c>
      <c r="C598" s="80" t="s">
        <v>6833</v>
      </c>
      <c r="D598" s="81">
        <v>93.13</v>
      </c>
      <c r="E598" s="81">
        <v>10.72</v>
      </c>
      <c r="F598" s="81">
        <v>103.85</v>
      </c>
      <c r="G598" s="65">
        <f t="shared" si="9"/>
        <v>9</v>
      </c>
    </row>
    <row r="599" spans="1:7" x14ac:dyDescent="0.25">
      <c r="A599" s="78" t="s">
        <v>956</v>
      </c>
      <c r="B599" s="79" t="s">
        <v>957</v>
      </c>
      <c r="C599" s="80" t="s">
        <v>6833</v>
      </c>
      <c r="D599" s="81">
        <v>145.33000000000001</v>
      </c>
      <c r="E599" s="81">
        <v>10.72</v>
      </c>
      <c r="F599" s="81">
        <v>156.05000000000001</v>
      </c>
      <c r="G599" s="65">
        <f t="shared" si="9"/>
        <v>9</v>
      </c>
    </row>
    <row r="600" spans="1:7" x14ac:dyDescent="0.25">
      <c r="A600" s="78" t="s">
        <v>958</v>
      </c>
      <c r="B600" s="79" t="s">
        <v>959</v>
      </c>
      <c r="C600" s="80" t="s">
        <v>6833</v>
      </c>
      <c r="D600" s="81">
        <v>175.42</v>
      </c>
      <c r="E600" s="81">
        <v>10.72</v>
      </c>
      <c r="F600" s="81">
        <v>186.14</v>
      </c>
      <c r="G600" s="65">
        <f t="shared" si="9"/>
        <v>9</v>
      </c>
    </row>
    <row r="601" spans="1:7" x14ac:dyDescent="0.25">
      <c r="A601" s="78" t="s">
        <v>960</v>
      </c>
      <c r="B601" s="79" t="s">
        <v>961</v>
      </c>
      <c r="C601" s="80" t="s">
        <v>6833</v>
      </c>
      <c r="D601" s="81">
        <v>205.28</v>
      </c>
      <c r="E601" s="81">
        <v>10.72</v>
      </c>
      <c r="F601" s="81">
        <v>216</v>
      </c>
      <c r="G601" s="65">
        <f t="shared" si="9"/>
        <v>9</v>
      </c>
    </row>
    <row r="602" spans="1:7" x14ac:dyDescent="0.25">
      <c r="A602" s="78" t="s">
        <v>962</v>
      </c>
      <c r="B602" s="79" t="s">
        <v>963</v>
      </c>
      <c r="C602" s="80" t="s">
        <v>6833</v>
      </c>
      <c r="D602" s="81">
        <v>227.21</v>
      </c>
      <c r="E602" s="81">
        <v>10.72</v>
      </c>
      <c r="F602" s="81">
        <v>237.93</v>
      </c>
      <c r="G602" s="65">
        <f t="shared" si="9"/>
        <v>9</v>
      </c>
    </row>
    <row r="603" spans="1:7" x14ac:dyDescent="0.25">
      <c r="A603" s="78" t="s">
        <v>7989</v>
      </c>
      <c r="B603" s="79" t="s">
        <v>7990</v>
      </c>
      <c r="C603" s="80" t="s">
        <v>6833</v>
      </c>
      <c r="D603" s="81">
        <v>206.08</v>
      </c>
      <c r="E603" s="81">
        <v>10.72</v>
      </c>
      <c r="F603" s="81">
        <v>216.8</v>
      </c>
      <c r="G603" s="65">
        <f t="shared" si="9"/>
        <v>9</v>
      </c>
    </row>
    <row r="604" spans="1:7" x14ac:dyDescent="0.25">
      <c r="A604" s="78" t="s">
        <v>964</v>
      </c>
      <c r="B604" s="79" t="s">
        <v>965</v>
      </c>
      <c r="C604" s="80"/>
      <c r="D604" s="81"/>
      <c r="E604" s="81"/>
      <c r="F604" s="81"/>
      <c r="G604" s="65">
        <f t="shared" si="9"/>
        <v>5</v>
      </c>
    </row>
    <row r="605" spans="1:7" ht="30" x14ac:dyDescent="0.25">
      <c r="A605" s="78" t="s">
        <v>966</v>
      </c>
      <c r="B605" s="79" t="s">
        <v>7354</v>
      </c>
      <c r="C605" s="80" t="s">
        <v>6834</v>
      </c>
      <c r="D605" s="81">
        <v>398.85</v>
      </c>
      <c r="E605" s="81">
        <v>79.02</v>
      </c>
      <c r="F605" s="81">
        <v>477.87</v>
      </c>
      <c r="G605" s="65">
        <f t="shared" si="9"/>
        <v>9</v>
      </c>
    </row>
    <row r="606" spans="1:7" x14ac:dyDescent="0.25">
      <c r="A606" s="78" t="s">
        <v>967</v>
      </c>
      <c r="B606" s="79" t="s">
        <v>968</v>
      </c>
      <c r="C606" s="80"/>
      <c r="D606" s="81"/>
      <c r="E606" s="81"/>
      <c r="F606" s="81"/>
      <c r="G606" s="65">
        <f t="shared" si="9"/>
        <v>2</v>
      </c>
    </row>
    <row r="607" spans="1:7" x14ac:dyDescent="0.25">
      <c r="A607" s="78" t="s">
        <v>969</v>
      </c>
      <c r="B607" s="79" t="s">
        <v>970</v>
      </c>
      <c r="C607" s="80"/>
      <c r="D607" s="81"/>
      <c r="E607" s="81"/>
      <c r="F607" s="81"/>
      <c r="G607" s="65">
        <f t="shared" si="9"/>
        <v>5</v>
      </c>
    </row>
    <row r="608" spans="1:7" x14ac:dyDescent="0.25">
      <c r="A608" s="78" t="s">
        <v>971</v>
      </c>
      <c r="B608" s="79" t="s">
        <v>972</v>
      </c>
      <c r="C608" s="80" t="s">
        <v>6843</v>
      </c>
      <c r="D608" s="81">
        <v>11.04</v>
      </c>
      <c r="E608" s="81">
        <v>2.62</v>
      </c>
      <c r="F608" s="81">
        <v>13.66</v>
      </c>
      <c r="G608" s="65">
        <f t="shared" si="9"/>
        <v>9</v>
      </c>
    </row>
    <row r="609" spans="1:7" x14ac:dyDescent="0.25">
      <c r="A609" s="78" t="s">
        <v>973</v>
      </c>
      <c r="B609" s="79" t="s">
        <v>974</v>
      </c>
      <c r="C609" s="80" t="s">
        <v>6843</v>
      </c>
      <c r="D609" s="81">
        <v>8.83</v>
      </c>
      <c r="E609" s="81">
        <v>2.62</v>
      </c>
      <c r="F609" s="81">
        <v>11.45</v>
      </c>
      <c r="G609" s="65">
        <f t="shared" si="9"/>
        <v>9</v>
      </c>
    </row>
    <row r="610" spans="1:7" x14ac:dyDescent="0.25">
      <c r="A610" s="78" t="s">
        <v>975</v>
      </c>
      <c r="B610" s="79" t="s">
        <v>976</v>
      </c>
      <c r="C610" s="80" t="s">
        <v>6843</v>
      </c>
      <c r="D610" s="81">
        <v>9.3800000000000008</v>
      </c>
      <c r="E610" s="81">
        <v>2.62</v>
      </c>
      <c r="F610" s="81">
        <v>12</v>
      </c>
      <c r="G610" s="65">
        <f t="shared" si="9"/>
        <v>9</v>
      </c>
    </row>
    <row r="611" spans="1:7" x14ac:dyDescent="0.25">
      <c r="A611" s="78" t="s">
        <v>977</v>
      </c>
      <c r="B611" s="79" t="s">
        <v>978</v>
      </c>
      <c r="C611" s="80"/>
      <c r="D611" s="81"/>
      <c r="E611" s="81"/>
      <c r="F611" s="81"/>
      <c r="G611" s="65">
        <f t="shared" si="9"/>
        <v>5</v>
      </c>
    </row>
    <row r="612" spans="1:7" x14ac:dyDescent="0.25">
      <c r="A612" s="78" t="s">
        <v>979</v>
      </c>
      <c r="B612" s="79" t="s">
        <v>980</v>
      </c>
      <c r="C612" s="80" t="s">
        <v>6843</v>
      </c>
      <c r="D612" s="81">
        <v>11.73</v>
      </c>
      <c r="E612" s="81">
        <v>1.31</v>
      </c>
      <c r="F612" s="81">
        <v>13.04</v>
      </c>
      <c r="G612" s="65">
        <f t="shared" si="9"/>
        <v>9</v>
      </c>
    </row>
    <row r="613" spans="1:7" x14ac:dyDescent="0.25">
      <c r="A613" s="78" t="s">
        <v>8654</v>
      </c>
      <c r="B613" s="79" t="s">
        <v>8655</v>
      </c>
      <c r="C613" s="80"/>
      <c r="D613" s="81"/>
      <c r="E613" s="81"/>
      <c r="F613" s="81"/>
      <c r="G613" s="65">
        <f t="shared" si="9"/>
        <v>5</v>
      </c>
    </row>
    <row r="614" spans="1:7" ht="30" x14ac:dyDescent="0.25">
      <c r="A614" s="78" t="s">
        <v>8656</v>
      </c>
      <c r="B614" s="79" t="s">
        <v>8657</v>
      </c>
      <c r="C614" s="80" t="s">
        <v>6843</v>
      </c>
      <c r="D614" s="81">
        <v>46.83</v>
      </c>
      <c r="E614" s="81">
        <v>13.15</v>
      </c>
      <c r="F614" s="81">
        <v>59.98</v>
      </c>
      <c r="G614" s="65">
        <f t="shared" si="9"/>
        <v>9</v>
      </c>
    </row>
    <row r="615" spans="1:7" x14ac:dyDescent="0.25">
      <c r="A615" s="78" t="s">
        <v>981</v>
      </c>
      <c r="B615" s="79" t="s">
        <v>982</v>
      </c>
      <c r="C615" s="80"/>
      <c r="D615" s="81"/>
      <c r="E615" s="81"/>
      <c r="F615" s="81"/>
      <c r="G615" s="65">
        <f t="shared" si="9"/>
        <v>2</v>
      </c>
    </row>
    <row r="616" spans="1:7" x14ac:dyDescent="0.25">
      <c r="A616" s="78" t="s">
        <v>983</v>
      </c>
      <c r="B616" s="79" t="s">
        <v>984</v>
      </c>
      <c r="C616" s="80"/>
      <c r="D616" s="81"/>
      <c r="E616" s="81"/>
      <c r="F616" s="81"/>
      <c r="G616" s="65">
        <f t="shared" si="9"/>
        <v>5</v>
      </c>
    </row>
    <row r="617" spans="1:7" x14ac:dyDescent="0.25">
      <c r="A617" s="78" t="s">
        <v>985</v>
      </c>
      <c r="B617" s="79" t="s">
        <v>6528</v>
      </c>
      <c r="C617" s="80" t="s">
        <v>6834</v>
      </c>
      <c r="D617" s="81">
        <v>443.9</v>
      </c>
      <c r="E617" s="81"/>
      <c r="F617" s="81">
        <v>443.9</v>
      </c>
      <c r="G617" s="65">
        <f t="shared" si="9"/>
        <v>9</v>
      </c>
    </row>
    <row r="618" spans="1:7" x14ac:dyDescent="0.25">
      <c r="A618" s="78" t="s">
        <v>986</v>
      </c>
      <c r="B618" s="79" t="s">
        <v>6529</v>
      </c>
      <c r="C618" s="80" t="s">
        <v>6834</v>
      </c>
      <c r="D618" s="81">
        <v>465.21</v>
      </c>
      <c r="E618" s="81"/>
      <c r="F618" s="81">
        <v>465.21</v>
      </c>
      <c r="G618" s="65">
        <f t="shared" si="9"/>
        <v>9</v>
      </c>
    </row>
    <row r="619" spans="1:7" x14ac:dyDescent="0.25">
      <c r="A619" s="78" t="s">
        <v>987</v>
      </c>
      <c r="B619" s="79" t="s">
        <v>6530</v>
      </c>
      <c r="C619" s="80" t="s">
        <v>6834</v>
      </c>
      <c r="D619" s="81">
        <v>487.57</v>
      </c>
      <c r="E619" s="81"/>
      <c r="F619" s="81">
        <v>487.57</v>
      </c>
      <c r="G619" s="65">
        <f t="shared" si="9"/>
        <v>9</v>
      </c>
    </row>
    <row r="620" spans="1:7" x14ac:dyDescent="0.25">
      <c r="A620" s="78" t="s">
        <v>988</v>
      </c>
      <c r="B620" s="79" t="s">
        <v>6531</v>
      </c>
      <c r="C620" s="80" t="s">
        <v>6834</v>
      </c>
      <c r="D620" s="81">
        <v>510.98</v>
      </c>
      <c r="E620" s="81"/>
      <c r="F620" s="81">
        <v>510.98</v>
      </c>
      <c r="G620" s="65">
        <f t="shared" si="9"/>
        <v>9</v>
      </c>
    </row>
    <row r="621" spans="1:7" x14ac:dyDescent="0.25">
      <c r="A621" s="78" t="s">
        <v>989</v>
      </c>
      <c r="B621" s="79" t="s">
        <v>6532</v>
      </c>
      <c r="C621" s="80" t="s">
        <v>6834</v>
      </c>
      <c r="D621" s="81">
        <v>535.53</v>
      </c>
      <c r="E621" s="81"/>
      <c r="F621" s="81">
        <v>535.53</v>
      </c>
      <c r="G621" s="65">
        <f t="shared" si="9"/>
        <v>9</v>
      </c>
    </row>
    <row r="622" spans="1:7" x14ac:dyDescent="0.25">
      <c r="A622" s="78" t="s">
        <v>990</v>
      </c>
      <c r="B622" s="79" t="s">
        <v>6533</v>
      </c>
      <c r="C622" s="80" t="s">
        <v>6834</v>
      </c>
      <c r="D622" s="81">
        <v>498.56</v>
      </c>
      <c r="E622" s="81"/>
      <c r="F622" s="81">
        <v>498.56</v>
      </c>
      <c r="G622" s="65">
        <f t="shared" si="9"/>
        <v>9</v>
      </c>
    </row>
    <row r="623" spans="1:7" x14ac:dyDescent="0.25">
      <c r="A623" s="78" t="s">
        <v>991</v>
      </c>
      <c r="B623" s="79" t="s">
        <v>6534</v>
      </c>
      <c r="C623" s="80" t="s">
        <v>6834</v>
      </c>
      <c r="D623" s="81">
        <v>519.42999999999995</v>
      </c>
      <c r="E623" s="81"/>
      <c r="F623" s="81">
        <v>519.42999999999995</v>
      </c>
      <c r="G623" s="65">
        <f t="shared" si="9"/>
        <v>9</v>
      </c>
    </row>
    <row r="624" spans="1:7" x14ac:dyDescent="0.25">
      <c r="A624" s="78" t="s">
        <v>992</v>
      </c>
      <c r="B624" s="79" t="s">
        <v>6535</v>
      </c>
      <c r="C624" s="80" t="s">
        <v>6834</v>
      </c>
      <c r="D624" s="81">
        <v>541.75</v>
      </c>
      <c r="E624" s="81"/>
      <c r="F624" s="81">
        <v>541.75</v>
      </c>
      <c r="G624" s="65">
        <f t="shared" si="9"/>
        <v>9</v>
      </c>
    </row>
    <row r="625" spans="1:7" x14ac:dyDescent="0.25">
      <c r="A625" s="78" t="s">
        <v>993</v>
      </c>
      <c r="B625" s="79" t="s">
        <v>6536</v>
      </c>
      <c r="C625" s="80" t="s">
        <v>6834</v>
      </c>
      <c r="D625" s="81">
        <v>565.15</v>
      </c>
      <c r="E625" s="81"/>
      <c r="F625" s="81">
        <v>565.15</v>
      </c>
      <c r="G625" s="65">
        <f t="shared" si="9"/>
        <v>9</v>
      </c>
    </row>
    <row r="626" spans="1:7" x14ac:dyDescent="0.25">
      <c r="A626" s="78" t="s">
        <v>994</v>
      </c>
      <c r="B626" s="79" t="s">
        <v>6537</v>
      </c>
      <c r="C626" s="80" t="s">
        <v>6834</v>
      </c>
      <c r="D626" s="81">
        <v>590.19000000000005</v>
      </c>
      <c r="E626" s="81"/>
      <c r="F626" s="81">
        <v>590.19000000000005</v>
      </c>
      <c r="G626" s="65">
        <f t="shared" si="9"/>
        <v>9</v>
      </c>
    </row>
    <row r="627" spans="1:7" ht="30" x14ac:dyDescent="0.25">
      <c r="A627" s="78" t="s">
        <v>7192</v>
      </c>
      <c r="B627" s="79" t="s">
        <v>7193</v>
      </c>
      <c r="C627" s="80" t="s">
        <v>6834</v>
      </c>
      <c r="D627" s="81">
        <v>573.6</v>
      </c>
      <c r="E627" s="81"/>
      <c r="F627" s="81">
        <v>573.6</v>
      </c>
      <c r="G627" s="65">
        <f t="shared" si="9"/>
        <v>9</v>
      </c>
    </row>
    <row r="628" spans="1:7" x14ac:dyDescent="0.25">
      <c r="A628" s="78" t="s">
        <v>8658</v>
      </c>
      <c r="B628" s="79" t="s">
        <v>8659</v>
      </c>
      <c r="C628" s="80" t="s">
        <v>6834</v>
      </c>
      <c r="D628" s="81">
        <v>486.01</v>
      </c>
      <c r="E628" s="81"/>
      <c r="F628" s="81">
        <v>486.01</v>
      </c>
      <c r="G628" s="65">
        <f t="shared" si="9"/>
        <v>9</v>
      </c>
    </row>
    <row r="629" spans="1:7" x14ac:dyDescent="0.25">
      <c r="A629" s="78" t="s">
        <v>995</v>
      </c>
      <c r="B629" s="79" t="s">
        <v>6538</v>
      </c>
      <c r="C629" s="80" t="s">
        <v>6834</v>
      </c>
      <c r="D629" s="81">
        <v>557.94000000000005</v>
      </c>
      <c r="E629" s="81"/>
      <c r="F629" s="81">
        <v>557.94000000000005</v>
      </c>
      <c r="G629" s="65">
        <f t="shared" si="9"/>
        <v>9</v>
      </c>
    </row>
    <row r="630" spans="1:7" x14ac:dyDescent="0.25">
      <c r="A630" s="78" t="s">
        <v>996</v>
      </c>
      <c r="B630" s="79" t="s">
        <v>7194</v>
      </c>
      <c r="C630" s="80"/>
      <c r="D630" s="81"/>
      <c r="E630" s="81"/>
      <c r="F630" s="81"/>
      <c r="G630" s="65">
        <f t="shared" si="9"/>
        <v>5</v>
      </c>
    </row>
    <row r="631" spans="1:7" x14ac:dyDescent="0.25">
      <c r="A631" s="78" t="s">
        <v>997</v>
      </c>
      <c r="B631" s="79" t="s">
        <v>998</v>
      </c>
      <c r="C631" s="80" t="s">
        <v>6834</v>
      </c>
      <c r="D631" s="81">
        <v>493.5</v>
      </c>
      <c r="E631" s="81"/>
      <c r="F631" s="81">
        <v>493.5</v>
      </c>
      <c r="G631" s="65">
        <f t="shared" si="9"/>
        <v>9</v>
      </c>
    </row>
    <row r="632" spans="1:7" x14ac:dyDescent="0.25">
      <c r="A632" s="78" t="s">
        <v>999</v>
      </c>
      <c r="B632" s="79" t="s">
        <v>1000</v>
      </c>
      <c r="C632" s="80" t="s">
        <v>6834</v>
      </c>
      <c r="D632" s="81">
        <v>518.70000000000005</v>
      </c>
      <c r="E632" s="81"/>
      <c r="F632" s="81">
        <v>518.70000000000005</v>
      </c>
      <c r="G632" s="65">
        <f t="shared" si="9"/>
        <v>9</v>
      </c>
    </row>
    <row r="633" spans="1:7" x14ac:dyDescent="0.25">
      <c r="A633" s="78" t="s">
        <v>1001</v>
      </c>
      <c r="B633" s="79" t="s">
        <v>1002</v>
      </c>
      <c r="C633" s="80" t="s">
        <v>6834</v>
      </c>
      <c r="D633" s="81">
        <v>492</v>
      </c>
      <c r="E633" s="81"/>
      <c r="F633" s="81">
        <v>492</v>
      </c>
      <c r="G633" s="65">
        <f t="shared" si="9"/>
        <v>9</v>
      </c>
    </row>
    <row r="634" spans="1:7" ht="30" x14ac:dyDescent="0.25">
      <c r="A634" s="78" t="s">
        <v>1003</v>
      </c>
      <c r="B634" s="79" t="s">
        <v>1004</v>
      </c>
      <c r="C634" s="80"/>
      <c r="D634" s="81"/>
      <c r="E634" s="81"/>
      <c r="F634" s="81"/>
      <c r="G634" s="65">
        <f t="shared" si="9"/>
        <v>5</v>
      </c>
    </row>
    <row r="635" spans="1:7" x14ac:dyDescent="0.25">
      <c r="A635" s="78" t="s">
        <v>1005</v>
      </c>
      <c r="B635" s="79" t="s">
        <v>6539</v>
      </c>
      <c r="C635" s="80" t="s">
        <v>6834</v>
      </c>
      <c r="D635" s="81">
        <v>383.49</v>
      </c>
      <c r="E635" s="81">
        <v>122.16</v>
      </c>
      <c r="F635" s="81">
        <v>505.65</v>
      </c>
      <c r="G635" s="65">
        <f t="shared" si="9"/>
        <v>9</v>
      </c>
    </row>
    <row r="636" spans="1:7" ht="30" x14ac:dyDescent="0.25">
      <c r="A636" s="78" t="s">
        <v>1006</v>
      </c>
      <c r="B636" s="79" t="s">
        <v>7195</v>
      </c>
      <c r="C636" s="80"/>
      <c r="D636" s="81"/>
      <c r="E636" s="81"/>
      <c r="F636" s="81"/>
      <c r="G636" s="65">
        <f t="shared" si="9"/>
        <v>5</v>
      </c>
    </row>
    <row r="637" spans="1:7" ht="30" x14ac:dyDescent="0.25">
      <c r="A637" s="78" t="s">
        <v>1007</v>
      </c>
      <c r="B637" s="79" t="s">
        <v>1008</v>
      </c>
      <c r="C637" s="80" t="s">
        <v>6834</v>
      </c>
      <c r="D637" s="81">
        <v>310.87</v>
      </c>
      <c r="E637" s="81">
        <v>50.9</v>
      </c>
      <c r="F637" s="81">
        <v>361.77</v>
      </c>
      <c r="G637" s="65">
        <f t="shared" si="9"/>
        <v>9</v>
      </c>
    </row>
    <row r="638" spans="1:7" ht="30" x14ac:dyDescent="0.25">
      <c r="A638" s="78" t="s">
        <v>1009</v>
      </c>
      <c r="B638" s="79" t="s">
        <v>1010</v>
      </c>
      <c r="C638" s="80" t="s">
        <v>6834</v>
      </c>
      <c r="D638" s="81">
        <v>341.87</v>
      </c>
      <c r="E638" s="81">
        <v>50.9</v>
      </c>
      <c r="F638" s="81">
        <v>392.77</v>
      </c>
      <c r="G638" s="65">
        <f t="shared" si="9"/>
        <v>9</v>
      </c>
    </row>
    <row r="639" spans="1:7" ht="30" x14ac:dyDescent="0.25">
      <c r="A639" s="78" t="s">
        <v>1011</v>
      </c>
      <c r="B639" s="79" t="s">
        <v>1012</v>
      </c>
      <c r="C639" s="80" t="s">
        <v>6834</v>
      </c>
      <c r="D639" s="81">
        <v>407.45</v>
      </c>
      <c r="E639" s="81">
        <v>50.9</v>
      </c>
      <c r="F639" s="81">
        <v>458.35</v>
      </c>
      <c r="G639" s="65">
        <f t="shared" si="9"/>
        <v>9</v>
      </c>
    </row>
    <row r="640" spans="1:7" x14ac:dyDescent="0.25">
      <c r="A640" s="78" t="s">
        <v>1013</v>
      </c>
      <c r="B640" s="79" t="s">
        <v>1014</v>
      </c>
      <c r="C640" s="80"/>
      <c r="D640" s="81"/>
      <c r="E640" s="81"/>
      <c r="F640" s="81"/>
      <c r="G640" s="65">
        <f t="shared" si="9"/>
        <v>5</v>
      </c>
    </row>
    <row r="641" spans="1:7" x14ac:dyDescent="0.25">
      <c r="A641" s="78" t="s">
        <v>1015</v>
      </c>
      <c r="B641" s="79" t="s">
        <v>1016</v>
      </c>
      <c r="C641" s="80" t="s">
        <v>6834</v>
      </c>
      <c r="D641" s="81">
        <v>76.31</v>
      </c>
      <c r="E641" s="81">
        <v>50.9</v>
      </c>
      <c r="F641" s="81">
        <v>127.21</v>
      </c>
      <c r="G641" s="65">
        <f t="shared" si="9"/>
        <v>9</v>
      </c>
    </row>
    <row r="642" spans="1:7" x14ac:dyDescent="0.25">
      <c r="A642" s="78" t="s">
        <v>1017</v>
      </c>
      <c r="B642" s="79" t="s">
        <v>1018</v>
      </c>
      <c r="C642" s="80" t="s">
        <v>6834</v>
      </c>
      <c r="D642" s="81">
        <v>3833.21</v>
      </c>
      <c r="E642" s="81">
        <v>57.1</v>
      </c>
      <c r="F642" s="81">
        <v>3890.31</v>
      </c>
      <c r="G642" s="65">
        <f t="shared" si="9"/>
        <v>9</v>
      </c>
    </row>
    <row r="643" spans="1:7" x14ac:dyDescent="0.25">
      <c r="A643" s="78" t="s">
        <v>1019</v>
      </c>
      <c r="B643" s="79" t="s">
        <v>1020</v>
      </c>
      <c r="C643" s="80" t="s">
        <v>6834</v>
      </c>
      <c r="D643" s="81">
        <v>353.57</v>
      </c>
      <c r="E643" s="81">
        <v>57.1</v>
      </c>
      <c r="F643" s="81">
        <v>410.67</v>
      </c>
      <c r="G643" s="65">
        <f t="shared" si="9"/>
        <v>9</v>
      </c>
    </row>
    <row r="644" spans="1:7" ht="30" x14ac:dyDescent="0.25">
      <c r="A644" s="78" t="s">
        <v>1021</v>
      </c>
      <c r="B644" s="79" t="s">
        <v>7355</v>
      </c>
      <c r="C644" s="80" t="s">
        <v>6834</v>
      </c>
      <c r="D644" s="81">
        <v>359.49</v>
      </c>
      <c r="E644" s="81">
        <v>375.34</v>
      </c>
      <c r="F644" s="81">
        <v>734.83</v>
      </c>
      <c r="G644" s="65">
        <f t="shared" si="9"/>
        <v>9</v>
      </c>
    </row>
    <row r="645" spans="1:7" ht="30" x14ac:dyDescent="0.25">
      <c r="A645" s="78" t="s">
        <v>1022</v>
      </c>
      <c r="B645" s="79" t="s">
        <v>1023</v>
      </c>
      <c r="C645" s="80" t="s">
        <v>6834</v>
      </c>
      <c r="D645" s="81">
        <v>2056.31</v>
      </c>
      <c r="E645" s="81">
        <v>686.96</v>
      </c>
      <c r="F645" s="81">
        <v>2743.27</v>
      </c>
      <c r="G645" s="65">
        <f t="shared" si="9"/>
        <v>9</v>
      </c>
    </row>
    <row r="646" spans="1:7" x14ac:dyDescent="0.25">
      <c r="A646" s="78" t="s">
        <v>7196</v>
      </c>
      <c r="B646" s="79" t="s">
        <v>7197</v>
      </c>
      <c r="C646" s="80"/>
      <c r="D646" s="81"/>
      <c r="E646" s="81"/>
      <c r="F646" s="81"/>
      <c r="G646" s="65">
        <f t="shared" si="9"/>
        <v>5</v>
      </c>
    </row>
    <row r="647" spans="1:7" ht="30" x14ac:dyDescent="0.25">
      <c r="A647" s="78" t="s">
        <v>7198</v>
      </c>
      <c r="B647" s="79" t="s">
        <v>7356</v>
      </c>
      <c r="C647" s="80" t="s">
        <v>6834</v>
      </c>
      <c r="D647" s="81">
        <v>499.94</v>
      </c>
      <c r="E647" s="81">
        <v>50.9</v>
      </c>
      <c r="F647" s="81">
        <v>550.84</v>
      </c>
      <c r="G647" s="65">
        <f t="shared" si="9"/>
        <v>9</v>
      </c>
    </row>
    <row r="648" spans="1:7" x14ac:dyDescent="0.25">
      <c r="A648" s="78" t="s">
        <v>1024</v>
      </c>
      <c r="B648" s="79" t="s">
        <v>7199</v>
      </c>
      <c r="C648" s="80"/>
      <c r="D648" s="81"/>
      <c r="E648" s="81"/>
      <c r="F648" s="81"/>
      <c r="G648" s="65">
        <f t="shared" si="9"/>
        <v>5</v>
      </c>
    </row>
    <row r="649" spans="1:7" ht="30" x14ac:dyDescent="0.25">
      <c r="A649" s="78" t="s">
        <v>1025</v>
      </c>
      <c r="B649" s="79" t="s">
        <v>1026</v>
      </c>
      <c r="C649" s="80" t="s">
        <v>6834</v>
      </c>
      <c r="D649" s="81"/>
      <c r="E649" s="81">
        <v>85.87</v>
      </c>
      <c r="F649" s="81">
        <v>85.87</v>
      </c>
      <c r="G649" s="65">
        <f t="shared" si="9"/>
        <v>9</v>
      </c>
    </row>
    <row r="650" spans="1:7" ht="30" x14ac:dyDescent="0.25">
      <c r="A650" s="78" t="s">
        <v>1027</v>
      </c>
      <c r="B650" s="79" t="s">
        <v>1028</v>
      </c>
      <c r="C650" s="80" t="s">
        <v>6834</v>
      </c>
      <c r="D650" s="81"/>
      <c r="E650" s="81">
        <v>171.74</v>
      </c>
      <c r="F650" s="81">
        <v>171.74</v>
      </c>
      <c r="G650" s="65">
        <f t="shared" ref="G650:G713" si="10">LEN(A650)</f>
        <v>9</v>
      </c>
    </row>
    <row r="651" spans="1:7" ht="30" x14ac:dyDescent="0.25">
      <c r="A651" s="78" t="s">
        <v>1029</v>
      </c>
      <c r="B651" s="79" t="s">
        <v>1030</v>
      </c>
      <c r="C651" s="80" t="s">
        <v>6834</v>
      </c>
      <c r="D651" s="81"/>
      <c r="E651" s="81">
        <v>118.63</v>
      </c>
      <c r="F651" s="81">
        <v>118.63</v>
      </c>
      <c r="G651" s="65">
        <f t="shared" si="10"/>
        <v>9</v>
      </c>
    </row>
    <row r="652" spans="1:7" ht="30" x14ac:dyDescent="0.25">
      <c r="A652" s="78" t="s">
        <v>1031</v>
      </c>
      <c r="B652" s="79" t="s">
        <v>1032</v>
      </c>
      <c r="C652" s="80" t="s">
        <v>6834</v>
      </c>
      <c r="D652" s="81">
        <v>53.14</v>
      </c>
      <c r="E652" s="81">
        <v>65.510000000000005</v>
      </c>
      <c r="F652" s="81">
        <v>118.65</v>
      </c>
      <c r="G652" s="65">
        <f t="shared" si="10"/>
        <v>9</v>
      </c>
    </row>
    <row r="653" spans="1:7" ht="30" x14ac:dyDescent="0.25">
      <c r="A653" s="78" t="s">
        <v>1033</v>
      </c>
      <c r="B653" s="79" t="s">
        <v>1034</v>
      </c>
      <c r="C653" s="80" t="s">
        <v>6830</v>
      </c>
      <c r="D653" s="81">
        <v>15.9</v>
      </c>
      <c r="E653" s="81"/>
      <c r="F653" s="81">
        <v>15.9</v>
      </c>
      <c r="G653" s="65">
        <f t="shared" si="10"/>
        <v>9</v>
      </c>
    </row>
    <row r="654" spans="1:7" x14ac:dyDescent="0.25">
      <c r="A654" s="78" t="s">
        <v>1035</v>
      </c>
      <c r="B654" s="79" t="s">
        <v>1036</v>
      </c>
      <c r="C654" s="80"/>
      <c r="D654" s="81"/>
      <c r="E654" s="81"/>
      <c r="F654" s="81"/>
      <c r="G654" s="65">
        <f t="shared" si="10"/>
        <v>5</v>
      </c>
    </row>
    <row r="655" spans="1:7" x14ac:dyDescent="0.25">
      <c r="A655" s="78" t="s">
        <v>1037</v>
      </c>
      <c r="B655" s="79" t="s">
        <v>1038</v>
      </c>
      <c r="C655" s="80" t="s">
        <v>6834</v>
      </c>
      <c r="D655" s="81">
        <v>175.44</v>
      </c>
      <c r="E655" s="81">
        <v>71.260000000000005</v>
      </c>
      <c r="F655" s="81">
        <v>246.7</v>
      </c>
      <c r="G655" s="65">
        <f t="shared" si="10"/>
        <v>9</v>
      </c>
    </row>
    <row r="656" spans="1:7" x14ac:dyDescent="0.25">
      <c r="A656" s="78" t="s">
        <v>1039</v>
      </c>
      <c r="B656" s="79" t="s">
        <v>1040</v>
      </c>
      <c r="C656" s="80" t="s">
        <v>6834</v>
      </c>
      <c r="D656" s="81">
        <v>157.34</v>
      </c>
      <c r="E656" s="81">
        <v>30.54</v>
      </c>
      <c r="F656" s="81">
        <v>187.88</v>
      </c>
      <c r="G656" s="65">
        <f t="shared" si="10"/>
        <v>9</v>
      </c>
    </row>
    <row r="657" spans="1:7" x14ac:dyDescent="0.25">
      <c r="A657" s="78" t="s">
        <v>1041</v>
      </c>
      <c r="B657" s="79" t="s">
        <v>8660</v>
      </c>
      <c r="C657" s="80" t="s">
        <v>6830</v>
      </c>
      <c r="D657" s="81">
        <v>3.28</v>
      </c>
      <c r="E657" s="81">
        <v>0.61</v>
      </c>
      <c r="F657" s="81">
        <v>3.89</v>
      </c>
      <c r="G657" s="65">
        <f t="shared" si="10"/>
        <v>9</v>
      </c>
    </row>
    <row r="658" spans="1:7" ht="30" x14ac:dyDescent="0.25">
      <c r="A658" s="78" t="s">
        <v>1042</v>
      </c>
      <c r="B658" s="79" t="s">
        <v>1043</v>
      </c>
      <c r="C658" s="80" t="s">
        <v>6834</v>
      </c>
      <c r="D658" s="81">
        <v>920.86</v>
      </c>
      <c r="E658" s="81">
        <v>93.84</v>
      </c>
      <c r="F658" s="81">
        <v>1014.7</v>
      </c>
      <c r="G658" s="65">
        <f t="shared" si="10"/>
        <v>9</v>
      </c>
    </row>
    <row r="659" spans="1:7" x14ac:dyDescent="0.25">
      <c r="A659" s="78" t="s">
        <v>1044</v>
      </c>
      <c r="B659" s="79" t="s">
        <v>1045</v>
      </c>
      <c r="C659" s="80" t="s">
        <v>6834</v>
      </c>
      <c r="D659" s="81">
        <v>338.63</v>
      </c>
      <c r="E659" s="81">
        <v>40.72</v>
      </c>
      <c r="F659" s="81">
        <v>379.35</v>
      </c>
      <c r="G659" s="65">
        <f t="shared" si="10"/>
        <v>9</v>
      </c>
    </row>
    <row r="660" spans="1:7" ht="30" x14ac:dyDescent="0.25">
      <c r="A660" s="78" t="s">
        <v>1046</v>
      </c>
      <c r="B660" s="79" t="s">
        <v>1047</v>
      </c>
      <c r="C660" s="80" t="s">
        <v>6834</v>
      </c>
      <c r="D660" s="81"/>
      <c r="E660" s="81">
        <v>40.72</v>
      </c>
      <c r="F660" s="81">
        <v>40.72</v>
      </c>
      <c r="G660" s="65">
        <f t="shared" si="10"/>
        <v>9</v>
      </c>
    </row>
    <row r="661" spans="1:7" x14ac:dyDescent="0.25">
      <c r="A661" s="78" t="s">
        <v>1048</v>
      </c>
      <c r="B661" s="79" t="s">
        <v>1049</v>
      </c>
      <c r="C661" s="80" t="s">
        <v>6834</v>
      </c>
      <c r="D661" s="81">
        <v>197.73</v>
      </c>
      <c r="E661" s="81">
        <v>20.36</v>
      </c>
      <c r="F661" s="81">
        <v>218.09</v>
      </c>
      <c r="G661" s="65">
        <f t="shared" si="10"/>
        <v>9</v>
      </c>
    </row>
    <row r="662" spans="1:7" x14ac:dyDescent="0.25">
      <c r="A662" s="78" t="s">
        <v>1050</v>
      </c>
      <c r="B662" s="79" t="s">
        <v>1051</v>
      </c>
      <c r="C662" s="80" t="s">
        <v>6834</v>
      </c>
      <c r="D662" s="81">
        <v>165.51</v>
      </c>
      <c r="E662" s="81">
        <v>61.08</v>
      </c>
      <c r="F662" s="81">
        <v>226.59</v>
      </c>
      <c r="G662" s="65">
        <f t="shared" si="10"/>
        <v>9</v>
      </c>
    </row>
    <row r="663" spans="1:7" x14ac:dyDescent="0.25">
      <c r="A663" s="78" t="s">
        <v>1052</v>
      </c>
      <c r="B663" s="79" t="s">
        <v>1053</v>
      </c>
      <c r="C663" s="80" t="s">
        <v>6834</v>
      </c>
      <c r="D663" s="81">
        <v>175.44</v>
      </c>
      <c r="E663" s="81">
        <v>96.05</v>
      </c>
      <c r="F663" s="81">
        <v>271.49</v>
      </c>
      <c r="G663" s="65">
        <f t="shared" si="10"/>
        <v>9</v>
      </c>
    </row>
    <row r="664" spans="1:7" x14ac:dyDescent="0.25">
      <c r="A664" s="78" t="s">
        <v>1054</v>
      </c>
      <c r="B664" s="79" t="s">
        <v>1055</v>
      </c>
      <c r="C664" s="80" t="s">
        <v>6834</v>
      </c>
      <c r="D664" s="81">
        <v>192.54</v>
      </c>
      <c r="E664" s="81">
        <v>0.2</v>
      </c>
      <c r="F664" s="81">
        <v>192.74</v>
      </c>
      <c r="G664" s="65">
        <f t="shared" si="10"/>
        <v>9</v>
      </c>
    </row>
    <row r="665" spans="1:7" x14ac:dyDescent="0.25">
      <c r="A665" s="78" t="s">
        <v>1056</v>
      </c>
      <c r="B665" s="79" t="s">
        <v>1057</v>
      </c>
      <c r="C665" s="80" t="s">
        <v>6834</v>
      </c>
      <c r="D665" s="81">
        <v>339.74</v>
      </c>
      <c r="E665" s="81">
        <v>16.29</v>
      </c>
      <c r="F665" s="81">
        <v>356.03</v>
      </c>
      <c r="G665" s="65">
        <f t="shared" si="10"/>
        <v>9</v>
      </c>
    </row>
    <row r="666" spans="1:7" ht="30" x14ac:dyDescent="0.25">
      <c r="A666" s="78" t="s">
        <v>6718</v>
      </c>
      <c r="B666" s="79" t="s">
        <v>6717</v>
      </c>
      <c r="C666" s="80" t="s">
        <v>6834</v>
      </c>
      <c r="D666" s="81">
        <v>1401.36</v>
      </c>
      <c r="E666" s="81">
        <v>16.29</v>
      </c>
      <c r="F666" s="81">
        <v>1417.65</v>
      </c>
      <c r="G666" s="65">
        <f t="shared" si="10"/>
        <v>9</v>
      </c>
    </row>
    <row r="667" spans="1:7" x14ac:dyDescent="0.25">
      <c r="A667" s="78" t="s">
        <v>1058</v>
      </c>
      <c r="B667" s="79" t="s">
        <v>7200</v>
      </c>
      <c r="C667" s="80"/>
      <c r="D667" s="81"/>
      <c r="E667" s="81"/>
      <c r="F667" s="81"/>
      <c r="G667" s="65">
        <f t="shared" si="10"/>
        <v>5</v>
      </c>
    </row>
    <row r="668" spans="1:7" x14ac:dyDescent="0.25">
      <c r="A668" s="78" t="s">
        <v>1059</v>
      </c>
      <c r="B668" s="79" t="s">
        <v>8661</v>
      </c>
      <c r="C668" s="80" t="s">
        <v>6830</v>
      </c>
      <c r="D668" s="81">
        <v>2.92</v>
      </c>
      <c r="E668" s="81">
        <v>5.09</v>
      </c>
      <c r="F668" s="81">
        <v>8.01</v>
      </c>
      <c r="G668" s="65">
        <f t="shared" si="10"/>
        <v>9</v>
      </c>
    </row>
    <row r="669" spans="1:7" ht="30" x14ac:dyDescent="0.25">
      <c r="A669" s="78" t="s">
        <v>1060</v>
      </c>
      <c r="B669" s="79" t="s">
        <v>1061</v>
      </c>
      <c r="C669" s="80" t="s">
        <v>6833</v>
      </c>
      <c r="D669" s="81">
        <v>19.63</v>
      </c>
      <c r="E669" s="81"/>
      <c r="F669" s="81">
        <v>19.63</v>
      </c>
      <c r="G669" s="65">
        <f t="shared" si="10"/>
        <v>9</v>
      </c>
    </row>
    <row r="670" spans="1:7" x14ac:dyDescent="0.25">
      <c r="A670" s="78" t="s">
        <v>1062</v>
      </c>
      <c r="B670" s="79" t="s">
        <v>1063</v>
      </c>
      <c r="C670" s="80" t="s">
        <v>6830</v>
      </c>
      <c r="D670" s="81">
        <v>3.82</v>
      </c>
      <c r="E670" s="81">
        <v>5.09</v>
      </c>
      <c r="F670" s="81">
        <v>8.91</v>
      </c>
      <c r="G670" s="65">
        <f t="shared" si="10"/>
        <v>9</v>
      </c>
    </row>
    <row r="671" spans="1:7" ht="30" x14ac:dyDescent="0.25">
      <c r="A671" s="78" t="s">
        <v>1064</v>
      </c>
      <c r="B671" s="79" t="s">
        <v>1065</v>
      </c>
      <c r="C671" s="80" t="s">
        <v>6834</v>
      </c>
      <c r="D671" s="81">
        <v>9225.24</v>
      </c>
      <c r="E671" s="81">
        <v>1768.86</v>
      </c>
      <c r="F671" s="81">
        <v>10994.1</v>
      </c>
      <c r="G671" s="65">
        <f t="shared" si="10"/>
        <v>9</v>
      </c>
    </row>
    <row r="672" spans="1:7" ht="30" x14ac:dyDescent="0.25">
      <c r="A672" s="78" t="s">
        <v>1066</v>
      </c>
      <c r="B672" s="79" t="s">
        <v>1067</v>
      </c>
      <c r="C672" s="80" t="s">
        <v>6833</v>
      </c>
      <c r="D672" s="81">
        <v>203.77</v>
      </c>
      <c r="E672" s="81">
        <v>135.44999999999999</v>
      </c>
      <c r="F672" s="81">
        <v>339.22</v>
      </c>
      <c r="G672" s="65">
        <f t="shared" si="10"/>
        <v>9</v>
      </c>
    </row>
    <row r="673" spans="1:7" x14ac:dyDescent="0.25">
      <c r="A673" s="78" t="s">
        <v>1068</v>
      </c>
      <c r="B673" s="79" t="s">
        <v>6857</v>
      </c>
      <c r="C673" s="80"/>
      <c r="D673" s="81"/>
      <c r="E673" s="81"/>
      <c r="F673" s="81"/>
      <c r="G673" s="65">
        <f t="shared" si="10"/>
        <v>2</v>
      </c>
    </row>
    <row r="674" spans="1:7" x14ac:dyDescent="0.25">
      <c r="A674" s="78" t="s">
        <v>1069</v>
      </c>
      <c r="B674" s="79" t="s">
        <v>1070</v>
      </c>
      <c r="C674" s="80"/>
      <c r="D674" s="81"/>
      <c r="E674" s="81"/>
      <c r="F674" s="81"/>
      <c r="G674" s="65">
        <f t="shared" si="10"/>
        <v>5</v>
      </c>
    </row>
    <row r="675" spans="1:7" x14ac:dyDescent="0.25">
      <c r="A675" s="78" t="s">
        <v>6737</v>
      </c>
      <c r="B675" s="79" t="s">
        <v>1071</v>
      </c>
      <c r="C675" s="80" t="s">
        <v>6833</v>
      </c>
      <c r="D675" s="81">
        <v>18.22</v>
      </c>
      <c r="E675" s="81">
        <v>47.53</v>
      </c>
      <c r="F675" s="81">
        <v>65.75</v>
      </c>
      <c r="G675" s="65">
        <f t="shared" si="10"/>
        <v>9</v>
      </c>
    </row>
    <row r="676" spans="1:7" x14ac:dyDescent="0.25">
      <c r="A676" s="78" t="s">
        <v>6738</v>
      </c>
      <c r="B676" s="79" t="s">
        <v>1072</v>
      </c>
      <c r="C676" s="80" t="s">
        <v>6833</v>
      </c>
      <c r="D676" s="81">
        <v>28.41</v>
      </c>
      <c r="E676" s="81">
        <v>49.42</v>
      </c>
      <c r="F676" s="81">
        <v>77.83</v>
      </c>
      <c r="G676" s="65">
        <f t="shared" si="10"/>
        <v>9</v>
      </c>
    </row>
    <row r="677" spans="1:7" x14ac:dyDescent="0.25">
      <c r="A677" s="78" t="s">
        <v>6739</v>
      </c>
      <c r="B677" s="79" t="s">
        <v>1073</v>
      </c>
      <c r="C677" s="80" t="s">
        <v>6833</v>
      </c>
      <c r="D677" s="81">
        <v>41.04</v>
      </c>
      <c r="E677" s="81">
        <v>78.680000000000007</v>
      </c>
      <c r="F677" s="81">
        <v>119.72</v>
      </c>
      <c r="G677" s="65">
        <f t="shared" si="10"/>
        <v>9</v>
      </c>
    </row>
    <row r="678" spans="1:7" x14ac:dyDescent="0.25">
      <c r="A678" s="78" t="s">
        <v>1074</v>
      </c>
      <c r="B678" s="79" t="s">
        <v>6858</v>
      </c>
      <c r="C678" s="80"/>
      <c r="D678" s="81"/>
      <c r="E678" s="81"/>
      <c r="F678" s="81"/>
      <c r="G678" s="65">
        <f t="shared" si="10"/>
        <v>5</v>
      </c>
    </row>
    <row r="679" spans="1:7" ht="30" x14ac:dyDescent="0.25">
      <c r="A679" s="78" t="s">
        <v>8662</v>
      </c>
      <c r="B679" s="79" t="s">
        <v>1075</v>
      </c>
      <c r="C679" s="80" t="s">
        <v>6829</v>
      </c>
      <c r="D679" s="81">
        <v>24029.200000000001</v>
      </c>
      <c r="E679" s="81"/>
      <c r="F679" s="81">
        <v>24029.200000000001</v>
      </c>
      <c r="G679" s="65">
        <f t="shared" si="10"/>
        <v>9</v>
      </c>
    </row>
    <row r="680" spans="1:7" x14ac:dyDescent="0.25">
      <c r="A680" s="78" t="s">
        <v>8663</v>
      </c>
      <c r="B680" s="79" t="s">
        <v>8664</v>
      </c>
      <c r="C680" s="80" t="s">
        <v>6833</v>
      </c>
      <c r="D680" s="81">
        <v>153.58000000000001</v>
      </c>
      <c r="E680" s="81">
        <v>2.04</v>
      </c>
      <c r="F680" s="81">
        <v>155.62</v>
      </c>
      <c r="G680" s="65">
        <f t="shared" si="10"/>
        <v>9</v>
      </c>
    </row>
    <row r="681" spans="1:7" x14ac:dyDescent="0.25">
      <c r="A681" s="78" t="s">
        <v>8665</v>
      </c>
      <c r="B681" s="79" t="s">
        <v>8666</v>
      </c>
      <c r="C681" s="80" t="s">
        <v>6833</v>
      </c>
      <c r="D681" s="81">
        <v>165.38</v>
      </c>
      <c r="E681" s="81">
        <v>2.04</v>
      </c>
      <c r="F681" s="81">
        <v>167.42</v>
      </c>
      <c r="G681" s="65">
        <f t="shared" si="10"/>
        <v>9</v>
      </c>
    </row>
    <row r="682" spans="1:7" x14ac:dyDescent="0.25">
      <c r="A682" s="78" t="s">
        <v>8667</v>
      </c>
      <c r="B682" s="79" t="s">
        <v>8668</v>
      </c>
      <c r="C682" s="80" t="s">
        <v>6833</v>
      </c>
      <c r="D682" s="81">
        <v>200.45</v>
      </c>
      <c r="E682" s="81">
        <v>2.04</v>
      </c>
      <c r="F682" s="81">
        <v>202.49</v>
      </c>
      <c r="G682" s="65">
        <f t="shared" si="10"/>
        <v>9</v>
      </c>
    </row>
    <row r="683" spans="1:7" x14ac:dyDescent="0.25">
      <c r="A683" s="78" t="s">
        <v>8669</v>
      </c>
      <c r="B683" s="79" t="s">
        <v>8670</v>
      </c>
      <c r="C683" s="80" t="s">
        <v>6833</v>
      </c>
      <c r="D683" s="81">
        <v>226.76</v>
      </c>
      <c r="E683" s="81">
        <v>2.04</v>
      </c>
      <c r="F683" s="81">
        <v>228.8</v>
      </c>
      <c r="G683" s="65">
        <f t="shared" si="10"/>
        <v>9</v>
      </c>
    </row>
    <row r="684" spans="1:7" x14ac:dyDescent="0.25">
      <c r="A684" s="78" t="s">
        <v>8671</v>
      </c>
      <c r="B684" s="79" t="s">
        <v>8672</v>
      </c>
      <c r="C684" s="80" t="s">
        <v>6833</v>
      </c>
      <c r="D684" s="81">
        <v>265.70999999999998</v>
      </c>
      <c r="E684" s="81">
        <v>2.04</v>
      </c>
      <c r="F684" s="81">
        <v>267.75</v>
      </c>
      <c r="G684" s="65">
        <f t="shared" si="10"/>
        <v>9</v>
      </c>
    </row>
    <row r="685" spans="1:7" x14ac:dyDescent="0.25">
      <c r="A685" s="78" t="s">
        <v>1076</v>
      </c>
      <c r="B685" s="79" t="s">
        <v>1077</v>
      </c>
      <c r="C685" s="80"/>
      <c r="D685" s="81"/>
      <c r="E685" s="81"/>
      <c r="F685" s="81"/>
      <c r="G685" s="65">
        <f t="shared" si="10"/>
        <v>5</v>
      </c>
    </row>
    <row r="686" spans="1:7" ht="30" x14ac:dyDescent="0.25">
      <c r="A686" s="78" t="s">
        <v>1078</v>
      </c>
      <c r="B686" s="79" t="s">
        <v>1079</v>
      </c>
      <c r="C686" s="80" t="s">
        <v>6829</v>
      </c>
      <c r="D686" s="81">
        <v>2238.6</v>
      </c>
      <c r="E686" s="81"/>
      <c r="F686" s="81">
        <v>2238.6</v>
      </c>
      <c r="G686" s="65">
        <f t="shared" si="10"/>
        <v>9</v>
      </c>
    </row>
    <row r="687" spans="1:7" x14ac:dyDescent="0.25">
      <c r="A687" s="78" t="s">
        <v>1080</v>
      </c>
      <c r="B687" s="79" t="s">
        <v>1081</v>
      </c>
      <c r="C687" s="80" t="s">
        <v>6833</v>
      </c>
      <c r="D687" s="81">
        <v>38.89</v>
      </c>
      <c r="E687" s="81">
        <v>15.05</v>
      </c>
      <c r="F687" s="81">
        <v>53.94</v>
      </c>
      <c r="G687" s="65">
        <f t="shared" si="10"/>
        <v>9</v>
      </c>
    </row>
    <row r="688" spans="1:7" x14ac:dyDescent="0.25">
      <c r="A688" s="78" t="s">
        <v>1082</v>
      </c>
      <c r="B688" s="79" t="s">
        <v>1083</v>
      </c>
      <c r="C688" s="80" t="s">
        <v>6833</v>
      </c>
      <c r="D688" s="81">
        <v>52.52</v>
      </c>
      <c r="E688" s="81">
        <v>21.74</v>
      </c>
      <c r="F688" s="81">
        <v>74.260000000000005</v>
      </c>
      <c r="G688" s="65">
        <f t="shared" si="10"/>
        <v>9</v>
      </c>
    </row>
    <row r="689" spans="1:7" x14ac:dyDescent="0.25">
      <c r="A689" s="78" t="s">
        <v>1084</v>
      </c>
      <c r="B689" s="79" t="s">
        <v>1085</v>
      </c>
      <c r="C689" s="80" t="s">
        <v>6833</v>
      </c>
      <c r="D689" s="81">
        <v>70.56</v>
      </c>
      <c r="E689" s="81">
        <v>29.8</v>
      </c>
      <c r="F689" s="81">
        <v>100.36</v>
      </c>
      <c r="G689" s="65">
        <f t="shared" si="10"/>
        <v>9</v>
      </c>
    </row>
    <row r="690" spans="1:7" x14ac:dyDescent="0.25">
      <c r="A690" s="78" t="s">
        <v>1086</v>
      </c>
      <c r="B690" s="79" t="s">
        <v>1087</v>
      </c>
      <c r="C690" s="80" t="s">
        <v>6833</v>
      </c>
      <c r="D690" s="81">
        <v>90.73</v>
      </c>
      <c r="E690" s="81">
        <v>39.43</v>
      </c>
      <c r="F690" s="81">
        <v>130.16</v>
      </c>
      <c r="G690" s="65">
        <f t="shared" si="10"/>
        <v>9</v>
      </c>
    </row>
    <row r="691" spans="1:7" x14ac:dyDescent="0.25">
      <c r="A691" s="78" t="s">
        <v>1088</v>
      </c>
      <c r="B691" s="79" t="s">
        <v>1089</v>
      </c>
      <c r="C691" s="80"/>
      <c r="D691" s="81"/>
      <c r="E691" s="81"/>
      <c r="F691" s="81"/>
      <c r="G691" s="65">
        <f t="shared" si="10"/>
        <v>5</v>
      </c>
    </row>
    <row r="692" spans="1:7" ht="30" x14ac:dyDescent="0.25">
      <c r="A692" s="78" t="s">
        <v>1090</v>
      </c>
      <c r="B692" s="79" t="s">
        <v>1091</v>
      </c>
      <c r="C692" s="80" t="s">
        <v>6829</v>
      </c>
      <c r="D692" s="81">
        <v>2490.94</v>
      </c>
      <c r="E692" s="81"/>
      <c r="F692" s="81">
        <v>2490.94</v>
      </c>
      <c r="G692" s="65">
        <f t="shared" si="10"/>
        <v>9</v>
      </c>
    </row>
    <row r="693" spans="1:7" x14ac:dyDescent="0.25">
      <c r="A693" s="78" t="s">
        <v>1092</v>
      </c>
      <c r="B693" s="79" t="s">
        <v>1093</v>
      </c>
      <c r="C693" s="80" t="s">
        <v>6833</v>
      </c>
      <c r="D693" s="81">
        <v>64.19</v>
      </c>
      <c r="E693" s="81">
        <v>12.67</v>
      </c>
      <c r="F693" s="81">
        <v>76.86</v>
      </c>
      <c r="G693" s="65">
        <f t="shared" si="10"/>
        <v>9</v>
      </c>
    </row>
    <row r="694" spans="1:7" x14ac:dyDescent="0.25">
      <c r="A694" s="78" t="s">
        <v>1094</v>
      </c>
      <c r="B694" s="79" t="s">
        <v>1095</v>
      </c>
      <c r="C694" s="80" t="s">
        <v>6833</v>
      </c>
      <c r="D694" s="81">
        <v>82.16</v>
      </c>
      <c r="E694" s="81">
        <v>18.29</v>
      </c>
      <c r="F694" s="81">
        <v>100.45</v>
      </c>
      <c r="G694" s="65">
        <f t="shared" si="10"/>
        <v>9</v>
      </c>
    </row>
    <row r="695" spans="1:7" x14ac:dyDescent="0.25">
      <c r="A695" s="78" t="s">
        <v>1096</v>
      </c>
      <c r="B695" s="79" t="s">
        <v>1097</v>
      </c>
      <c r="C695" s="80" t="s">
        <v>6833</v>
      </c>
      <c r="D695" s="81">
        <v>103.81</v>
      </c>
      <c r="E695" s="81">
        <v>24.93</v>
      </c>
      <c r="F695" s="81">
        <v>128.74</v>
      </c>
      <c r="G695" s="65">
        <f t="shared" si="10"/>
        <v>9</v>
      </c>
    </row>
    <row r="696" spans="1:7" x14ac:dyDescent="0.25">
      <c r="A696" s="78" t="s">
        <v>1098</v>
      </c>
      <c r="B696" s="79" t="s">
        <v>1099</v>
      </c>
      <c r="C696" s="80" t="s">
        <v>6833</v>
      </c>
      <c r="D696" s="81">
        <v>167.51</v>
      </c>
      <c r="E696" s="81">
        <v>32.5</v>
      </c>
      <c r="F696" s="81">
        <v>200.01</v>
      </c>
      <c r="G696" s="65">
        <f t="shared" si="10"/>
        <v>9</v>
      </c>
    </row>
    <row r="697" spans="1:7" x14ac:dyDescent="0.25">
      <c r="A697" s="78" t="s">
        <v>1100</v>
      </c>
      <c r="B697" s="79" t="s">
        <v>1101</v>
      </c>
      <c r="C697" s="80"/>
      <c r="D697" s="81"/>
      <c r="E697" s="81"/>
      <c r="F697" s="81"/>
      <c r="G697" s="65">
        <f t="shared" si="10"/>
        <v>5</v>
      </c>
    </row>
    <row r="698" spans="1:7" ht="30" x14ac:dyDescent="0.25">
      <c r="A698" s="78" t="s">
        <v>1102</v>
      </c>
      <c r="B698" s="79" t="s">
        <v>7357</v>
      </c>
      <c r="C698" s="80" t="s">
        <v>6829</v>
      </c>
      <c r="D698" s="81">
        <v>20862.55</v>
      </c>
      <c r="E698" s="81"/>
      <c r="F698" s="81">
        <v>20862.55</v>
      </c>
      <c r="G698" s="65">
        <f t="shared" si="10"/>
        <v>9</v>
      </c>
    </row>
    <row r="699" spans="1:7" x14ac:dyDescent="0.25">
      <c r="A699" s="78" t="s">
        <v>1103</v>
      </c>
      <c r="B699" s="79" t="s">
        <v>1104</v>
      </c>
      <c r="C699" s="80" t="s">
        <v>6833</v>
      </c>
      <c r="D699" s="81">
        <v>214.85</v>
      </c>
      <c r="E699" s="81">
        <v>9.2200000000000006</v>
      </c>
      <c r="F699" s="81">
        <v>224.07</v>
      </c>
      <c r="G699" s="65">
        <f t="shared" si="10"/>
        <v>9</v>
      </c>
    </row>
    <row r="700" spans="1:7" x14ac:dyDescent="0.25">
      <c r="A700" s="78" t="s">
        <v>1105</v>
      </c>
      <c r="B700" s="79" t="s">
        <v>1106</v>
      </c>
      <c r="C700" s="80" t="s">
        <v>6833</v>
      </c>
      <c r="D700" s="81">
        <v>224.75</v>
      </c>
      <c r="E700" s="81">
        <v>11.54</v>
      </c>
      <c r="F700" s="81">
        <v>236.29</v>
      </c>
      <c r="G700" s="65">
        <f t="shared" si="10"/>
        <v>9</v>
      </c>
    </row>
    <row r="701" spans="1:7" x14ac:dyDescent="0.25">
      <c r="A701" s="78" t="s">
        <v>1107</v>
      </c>
      <c r="B701" s="79" t="s">
        <v>1108</v>
      </c>
      <c r="C701" s="80" t="s">
        <v>6833</v>
      </c>
      <c r="D701" s="81">
        <v>261.64999999999998</v>
      </c>
      <c r="E701" s="81">
        <v>17.489999999999998</v>
      </c>
      <c r="F701" s="81">
        <v>279.14</v>
      </c>
      <c r="G701" s="65">
        <f t="shared" si="10"/>
        <v>9</v>
      </c>
    </row>
    <row r="702" spans="1:7" x14ac:dyDescent="0.25">
      <c r="A702" s="78" t="s">
        <v>1109</v>
      </c>
      <c r="B702" s="79" t="s">
        <v>1110</v>
      </c>
      <c r="C702" s="80" t="s">
        <v>6833</v>
      </c>
      <c r="D702" s="81">
        <v>297.82</v>
      </c>
      <c r="E702" s="81">
        <v>24.47</v>
      </c>
      <c r="F702" s="81">
        <v>322.29000000000002</v>
      </c>
      <c r="G702" s="65">
        <f t="shared" si="10"/>
        <v>9</v>
      </c>
    </row>
    <row r="703" spans="1:7" x14ac:dyDescent="0.25">
      <c r="A703" s="78" t="s">
        <v>1111</v>
      </c>
      <c r="B703" s="79" t="s">
        <v>1112</v>
      </c>
      <c r="C703" s="80" t="s">
        <v>6833</v>
      </c>
      <c r="D703" s="81">
        <v>366.7</v>
      </c>
      <c r="E703" s="81">
        <v>37.39</v>
      </c>
      <c r="F703" s="81">
        <v>404.09</v>
      </c>
      <c r="G703" s="65">
        <f t="shared" si="10"/>
        <v>9</v>
      </c>
    </row>
    <row r="704" spans="1:7" x14ac:dyDescent="0.25">
      <c r="A704" s="78" t="s">
        <v>1113</v>
      </c>
      <c r="B704" s="79" t="s">
        <v>1114</v>
      </c>
      <c r="C704" s="80" t="s">
        <v>6833</v>
      </c>
      <c r="D704" s="81">
        <v>425.21</v>
      </c>
      <c r="E704" s="81">
        <v>43.86</v>
      </c>
      <c r="F704" s="81">
        <v>469.07</v>
      </c>
      <c r="G704" s="65">
        <f t="shared" si="10"/>
        <v>9</v>
      </c>
    </row>
    <row r="705" spans="1:7" x14ac:dyDescent="0.25">
      <c r="A705" s="78" t="s">
        <v>1115</v>
      </c>
      <c r="B705" s="79" t="s">
        <v>1116</v>
      </c>
      <c r="C705" s="80" t="s">
        <v>6833</v>
      </c>
      <c r="D705" s="81">
        <v>508.51</v>
      </c>
      <c r="E705" s="81">
        <v>51.86</v>
      </c>
      <c r="F705" s="81">
        <v>560.37</v>
      </c>
      <c r="G705" s="65">
        <f t="shared" si="10"/>
        <v>9</v>
      </c>
    </row>
    <row r="706" spans="1:7" x14ac:dyDescent="0.25">
      <c r="A706" s="78" t="s">
        <v>1117</v>
      </c>
      <c r="B706" s="79" t="s">
        <v>1118</v>
      </c>
      <c r="C706" s="80" t="s">
        <v>6833</v>
      </c>
      <c r="D706" s="81">
        <v>596.32000000000005</v>
      </c>
      <c r="E706" s="81">
        <v>43.86</v>
      </c>
      <c r="F706" s="81">
        <v>640.17999999999995</v>
      </c>
      <c r="G706" s="65">
        <f t="shared" si="10"/>
        <v>9</v>
      </c>
    </row>
    <row r="707" spans="1:7" x14ac:dyDescent="0.25">
      <c r="A707" s="78" t="s">
        <v>1119</v>
      </c>
      <c r="B707" s="79" t="s">
        <v>1120</v>
      </c>
      <c r="C707" s="80" t="s">
        <v>6833</v>
      </c>
      <c r="D707" s="81">
        <v>289.47000000000003</v>
      </c>
      <c r="E707" s="81"/>
      <c r="F707" s="81">
        <v>289.47000000000003</v>
      </c>
      <c r="G707" s="65">
        <f t="shared" si="10"/>
        <v>9</v>
      </c>
    </row>
    <row r="708" spans="1:7" x14ac:dyDescent="0.25">
      <c r="A708" s="78" t="s">
        <v>1121</v>
      </c>
      <c r="B708" s="79" t="s">
        <v>1122</v>
      </c>
      <c r="C708" s="80" t="s">
        <v>6833</v>
      </c>
      <c r="D708" s="81">
        <v>513.29999999999995</v>
      </c>
      <c r="E708" s="81"/>
      <c r="F708" s="81">
        <v>513.29999999999995</v>
      </c>
      <c r="G708" s="65">
        <f t="shared" si="10"/>
        <v>9</v>
      </c>
    </row>
    <row r="709" spans="1:7" ht="30" x14ac:dyDescent="0.25">
      <c r="A709" s="78" t="s">
        <v>1123</v>
      </c>
      <c r="B709" s="79" t="s">
        <v>7358</v>
      </c>
      <c r="C709" s="80" t="s">
        <v>6829</v>
      </c>
      <c r="D709" s="81">
        <v>20862.55</v>
      </c>
      <c r="E709" s="81"/>
      <c r="F709" s="81">
        <v>20862.55</v>
      </c>
      <c r="G709" s="65">
        <f t="shared" si="10"/>
        <v>9</v>
      </c>
    </row>
    <row r="710" spans="1:7" x14ac:dyDescent="0.25">
      <c r="A710" s="78" t="s">
        <v>1124</v>
      </c>
      <c r="B710" s="79" t="s">
        <v>1125</v>
      </c>
      <c r="C710" s="80" t="s">
        <v>6833</v>
      </c>
      <c r="D710" s="81">
        <v>1004.01</v>
      </c>
      <c r="E710" s="81"/>
      <c r="F710" s="81">
        <v>1004.01</v>
      </c>
      <c r="G710" s="65">
        <f t="shared" si="10"/>
        <v>9</v>
      </c>
    </row>
    <row r="711" spans="1:7" x14ac:dyDescent="0.25">
      <c r="A711" s="78" t="s">
        <v>1126</v>
      </c>
      <c r="B711" s="79" t="s">
        <v>1127</v>
      </c>
      <c r="C711" s="80" t="s">
        <v>6833</v>
      </c>
      <c r="D711" s="81">
        <v>1304.71</v>
      </c>
      <c r="E711" s="81"/>
      <c r="F711" s="81">
        <v>1304.71</v>
      </c>
      <c r="G711" s="65">
        <f t="shared" si="10"/>
        <v>9</v>
      </c>
    </row>
    <row r="712" spans="1:7" x14ac:dyDescent="0.25">
      <c r="A712" s="78" t="s">
        <v>1128</v>
      </c>
      <c r="B712" s="79" t="s">
        <v>1129</v>
      </c>
      <c r="C712" s="80" t="s">
        <v>6833</v>
      </c>
      <c r="D712" s="81">
        <v>1446.85</v>
      </c>
      <c r="E712" s="81"/>
      <c r="F712" s="81">
        <v>1446.85</v>
      </c>
      <c r="G712" s="65">
        <f t="shared" si="10"/>
        <v>9</v>
      </c>
    </row>
    <row r="713" spans="1:7" ht="30" x14ac:dyDescent="0.25">
      <c r="A713" s="78" t="s">
        <v>7201</v>
      </c>
      <c r="B713" s="79" t="s">
        <v>7202</v>
      </c>
      <c r="C713" s="80" t="s">
        <v>6833</v>
      </c>
      <c r="D713" s="81">
        <v>582.71</v>
      </c>
      <c r="E713" s="81"/>
      <c r="F713" s="81">
        <v>582.71</v>
      </c>
      <c r="G713" s="65">
        <f t="shared" si="10"/>
        <v>9</v>
      </c>
    </row>
    <row r="714" spans="1:7" ht="30" x14ac:dyDescent="0.25">
      <c r="A714" s="78" t="s">
        <v>7991</v>
      </c>
      <c r="B714" s="79" t="s">
        <v>7992</v>
      </c>
      <c r="C714" s="80" t="s">
        <v>6833</v>
      </c>
      <c r="D714" s="81">
        <v>676.36</v>
      </c>
      <c r="E714" s="81"/>
      <c r="F714" s="81">
        <v>676.36</v>
      </c>
      <c r="G714" s="65">
        <f t="shared" ref="G714:G777" si="11">LEN(A714)</f>
        <v>9</v>
      </c>
    </row>
    <row r="715" spans="1:7" ht="30" x14ac:dyDescent="0.25">
      <c r="A715" s="78" t="s">
        <v>7203</v>
      </c>
      <c r="B715" s="79" t="s">
        <v>7204</v>
      </c>
      <c r="C715" s="80" t="s">
        <v>6834</v>
      </c>
      <c r="D715" s="81">
        <v>502.84</v>
      </c>
      <c r="E715" s="81"/>
      <c r="F715" s="81">
        <v>502.84</v>
      </c>
      <c r="G715" s="65">
        <f t="shared" si="11"/>
        <v>9</v>
      </c>
    </row>
    <row r="716" spans="1:7" x14ac:dyDescent="0.25">
      <c r="A716" s="78" t="s">
        <v>1130</v>
      </c>
      <c r="B716" s="79" t="s">
        <v>7205</v>
      </c>
      <c r="C716" s="80"/>
      <c r="D716" s="81"/>
      <c r="E716" s="81"/>
      <c r="F716" s="81"/>
      <c r="G716" s="65">
        <f t="shared" si="11"/>
        <v>5</v>
      </c>
    </row>
    <row r="717" spans="1:7" ht="30" x14ac:dyDescent="0.25">
      <c r="A717" s="78" t="s">
        <v>1131</v>
      </c>
      <c r="B717" s="79" t="s">
        <v>7359</v>
      </c>
      <c r="C717" s="80" t="s">
        <v>6829</v>
      </c>
      <c r="D717" s="81">
        <v>1978.99</v>
      </c>
      <c r="E717" s="81"/>
      <c r="F717" s="81">
        <v>1978.99</v>
      </c>
      <c r="G717" s="65">
        <f t="shared" si="11"/>
        <v>9</v>
      </c>
    </row>
    <row r="718" spans="1:7" x14ac:dyDescent="0.25">
      <c r="A718" s="78" t="s">
        <v>1132</v>
      </c>
      <c r="B718" s="79" t="s">
        <v>1133</v>
      </c>
      <c r="C718" s="80" t="s">
        <v>6833</v>
      </c>
      <c r="D718" s="81">
        <v>32.79</v>
      </c>
      <c r="E718" s="81"/>
      <c r="F718" s="81">
        <v>32.79</v>
      </c>
      <c r="G718" s="65">
        <f t="shared" si="11"/>
        <v>9</v>
      </c>
    </row>
    <row r="719" spans="1:7" x14ac:dyDescent="0.25">
      <c r="A719" s="78" t="s">
        <v>1134</v>
      </c>
      <c r="B719" s="79" t="s">
        <v>1135</v>
      </c>
      <c r="C719" s="80" t="s">
        <v>6833</v>
      </c>
      <c r="D719" s="81">
        <v>39.01</v>
      </c>
      <c r="E719" s="81"/>
      <c r="F719" s="81">
        <v>39.01</v>
      </c>
      <c r="G719" s="65">
        <f t="shared" si="11"/>
        <v>9</v>
      </c>
    </row>
    <row r="720" spans="1:7" x14ac:dyDescent="0.25">
      <c r="A720" s="78" t="s">
        <v>1136</v>
      </c>
      <c r="B720" s="79" t="s">
        <v>1137</v>
      </c>
      <c r="C720" s="80" t="s">
        <v>6833</v>
      </c>
      <c r="D720" s="81">
        <v>57.34</v>
      </c>
      <c r="E720" s="81"/>
      <c r="F720" s="81">
        <v>57.34</v>
      </c>
      <c r="G720" s="65">
        <f t="shared" si="11"/>
        <v>9</v>
      </c>
    </row>
    <row r="721" spans="1:7" ht="30" x14ac:dyDescent="0.25">
      <c r="A721" s="78" t="s">
        <v>1138</v>
      </c>
      <c r="B721" s="79" t="s">
        <v>1139</v>
      </c>
      <c r="C721" s="80" t="s">
        <v>6834</v>
      </c>
      <c r="D721" s="81"/>
      <c r="E721" s="81">
        <v>500.5</v>
      </c>
      <c r="F721" s="81">
        <v>500.5</v>
      </c>
      <c r="G721" s="65">
        <f t="shared" si="11"/>
        <v>9</v>
      </c>
    </row>
    <row r="722" spans="1:7" x14ac:dyDescent="0.25">
      <c r="A722" s="78" t="s">
        <v>1140</v>
      </c>
      <c r="B722" s="79" t="s">
        <v>7206</v>
      </c>
      <c r="C722" s="80"/>
      <c r="D722" s="81"/>
      <c r="E722" s="81"/>
      <c r="F722" s="81"/>
      <c r="G722" s="65">
        <f t="shared" si="11"/>
        <v>5</v>
      </c>
    </row>
    <row r="723" spans="1:7" ht="30" x14ac:dyDescent="0.25">
      <c r="A723" s="78" t="s">
        <v>1141</v>
      </c>
      <c r="B723" s="79" t="s">
        <v>7360</v>
      </c>
      <c r="C723" s="80" t="s">
        <v>6829</v>
      </c>
      <c r="D723" s="81">
        <v>36701.769999999997</v>
      </c>
      <c r="E723" s="81"/>
      <c r="F723" s="81">
        <v>36701.769999999997</v>
      </c>
      <c r="G723" s="65">
        <f t="shared" si="11"/>
        <v>9</v>
      </c>
    </row>
    <row r="724" spans="1:7" x14ac:dyDescent="0.25">
      <c r="A724" s="78" t="s">
        <v>1142</v>
      </c>
      <c r="B724" s="79" t="s">
        <v>1143</v>
      </c>
      <c r="C724" s="80" t="s">
        <v>6833</v>
      </c>
      <c r="D724" s="81">
        <v>39.72</v>
      </c>
      <c r="E724" s="81">
        <v>5.43</v>
      </c>
      <c r="F724" s="81">
        <v>45.15</v>
      </c>
      <c r="G724" s="65">
        <f t="shared" si="11"/>
        <v>9</v>
      </c>
    </row>
    <row r="725" spans="1:7" x14ac:dyDescent="0.25">
      <c r="A725" s="78" t="s">
        <v>1144</v>
      </c>
      <c r="B725" s="79" t="s">
        <v>1145</v>
      </c>
      <c r="C725" s="80" t="s">
        <v>6833</v>
      </c>
      <c r="D725" s="81">
        <v>49.1</v>
      </c>
      <c r="E725" s="81">
        <v>5.43</v>
      </c>
      <c r="F725" s="81">
        <v>54.53</v>
      </c>
      <c r="G725" s="65">
        <f t="shared" si="11"/>
        <v>9</v>
      </c>
    </row>
    <row r="726" spans="1:7" x14ac:dyDescent="0.25">
      <c r="A726" s="78" t="s">
        <v>1146</v>
      </c>
      <c r="B726" s="79" t="s">
        <v>1147</v>
      </c>
      <c r="C726" s="80" t="s">
        <v>6833</v>
      </c>
      <c r="D726" s="81">
        <v>58.5</v>
      </c>
      <c r="E726" s="81">
        <v>5.43</v>
      </c>
      <c r="F726" s="81">
        <v>63.93</v>
      </c>
      <c r="G726" s="65">
        <f t="shared" si="11"/>
        <v>9</v>
      </c>
    </row>
    <row r="727" spans="1:7" x14ac:dyDescent="0.25">
      <c r="A727" s="78" t="s">
        <v>1148</v>
      </c>
      <c r="B727" s="79" t="s">
        <v>1149</v>
      </c>
      <c r="C727" s="80" t="s">
        <v>6833</v>
      </c>
      <c r="D727" s="81">
        <v>67.42</v>
      </c>
      <c r="E727" s="81">
        <v>5.43</v>
      </c>
      <c r="F727" s="81">
        <v>72.849999999999994</v>
      </c>
      <c r="G727" s="65">
        <f t="shared" si="11"/>
        <v>9</v>
      </c>
    </row>
    <row r="728" spans="1:7" x14ac:dyDescent="0.25">
      <c r="A728" s="78" t="s">
        <v>1150</v>
      </c>
      <c r="B728" s="79" t="s">
        <v>1151</v>
      </c>
      <c r="C728" s="80" t="s">
        <v>6833</v>
      </c>
      <c r="D728" s="81">
        <v>81.61</v>
      </c>
      <c r="E728" s="81">
        <v>5.43</v>
      </c>
      <c r="F728" s="81">
        <v>87.04</v>
      </c>
      <c r="G728" s="65">
        <f t="shared" si="11"/>
        <v>9</v>
      </c>
    </row>
    <row r="729" spans="1:7" x14ac:dyDescent="0.25">
      <c r="A729" s="78" t="s">
        <v>1152</v>
      </c>
      <c r="B729" s="79" t="s">
        <v>1153</v>
      </c>
      <c r="C729" s="80" t="s">
        <v>6833</v>
      </c>
      <c r="D729" s="81">
        <v>101.47</v>
      </c>
      <c r="E729" s="81">
        <v>5.43</v>
      </c>
      <c r="F729" s="81">
        <v>106.9</v>
      </c>
      <c r="G729" s="65">
        <f t="shared" si="11"/>
        <v>9</v>
      </c>
    </row>
    <row r="730" spans="1:7" x14ac:dyDescent="0.25">
      <c r="A730" s="78" t="s">
        <v>1154</v>
      </c>
      <c r="B730" s="79" t="s">
        <v>1155</v>
      </c>
      <c r="C730" s="80" t="s">
        <v>6833</v>
      </c>
      <c r="D730" s="81">
        <v>124.62</v>
      </c>
      <c r="E730" s="81">
        <v>5.43</v>
      </c>
      <c r="F730" s="81">
        <v>130.05000000000001</v>
      </c>
      <c r="G730" s="65">
        <f t="shared" si="11"/>
        <v>9</v>
      </c>
    </row>
    <row r="731" spans="1:7" x14ac:dyDescent="0.25">
      <c r="A731" s="78" t="s">
        <v>1156</v>
      </c>
      <c r="B731" s="79" t="s">
        <v>1157</v>
      </c>
      <c r="C731" s="80" t="s">
        <v>6833</v>
      </c>
      <c r="D731" s="81">
        <v>152.87</v>
      </c>
      <c r="E731" s="81">
        <v>5.43</v>
      </c>
      <c r="F731" s="81">
        <v>158.30000000000001</v>
      </c>
      <c r="G731" s="65">
        <f t="shared" si="11"/>
        <v>9</v>
      </c>
    </row>
    <row r="732" spans="1:7" x14ac:dyDescent="0.25">
      <c r="A732" s="78" t="s">
        <v>1158</v>
      </c>
      <c r="B732" s="79" t="s">
        <v>7207</v>
      </c>
      <c r="C732" s="80"/>
      <c r="D732" s="81"/>
      <c r="E732" s="81"/>
      <c r="F732" s="81"/>
      <c r="G732" s="65">
        <f t="shared" si="11"/>
        <v>5</v>
      </c>
    </row>
    <row r="733" spans="1:7" ht="30" x14ac:dyDescent="0.25">
      <c r="A733" s="78" t="s">
        <v>1159</v>
      </c>
      <c r="B733" s="79" t="s">
        <v>7361</v>
      </c>
      <c r="C733" s="80" t="s">
        <v>6829</v>
      </c>
      <c r="D733" s="81">
        <v>21901.02</v>
      </c>
      <c r="E733" s="81"/>
      <c r="F733" s="81">
        <v>21901.02</v>
      </c>
      <c r="G733" s="65">
        <f t="shared" si="11"/>
        <v>9</v>
      </c>
    </row>
    <row r="734" spans="1:7" ht="30" x14ac:dyDescent="0.25">
      <c r="A734" s="78" t="s">
        <v>1160</v>
      </c>
      <c r="B734" s="79" t="s">
        <v>1161</v>
      </c>
      <c r="C734" s="80" t="s">
        <v>6833</v>
      </c>
      <c r="D734" s="81">
        <v>284.95999999999998</v>
      </c>
      <c r="E734" s="81">
        <v>24.47</v>
      </c>
      <c r="F734" s="81">
        <v>309.43</v>
      </c>
      <c r="G734" s="65">
        <f t="shared" si="11"/>
        <v>9</v>
      </c>
    </row>
    <row r="735" spans="1:7" ht="30" x14ac:dyDescent="0.25">
      <c r="A735" s="78" t="s">
        <v>1162</v>
      </c>
      <c r="B735" s="79" t="s">
        <v>1163</v>
      </c>
      <c r="C735" s="80" t="s">
        <v>6833</v>
      </c>
      <c r="D735" s="81">
        <v>347.02</v>
      </c>
      <c r="E735" s="81">
        <v>37.39</v>
      </c>
      <c r="F735" s="81">
        <v>384.41</v>
      </c>
      <c r="G735" s="65">
        <f t="shared" si="11"/>
        <v>9</v>
      </c>
    </row>
    <row r="736" spans="1:7" ht="30" x14ac:dyDescent="0.25">
      <c r="A736" s="78" t="s">
        <v>1164</v>
      </c>
      <c r="B736" s="79" t="s">
        <v>1165</v>
      </c>
      <c r="C736" s="80" t="s">
        <v>6833</v>
      </c>
      <c r="D736" s="81">
        <v>422.25</v>
      </c>
      <c r="E736" s="81">
        <v>43.86</v>
      </c>
      <c r="F736" s="81">
        <v>466.11</v>
      </c>
      <c r="G736" s="65">
        <f t="shared" si="11"/>
        <v>9</v>
      </c>
    </row>
    <row r="737" spans="1:7" x14ac:dyDescent="0.25">
      <c r="A737" s="78" t="s">
        <v>1166</v>
      </c>
      <c r="B737" s="79" t="s">
        <v>6859</v>
      </c>
      <c r="C737" s="80"/>
      <c r="D737" s="81"/>
      <c r="E737" s="81"/>
      <c r="F737" s="81"/>
      <c r="G737" s="65">
        <f t="shared" si="11"/>
        <v>2</v>
      </c>
    </row>
    <row r="738" spans="1:7" x14ac:dyDescent="0.25">
      <c r="A738" s="78" t="s">
        <v>1167</v>
      </c>
      <c r="B738" s="79" t="s">
        <v>7208</v>
      </c>
      <c r="C738" s="80"/>
      <c r="D738" s="81"/>
      <c r="E738" s="81"/>
      <c r="F738" s="81"/>
      <c r="G738" s="65">
        <f t="shared" si="11"/>
        <v>5</v>
      </c>
    </row>
    <row r="739" spans="1:7" ht="30" x14ac:dyDescent="0.25">
      <c r="A739" s="78" t="s">
        <v>1168</v>
      </c>
      <c r="B739" s="79" t="s">
        <v>7362</v>
      </c>
      <c r="C739" s="80" t="s">
        <v>6830</v>
      </c>
      <c r="D739" s="81">
        <v>133.22</v>
      </c>
      <c r="E739" s="81">
        <v>32.86</v>
      </c>
      <c r="F739" s="81">
        <v>166.08</v>
      </c>
      <c r="G739" s="65">
        <f t="shared" si="11"/>
        <v>9</v>
      </c>
    </row>
    <row r="740" spans="1:7" ht="30" x14ac:dyDescent="0.25">
      <c r="A740" s="78" t="s">
        <v>1169</v>
      </c>
      <c r="B740" s="79" t="s">
        <v>7363</v>
      </c>
      <c r="C740" s="80" t="s">
        <v>6830</v>
      </c>
      <c r="D740" s="81">
        <v>123.97</v>
      </c>
      <c r="E740" s="81">
        <v>36.14</v>
      </c>
      <c r="F740" s="81">
        <v>160.11000000000001</v>
      </c>
      <c r="G740" s="65">
        <f t="shared" si="11"/>
        <v>9</v>
      </c>
    </row>
    <row r="741" spans="1:7" ht="30" x14ac:dyDescent="0.25">
      <c r="A741" s="78" t="s">
        <v>1170</v>
      </c>
      <c r="B741" s="79" t="s">
        <v>7364</v>
      </c>
      <c r="C741" s="80" t="s">
        <v>6830</v>
      </c>
      <c r="D741" s="81">
        <v>149.43</v>
      </c>
      <c r="E741" s="81">
        <v>39.409999999999997</v>
      </c>
      <c r="F741" s="81">
        <v>188.84</v>
      </c>
      <c r="G741" s="65">
        <f t="shared" si="11"/>
        <v>9</v>
      </c>
    </row>
    <row r="742" spans="1:7" ht="30" x14ac:dyDescent="0.25">
      <c r="A742" s="78" t="s">
        <v>1171</v>
      </c>
      <c r="B742" s="79" t="s">
        <v>7365</v>
      </c>
      <c r="C742" s="80" t="s">
        <v>6830</v>
      </c>
      <c r="D742" s="81">
        <v>175.87</v>
      </c>
      <c r="E742" s="81">
        <v>42.69</v>
      </c>
      <c r="F742" s="81">
        <v>218.56</v>
      </c>
      <c r="G742" s="65">
        <f t="shared" si="11"/>
        <v>9</v>
      </c>
    </row>
    <row r="743" spans="1:7" ht="30" x14ac:dyDescent="0.25">
      <c r="A743" s="78" t="s">
        <v>1172</v>
      </c>
      <c r="B743" s="79" t="s">
        <v>7366</v>
      </c>
      <c r="C743" s="80" t="s">
        <v>6830</v>
      </c>
      <c r="D743" s="81">
        <v>230.86</v>
      </c>
      <c r="E743" s="81">
        <v>46.87</v>
      </c>
      <c r="F743" s="81">
        <v>277.73</v>
      </c>
      <c r="G743" s="65">
        <f t="shared" si="11"/>
        <v>9</v>
      </c>
    </row>
    <row r="744" spans="1:7" ht="30" x14ac:dyDescent="0.25">
      <c r="A744" s="78" t="s">
        <v>1173</v>
      </c>
      <c r="B744" s="79" t="s">
        <v>7367</v>
      </c>
      <c r="C744" s="80" t="s">
        <v>6830</v>
      </c>
      <c r="D744" s="81">
        <v>140.6</v>
      </c>
      <c r="E744" s="81">
        <v>36.14</v>
      </c>
      <c r="F744" s="81">
        <v>176.74</v>
      </c>
      <c r="G744" s="65">
        <f t="shared" si="11"/>
        <v>9</v>
      </c>
    </row>
    <row r="745" spans="1:7" ht="30" x14ac:dyDescent="0.25">
      <c r="A745" s="78" t="s">
        <v>1174</v>
      </c>
      <c r="B745" s="79" t="s">
        <v>7368</v>
      </c>
      <c r="C745" s="80" t="s">
        <v>6830</v>
      </c>
      <c r="D745" s="81">
        <v>164.17</v>
      </c>
      <c r="E745" s="81">
        <v>36.14</v>
      </c>
      <c r="F745" s="81">
        <v>200.31</v>
      </c>
      <c r="G745" s="65">
        <f t="shared" si="11"/>
        <v>9</v>
      </c>
    </row>
    <row r="746" spans="1:7" ht="30" x14ac:dyDescent="0.25">
      <c r="A746" s="78" t="s">
        <v>1175</v>
      </c>
      <c r="B746" s="79" t="s">
        <v>7369</v>
      </c>
      <c r="C746" s="80" t="s">
        <v>6830</v>
      </c>
      <c r="D746" s="81">
        <v>181.47</v>
      </c>
      <c r="E746" s="81">
        <v>39.409999999999997</v>
      </c>
      <c r="F746" s="81">
        <v>220.88</v>
      </c>
      <c r="G746" s="65">
        <f t="shared" si="11"/>
        <v>9</v>
      </c>
    </row>
    <row r="747" spans="1:7" ht="30" x14ac:dyDescent="0.25">
      <c r="A747" s="78" t="s">
        <v>1176</v>
      </c>
      <c r="B747" s="79" t="s">
        <v>7370</v>
      </c>
      <c r="C747" s="80" t="s">
        <v>6830</v>
      </c>
      <c r="D747" s="81">
        <v>221.02</v>
      </c>
      <c r="E747" s="81">
        <v>42.69</v>
      </c>
      <c r="F747" s="81">
        <v>263.70999999999998</v>
      </c>
      <c r="G747" s="65">
        <f t="shared" si="11"/>
        <v>9</v>
      </c>
    </row>
    <row r="748" spans="1:7" ht="30" x14ac:dyDescent="0.25">
      <c r="A748" s="78" t="s">
        <v>1177</v>
      </c>
      <c r="B748" s="79" t="s">
        <v>7371</v>
      </c>
      <c r="C748" s="80" t="s">
        <v>6830</v>
      </c>
      <c r="D748" s="81">
        <v>274.32</v>
      </c>
      <c r="E748" s="81">
        <v>46.87</v>
      </c>
      <c r="F748" s="81">
        <v>321.19</v>
      </c>
      <c r="G748" s="65">
        <f t="shared" si="11"/>
        <v>9</v>
      </c>
    </row>
    <row r="749" spans="1:7" x14ac:dyDescent="0.25">
      <c r="A749" s="78" t="s">
        <v>1178</v>
      </c>
      <c r="B749" s="79" t="s">
        <v>6860</v>
      </c>
      <c r="C749" s="80"/>
      <c r="D749" s="81"/>
      <c r="E749" s="81"/>
      <c r="F749" s="81"/>
      <c r="G749" s="65">
        <f t="shared" si="11"/>
        <v>5</v>
      </c>
    </row>
    <row r="750" spans="1:7" ht="30" x14ac:dyDescent="0.25">
      <c r="A750" s="78" t="s">
        <v>1179</v>
      </c>
      <c r="B750" s="79" t="s">
        <v>7372</v>
      </c>
      <c r="C750" s="80" t="s">
        <v>6830</v>
      </c>
      <c r="D750" s="81">
        <v>164.97</v>
      </c>
      <c r="E750" s="81">
        <v>36.14</v>
      </c>
      <c r="F750" s="81">
        <v>201.11</v>
      </c>
      <c r="G750" s="65">
        <f t="shared" si="11"/>
        <v>9</v>
      </c>
    </row>
    <row r="751" spans="1:7" ht="30" x14ac:dyDescent="0.25">
      <c r="A751" s="78" t="s">
        <v>1180</v>
      </c>
      <c r="B751" s="79" t="s">
        <v>7373</v>
      </c>
      <c r="C751" s="80" t="s">
        <v>6830</v>
      </c>
      <c r="D751" s="81">
        <v>162.02000000000001</v>
      </c>
      <c r="E751" s="81">
        <v>39.409999999999997</v>
      </c>
      <c r="F751" s="81">
        <v>201.43</v>
      </c>
      <c r="G751" s="65">
        <f t="shared" si="11"/>
        <v>9</v>
      </c>
    </row>
    <row r="752" spans="1:7" ht="30" x14ac:dyDescent="0.25">
      <c r="A752" s="78" t="s">
        <v>1181</v>
      </c>
      <c r="B752" s="79" t="s">
        <v>7374</v>
      </c>
      <c r="C752" s="80" t="s">
        <v>6830</v>
      </c>
      <c r="D752" s="81">
        <v>174.69</v>
      </c>
      <c r="E752" s="81">
        <v>42.69</v>
      </c>
      <c r="F752" s="81">
        <v>217.38</v>
      </c>
      <c r="G752" s="65">
        <f t="shared" si="11"/>
        <v>9</v>
      </c>
    </row>
    <row r="753" spans="1:7" ht="30" x14ac:dyDescent="0.25">
      <c r="A753" s="78" t="s">
        <v>1182</v>
      </c>
      <c r="B753" s="79" t="s">
        <v>7375</v>
      </c>
      <c r="C753" s="80" t="s">
        <v>6830</v>
      </c>
      <c r="D753" s="81">
        <v>190.18</v>
      </c>
      <c r="E753" s="81">
        <v>46.87</v>
      </c>
      <c r="F753" s="81">
        <v>237.05</v>
      </c>
      <c r="G753" s="65">
        <f t="shared" si="11"/>
        <v>9</v>
      </c>
    </row>
    <row r="754" spans="1:7" x14ac:dyDescent="0.25">
      <c r="A754" s="78" t="s">
        <v>1183</v>
      </c>
      <c r="B754" s="79" t="s">
        <v>6861</v>
      </c>
      <c r="C754" s="80"/>
      <c r="D754" s="81"/>
      <c r="E754" s="81"/>
      <c r="F754" s="81"/>
      <c r="G754" s="65">
        <f t="shared" si="11"/>
        <v>5</v>
      </c>
    </row>
    <row r="755" spans="1:7" x14ac:dyDescent="0.25">
      <c r="A755" s="78" t="s">
        <v>1184</v>
      </c>
      <c r="B755" s="79" t="s">
        <v>1185</v>
      </c>
      <c r="C755" s="80" t="s">
        <v>6830</v>
      </c>
      <c r="D755" s="81">
        <v>170.43</v>
      </c>
      <c r="E755" s="81">
        <v>11.01</v>
      </c>
      <c r="F755" s="81">
        <v>181.44</v>
      </c>
      <c r="G755" s="65">
        <f t="shared" si="11"/>
        <v>9</v>
      </c>
    </row>
    <row r="756" spans="1:7" x14ac:dyDescent="0.25">
      <c r="A756" s="78" t="s">
        <v>1186</v>
      </c>
      <c r="B756" s="79" t="s">
        <v>1187</v>
      </c>
      <c r="C756" s="80" t="s">
        <v>6830</v>
      </c>
      <c r="D756" s="81">
        <v>181.85</v>
      </c>
      <c r="E756" s="81">
        <v>11.58</v>
      </c>
      <c r="F756" s="81">
        <v>193.43</v>
      </c>
      <c r="G756" s="65">
        <f t="shared" si="11"/>
        <v>9</v>
      </c>
    </row>
    <row r="757" spans="1:7" x14ac:dyDescent="0.25">
      <c r="A757" s="78" t="s">
        <v>1188</v>
      </c>
      <c r="B757" s="79" t="s">
        <v>1189</v>
      </c>
      <c r="C757" s="80" t="s">
        <v>6830</v>
      </c>
      <c r="D757" s="81">
        <v>200.32</v>
      </c>
      <c r="E757" s="81">
        <v>12.14</v>
      </c>
      <c r="F757" s="81">
        <v>212.46</v>
      </c>
      <c r="G757" s="65">
        <f t="shared" si="11"/>
        <v>9</v>
      </c>
    </row>
    <row r="758" spans="1:7" x14ac:dyDescent="0.25">
      <c r="A758" s="78" t="s">
        <v>1190</v>
      </c>
      <c r="B758" s="79" t="s">
        <v>1191</v>
      </c>
      <c r="C758" s="80" t="s">
        <v>6830</v>
      </c>
      <c r="D758" s="81">
        <v>284.51</v>
      </c>
      <c r="E758" s="81">
        <v>12.37</v>
      </c>
      <c r="F758" s="81">
        <v>296.88</v>
      </c>
      <c r="G758" s="65">
        <f t="shared" si="11"/>
        <v>9</v>
      </c>
    </row>
    <row r="759" spans="1:7" x14ac:dyDescent="0.25">
      <c r="A759" s="78" t="s">
        <v>1192</v>
      </c>
      <c r="B759" s="79" t="s">
        <v>1193</v>
      </c>
      <c r="C759" s="80" t="s">
        <v>6830</v>
      </c>
      <c r="D759" s="81">
        <v>153.72999999999999</v>
      </c>
      <c r="E759" s="81">
        <v>11.01</v>
      </c>
      <c r="F759" s="81">
        <v>164.74</v>
      </c>
      <c r="G759" s="65">
        <f t="shared" si="11"/>
        <v>9</v>
      </c>
    </row>
    <row r="760" spans="1:7" x14ac:dyDescent="0.25">
      <c r="A760" s="78" t="s">
        <v>1194</v>
      </c>
      <c r="B760" s="79" t="s">
        <v>1195</v>
      </c>
      <c r="C760" s="80" t="s">
        <v>6830</v>
      </c>
      <c r="D760" s="81">
        <v>178.25</v>
      </c>
      <c r="E760" s="81">
        <v>11.57</v>
      </c>
      <c r="F760" s="81">
        <v>189.82</v>
      </c>
      <c r="G760" s="65">
        <f t="shared" si="11"/>
        <v>9</v>
      </c>
    </row>
    <row r="761" spans="1:7" x14ac:dyDescent="0.25">
      <c r="A761" s="78" t="s">
        <v>1196</v>
      </c>
      <c r="B761" s="79" t="s">
        <v>1197</v>
      </c>
      <c r="C761" s="80"/>
      <c r="D761" s="81"/>
      <c r="E761" s="81"/>
      <c r="F761" s="81"/>
      <c r="G761" s="65">
        <f t="shared" si="11"/>
        <v>2</v>
      </c>
    </row>
    <row r="762" spans="1:7" x14ac:dyDescent="0.25">
      <c r="A762" s="78" t="s">
        <v>1198</v>
      </c>
      <c r="B762" s="79" t="s">
        <v>7209</v>
      </c>
      <c r="C762" s="80"/>
      <c r="D762" s="81"/>
      <c r="E762" s="81"/>
      <c r="F762" s="81"/>
      <c r="G762" s="65">
        <f t="shared" si="11"/>
        <v>5</v>
      </c>
    </row>
    <row r="763" spans="1:7" x14ac:dyDescent="0.25">
      <c r="A763" s="78" t="s">
        <v>1199</v>
      </c>
      <c r="B763" s="79" t="s">
        <v>1200</v>
      </c>
      <c r="C763" s="80" t="s">
        <v>6834</v>
      </c>
      <c r="D763" s="81">
        <v>537.16999999999996</v>
      </c>
      <c r="E763" s="81">
        <v>374.08</v>
      </c>
      <c r="F763" s="81">
        <v>911.25</v>
      </c>
      <c r="G763" s="65">
        <f t="shared" si="11"/>
        <v>9</v>
      </c>
    </row>
    <row r="764" spans="1:7" ht="30" x14ac:dyDescent="0.25">
      <c r="A764" s="78" t="s">
        <v>1201</v>
      </c>
      <c r="B764" s="79" t="s">
        <v>1202</v>
      </c>
      <c r="C764" s="80" t="s">
        <v>6830</v>
      </c>
      <c r="D764" s="81">
        <v>59.28</v>
      </c>
      <c r="E764" s="81">
        <v>35.9</v>
      </c>
      <c r="F764" s="81">
        <v>95.18</v>
      </c>
      <c r="G764" s="65">
        <f t="shared" si="11"/>
        <v>9</v>
      </c>
    </row>
    <row r="765" spans="1:7" ht="30" x14ac:dyDescent="0.25">
      <c r="A765" s="78" t="s">
        <v>1203</v>
      </c>
      <c r="B765" s="79" t="s">
        <v>1204</v>
      </c>
      <c r="C765" s="80" t="s">
        <v>6830</v>
      </c>
      <c r="D765" s="81">
        <v>82.8</v>
      </c>
      <c r="E765" s="81">
        <v>36.71</v>
      </c>
      <c r="F765" s="81">
        <v>119.51</v>
      </c>
      <c r="G765" s="65">
        <f t="shared" si="11"/>
        <v>9</v>
      </c>
    </row>
    <row r="766" spans="1:7" x14ac:dyDescent="0.25">
      <c r="A766" s="78" t="s">
        <v>1205</v>
      </c>
      <c r="B766" s="79" t="s">
        <v>7210</v>
      </c>
      <c r="C766" s="80"/>
      <c r="D766" s="81"/>
      <c r="E766" s="81"/>
      <c r="F766" s="81"/>
      <c r="G766" s="65">
        <f t="shared" si="11"/>
        <v>5</v>
      </c>
    </row>
    <row r="767" spans="1:7" x14ac:dyDescent="0.25">
      <c r="A767" s="78" t="s">
        <v>1206</v>
      </c>
      <c r="B767" s="79" t="s">
        <v>1207</v>
      </c>
      <c r="C767" s="80" t="s">
        <v>6830</v>
      </c>
      <c r="D767" s="81">
        <v>32.93</v>
      </c>
      <c r="E767" s="81">
        <v>46.2</v>
      </c>
      <c r="F767" s="81">
        <v>79.13</v>
      </c>
      <c r="G767" s="65">
        <f t="shared" si="11"/>
        <v>9</v>
      </c>
    </row>
    <row r="768" spans="1:7" x14ac:dyDescent="0.25">
      <c r="A768" s="78" t="s">
        <v>1208</v>
      </c>
      <c r="B768" s="79" t="s">
        <v>1209</v>
      </c>
      <c r="C768" s="80" t="s">
        <v>6830</v>
      </c>
      <c r="D768" s="81">
        <v>45.69</v>
      </c>
      <c r="E768" s="81">
        <v>73.11</v>
      </c>
      <c r="F768" s="81">
        <v>118.8</v>
      </c>
      <c r="G768" s="65">
        <f t="shared" si="11"/>
        <v>9</v>
      </c>
    </row>
    <row r="769" spans="1:7" x14ac:dyDescent="0.25">
      <c r="A769" s="78" t="s">
        <v>1210</v>
      </c>
      <c r="B769" s="79" t="s">
        <v>1211</v>
      </c>
      <c r="C769" s="80" t="s">
        <v>6830</v>
      </c>
      <c r="D769" s="81">
        <v>100.43</v>
      </c>
      <c r="E769" s="81">
        <v>118.63</v>
      </c>
      <c r="F769" s="81">
        <v>219.06</v>
      </c>
      <c r="G769" s="65">
        <f t="shared" si="11"/>
        <v>9</v>
      </c>
    </row>
    <row r="770" spans="1:7" x14ac:dyDescent="0.25">
      <c r="A770" s="78" t="s">
        <v>1212</v>
      </c>
      <c r="B770" s="79" t="s">
        <v>1213</v>
      </c>
      <c r="C770" s="80" t="s">
        <v>6830</v>
      </c>
      <c r="D770" s="81">
        <v>145.31</v>
      </c>
      <c r="E770" s="81">
        <v>146.30000000000001</v>
      </c>
      <c r="F770" s="81">
        <v>291.61</v>
      </c>
      <c r="G770" s="65">
        <f t="shared" si="11"/>
        <v>9</v>
      </c>
    </row>
    <row r="771" spans="1:7" x14ac:dyDescent="0.25">
      <c r="A771" s="78" t="s">
        <v>1214</v>
      </c>
      <c r="B771" s="79" t="s">
        <v>1215</v>
      </c>
      <c r="C771" s="80" t="s">
        <v>6830</v>
      </c>
      <c r="D771" s="81">
        <v>164.95</v>
      </c>
      <c r="E771" s="81">
        <v>73.11</v>
      </c>
      <c r="F771" s="81">
        <v>238.06</v>
      </c>
      <c r="G771" s="65">
        <f t="shared" si="11"/>
        <v>9</v>
      </c>
    </row>
    <row r="772" spans="1:7" x14ac:dyDescent="0.25">
      <c r="A772" s="78" t="s">
        <v>1216</v>
      </c>
      <c r="B772" s="79" t="s">
        <v>1217</v>
      </c>
      <c r="C772" s="80" t="s">
        <v>6830</v>
      </c>
      <c r="D772" s="81">
        <v>374.55</v>
      </c>
      <c r="E772" s="81">
        <v>118.63</v>
      </c>
      <c r="F772" s="81">
        <v>493.18</v>
      </c>
      <c r="G772" s="65">
        <f t="shared" si="11"/>
        <v>9</v>
      </c>
    </row>
    <row r="773" spans="1:7" x14ac:dyDescent="0.25">
      <c r="A773" s="78" t="s">
        <v>1218</v>
      </c>
      <c r="B773" s="79" t="s">
        <v>1219</v>
      </c>
      <c r="C773" s="80"/>
      <c r="D773" s="81"/>
      <c r="E773" s="81"/>
      <c r="F773" s="81"/>
      <c r="G773" s="65">
        <f t="shared" si="11"/>
        <v>5</v>
      </c>
    </row>
    <row r="774" spans="1:7" x14ac:dyDescent="0.25">
      <c r="A774" s="78" t="s">
        <v>1220</v>
      </c>
      <c r="B774" s="79" t="s">
        <v>1221</v>
      </c>
      <c r="C774" s="80" t="s">
        <v>6830</v>
      </c>
      <c r="D774" s="81">
        <v>122.49</v>
      </c>
      <c r="E774" s="81">
        <v>65.16</v>
      </c>
      <c r="F774" s="81">
        <v>187.65</v>
      </c>
      <c r="G774" s="65">
        <f t="shared" si="11"/>
        <v>9</v>
      </c>
    </row>
    <row r="775" spans="1:7" x14ac:dyDescent="0.25">
      <c r="A775" s="78" t="s">
        <v>1222</v>
      </c>
      <c r="B775" s="79" t="s">
        <v>1223</v>
      </c>
      <c r="C775" s="80" t="s">
        <v>6830</v>
      </c>
      <c r="D775" s="81">
        <v>231.12</v>
      </c>
      <c r="E775" s="81">
        <v>122.88</v>
      </c>
      <c r="F775" s="81">
        <v>354</v>
      </c>
      <c r="G775" s="65">
        <f t="shared" si="11"/>
        <v>9</v>
      </c>
    </row>
    <row r="776" spans="1:7" x14ac:dyDescent="0.25">
      <c r="A776" s="78" t="s">
        <v>1224</v>
      </c>
      <c r="B776" s="79" t="s">
        <v>1225</v>
      </c>
      <c r="C776" s="80" t="s">
        <v>6830</v>
      </c>
      <c r="D776" s="81">
        <v>478.62</v>
      </c>
      <c r="E776" s="81">
        <v>171.87</v>
      </c>
      <c r="F776" s="81">
        <v>650.49</v>
      </c>
      <c r="G776" s="65">
        <f t="shared" si="11"/>
        <v>9</v>
      </c>
    </row>
    <row r="777" spans="1:7" x14ac:dyDescent="0.25">
      <c r="A777" s="78" t="s">
        <v>1226</v>
      </c>
      <c r="B777" s="79" t="s">
        <v>7211</v>
      </c>
      <c r="C777" s="80"/>
      <c r="D777" s="81"/>
      <c r="E777" s="81"/>
      <c r="F777" s="81"/>
      <c r="G777" s="65">
        <f t="shared" si="11"/>
        <v>5</v>
      </c>
    </row>
    <row r="778" spans="1:7" x14ac:dyDescent="0.25">
      <c r="A778" s="78" t="s">
        <v>1227</v>
      </c>
      <c r="B778" s="79" t="s">
        <v>8673</v>
      </c>
      <c r="C778" s="80" t="s">
        <v>6830</v>
      </c>
      <c r="D778" s="81">
        <v>38.770000000000003</v>
      </c>
      <c r="E778" s="81">
        <v>33.07</v>
      </c>
      <c r="F778" s="81">
        <v>71.84</v>
      </c>
      <c r="G778" s="65">
        <f t="shared" ref="G778:G841" si="12">LEN(A778)</f>
        <v>9</v>
      </c>
    </row>
    <row r="779" spans="1:7" x14ac:dyDescent="0.25">
      <c r="A779" s="78" t="s">
        <v>1228</v>
      </c>
      <c r="B779" s="79" t="s">
        <v>8674</v>
      </c>
      <c r="C779" s="80" t="s">
        <v>6830</v>
      </c>
      <c r="D779" s="81">
        <v>48.1</v>
      </c>
      <c r="E779" s="81">
        <v>35.9</v>
      </c>
      <c r="F779" s="81">
        <v>84</v>
      </c>
      <c r="G779" s="65">
        <f t="shared" si="12"/>
        <v>9</v>
      </c>
    </row>
    <row r="780" spans="1:7" x14ac:dyDescent="0.25">
      <c r="A780" s="78" t="s">
        <v>1229</v>
      </c>
      <c r="B780" s="79" t="s">
        <v>8675</v>
      </c>
      <c r="C780" s="80" t="s">
        <v>6830</v>
      </c>
      <c r="D780" s="81">
        <v>56.54</v>
      </c>
      <c r="E780" s="81">
        <v>38.51</v>
      </c>
      <c r="F780" s="81">
        <v>95.05</v>
      </c>
      <c r="G780" s="65">
        <f t="shared" si="12"/>
        <v>9</v>
      </c>
    </row>
    <row r="781" spans="1:7" x14ac:dyDescent="0.25">
      <c r="A781" s="78" t="s">
        <v>1230</v>
      </c>
      <c r="B781" s="79" t="s">
        <v>7212</v>
      </c>
      <c r="C781" s="80"/>
      <c r="D781" s="81"/>
      <c r="E781" s="81"/>
      <c r="F781" s="81"/>
      <c r="G781" s="65">
        <f t="shared" si="12"/>
        <v>5</v>
      </c>
    </row>
    <row r="782" spans="1:7" x14ac:dyDescent="0.25">
      <c r="A782" s="78" t="s">
        <v>1231</v>
      </c>
      <c r="B782" s="79" t="s">
        <v>8676</v>
      </c>
      <c r="C782" s="80" t="s">
        <v>6830</v>
      </c>
      <c r="D782" s="81">
        <v>46.64</v>
      </c>
      <c r="E782" s="81">
        <v>35.9</v>
      </c>
      <c r="F782" s="81">
        <v>82.54</v>
      </c>
      <c r="G782" s="65">
        <f t="shared" si="12"/>
        <v>9</v>
      </c>
    </row>
    <row r="783" spans="1:7" x14ac:dyDescent="0.25">
      <c r="A783" s="78" t="s">
        <v>1232</v>
      </c>
      <c r="B783" s="79" t="s">
        <v>8677</v>
      </c>
      <c r="C783" s="80" t="s">
        <v>6830</v>
      </c>
      <c r="D783" s="81">
        <v>57.83</v>
      </c>
      <c r="E783" s="81">
        <v>38.51</v>
      </c>
      <c r="F783" s="81">
        <v>96.34</v>
      </c>
      <c r="G783" s="65">
        <f t="shared" si="12"/>
        <v>9</v>
      </c>
    </row>
    <row r="784" spans="1:7" x14ac:dyDescent="0.25">
      <c r="A784" s="78" t="s">
        <v>1233</v>
      </c>
      <c r="B784" s="79" t="s">
        <v>7213</v>
      </c>
      <c r="C784" s="80"/>
      <c r="D784" s="81"/>
      <c r="E784" s="81"/>
      <c r="F784" s="81"/>
      <c r="G784" s="65">
        <f t="shared" si="12"/>
        <v>5</v>
      </c>
    </row>
    <row r="785" spans="1:7" ht="30" x14ac:dyDescent="0.25">
      <c r="A785" s="78" t="s">
        <v>1234</v>
      </c>
      <c r="B785" s="79" t="s">
        <v>1235</v>
      </c>
      <c r="C785" s="80" t="s">
        <v>6830</v>
      </c>
      <c r="D785" s="81">
        <v>39.76</v>
      </c>
      <c r="E785" s="81">
        <v>33.07</v>
      </c>
      <c r="F785" s="81">
        <v>72.83</v>
      </c>
      <c r="G785" s="65">
        <f t="shared" si="12"/>
        <v>9</v>
      </c>
    </row>
    <row r="786" spans="1:7" ht="30" x14ac:dyDescent="0.25">
      <c r="A786" s="78" t="s">
        <v>1236</v>
      </c>
      <c r="B786" s="79" t="s">
        <v>1237</v>
      </c>
      <c r="C786" s="80" t="s">
        <v>6830</v>
      </c>
      <c r="D786" s="81">
        <v>50.67</v>
      </c>
      <c r="E786" s="81">
        <v>35.9</v>
      </c>
      <c r="F786" s="81">
        <v>86.57</v>
      </c>
      <c r="G786" s="65">
        <f t="shared" si="12"/>
        <v>9</v>
      </c>
    </row>
    <row r="787" spans="1:7" ht="30" x14ac:dyDescent="0.25">
      <c r="A787" s="78" t="s">
        <v>1238</v>
      </c>
      <c r="B787" s="79" t="s">
        <v>1239</v>
      </c>
      <c r="C787" s="80" t="s">
        <v>6830</v>
      </c>
      <c r="D787" s="81">
        <v>65.87</v>
      </c>
      <c r="E787" s="81">
        <v>36.71</v>
      </c>
      <c r="F787" s="81">
        <v>102.58</v>
      </c>
      <c r="G787" s="65">
        <f t="shared" si="12"/>
        <v>9</v>
      </c>
    </row>
    <row r="788" spans="1:7" x14ac:dyDescent="0.25">
      <c r="A788" s="78" t="s">
        <v>1240</v>
      </c>
      <c r="B788" s="79" t="s">
        <v>1241</v>
      </c>
      <c r="C788" s="80"/>
      <c r="D788" s="81"/>
      <c r="E788" s="81"/>
      <c r="F788" s="81"/>
      <c r="G788" s="65">
        <f t="shared" si="12"/>
        <v>5</v>
      </c>
    </row>
    <row r="789" spans="1:7" ht="30" x14ac:dyDescent="0.25">
      <c r="A789" s="78" t="s">
        <v>1242</v>
      </c>
      <c r="B789" s="79" t="s">
        <v>1243</v>
      </c>
      <c r="C789" s="80" t="s">
        <v>6830</v>
      </c>
      <c r="D789" s="81">
        <v>61.37</v>
      </c>
      <c r="E789" s="81">
        <v>40.409999999999997</v>
      </c>
      <c r="F789" s="81">
        <v>101.78</v>
      </c>
      <c r="G789" s="65">
        <f t="shared" si="12"/>
        <v>9</v>
      </c>
    </row>
    <row r="790" spans="1:7" ht="30" x14ac:dyDescent="0.25">
      <c r="A790" s="78" t="s">
        <v>1244</v>
      </c>
      <c r="B790" s="79" t="s">
        <v>1245</v>
      </c>
      <c r="C790" s="80" t="s">
        <v>6830</v>
      </c>
      <c r="D790" s="81">
        <v>74.069999999999993</v>
      </c>
      <c r="E790" s="81">
        <v>41.43</v>
      </c>
      <c r="F790" s="81">
        <v>115.5</v>
      </c>
      <c r="G790" s="65">
        <f t="shared" si="12"/>
        <v>9</v>
      </c>
    </row>
    <row r="791" spans="1:7" ht="30" x14ac:dyDescent="0.25">
      <c r="A791" s="78" t="s">
        <v>1246</v>
      </c>
      <c r="B791" s="79" t="s">
        <v>1247</v>
      </c>
      <c r="C791" s="80" t="s">
        <v>6830</v>
      </c>
      <c r="D791" s="81">
        <v>60.07</v>
      </c>
      <c r="E791" s="81">
        <v>53.51</v>
      </c>
      <c r="F791" s="81">
        <v>113.58</v>
      </c>
      <c r="G791" s="65">
        <f t="shared" si="12"/>
        <v>9</v>
      </c>
    </row>
    <row r="792" spans="1:7" ht="30" x14ac:dyDescent="0.25">
      <c r="A792" s="78" t="s">
        <v>1248</v>
      </c>
      <c r="B792" s="79" t="s">
        <v>1249</v>
      </c>
      <c r="C792" s="80" t="s">
        <v>6830</v>
      </c>
      <c r="D792" s="81">
        <v>83.95</v>
      </c>
      <c r="E792" s="81">
        <v>57.03</v>
      </c>
      <c r="F792" s="81">
        <v>140.97999999999999</v>
      </c>
      <c r="G792" s="65">
        <f t="shared" si="12"/>
        <v>9</v>
      </c>
    </row>
    <row r="793" spans="1:7" x14ac:dyDescent="0.25">
      <c r="A793" s="78" t="s">
        <v>1250</v>
      </c>
      <c r="B793" s="79" t="s">
        <v>7214</v>
      </c>
      <c r="C793" s="80"/>
      <c r="D793" s="81"/>
      <c r="E793" s="81"/>
      <c r="F793" s="81"/>
      <c r="G793" s="65">
        <f t="shared" si="12"/>
        <v>5</v>
      </c>
    </row>
    <row r="794" spans="1:7" ht="30" x14ac:dyDescent="0.25">
      <c r="A794" s="78" t="s">
        <v>1251</v>
      </c>
      <c r="B794" s="79" t="s">
        <v>1252</v>
      </c>
      <c r="C794" s="80" t="s">
        <v>6830</v>
      </c>
      <c r="D794" s="81">
        <v>93.17</v>
      </c>
      <c r="E794" s="81">
        <v>15.67</v>
      </c>
      <c r="F794" s="81">
        <v>108.84</v>
      </c>
      <c r="G794" s="65">
        <f t="shared" si="12"/>
        <v>9</v>
      </c>
    </row>
    <row r="795" spans="1:7" ht="30" x14ac:dyDescent="0.25">
      <c r="A795" s="78" t="s">
        <v>1253</v>
      </c>
      <c r="B795" s="79" t="s">
        <v>1254</v>
      </c>
      <c r="C795" s="80" t="s">
        <v>6830</v>
      </c>
      <c r="D795" s="81">
        <v>109.78</v>
      </c>
      <c r="E795" s="81">
        <v>16.07</v>
      </c>
      <c r="F795" s="81">
        <v>125.85</v>
      </c>
      <c r="G795" s="65">
        <f t="shared" si="12"/>
        <v>9</v>
      </c>
    </row>
    <row r="796" spans="1:7" ht="30" x14ac:dyDescent="0.25">
      <c r="A796" s="78" t="s">
        <v>1255</v>
      </c>
      <c r="B796" s="79" t="s">
        <v>1256</v>
      </c>
      <c r="C796" s="80" t="s">
        <v>6830</v>
      </c>
      <c r="D796" s="81">
        <v>136.94999999999999</v>
      </c>
      <c r="E796" s="81">
        <v>16.28</v>
      </c>
      <c r="F796" s="81">
        <v>153.22999999999999</v>
      </c>
      <c r="G796" s="65">
        <f t="shared" si="12"/>
        <v>9</v>
      </c>
    </row>
    <row r="797" spans="1:7" ht="30" x14ac:dyDescent="0.25">
      <c r="A797" s="78" t="s">
        <v>1257</v>
      </c>
      <c r="B797" s="79" t="s">
        <v>1258</v>
      </c>
      <c r="C797" s="80" t="s">
        <v>6830</v>
      </c>
      <c r="D797" s="81">
        <v>176.93</v>
      </c>
      <c r="E797" s="81">
        <v>16.89</v>
      </c>
      <c r="F797" s="81">
        <v>193.82</v>
      </c>
      <c r="G797" s="65">
        <f t="shared" si="12"/>
        <v>9</v>
      </c>
    </row>
    <row r="798" spans="1:7" x14ac:dyDescent="0.25">
      <c r="A798" s="78" t="s">
        <v>1259</v>
      </c>
      <c r="B798" s="79" t="s">
        <v>6862</v>
      </c>
      <c r="C798" s="80"/>
      <c r="D798" s="81"/>
      <c r="E798" s="81"/>
      <c r="F798" s="81"/>
      <c r="G798" s="65">
        <f t="shared" si="12"/>
        <v>5</v>
      </c>
    </row>
    <row r="799" spans="1:7" x14ac:dyDescent="0.25">
      <c r="A799" s="78" t="s">
        <v>1260</v>
      </c>
      <c r="B799" s="79" t="s">
        <v>1261</v>
      </c>
      <c r="C799" s="80" t="s">
        <v>6834</v>
      </c>
      <c r="D799" s="81">
        <v>990.38</v>
      </c>
      <c r="E799" s="81">
        <v>853.76</v>
      </c>
      <c r="F799" s="81">
        <v>1844.14</v>
      </c>
      <c r="G799" s="65">
        <f t="shared" si="12"/>
        <v>9</v>
      </c>
    </row>
    <row r="800" spans="1:7" x14ac:dyDescent="0.25">
      <c r="A800" s="78" t="s">
        <v>1262</v>
      </c>
      <c r="B800" s="79" t="s">
        <v>1263</v>
      </c>
      <c r="C800" s="80" t="s">
        <v>6833</v>
      </c>
      <c r="D800" s="81">
        <v>3.81</v>
      </c>
      <c r="E800" s="81">
        <v>7.72</v>
      </c>
      <c r="F800" s="81">
        <v>11.53</v>
      </c>
      <c r="G800" s="65">
        <f t="shared" si="12"/>
        <v>9</v>
      </c>
    </row>
    <row r="801" spans="1:7" x14ac:dyDescent="0.25">
      <c r="A801" s="78" t="s">
        <v>1264</v>
      </c>
      <c r="B801" s="79" t="s">
        <v>7215</v>
      </c>
      <c r="C801" s="80"/>
      <c r="D801" s="81"/>
      <c r="E801" s="81"/>
      <c r="F801" s="81"/>
      <c r="G801" s="65">
        <f t="shared" si="12"/>
        <v>5</v>
      </c>
    </row>
    <row r="802" spans="1:7" ht="30" x14ac:dyDescent="0.25">
      <c r="A802" s="78" t="s">
        <v>8074</v>
      </c>
      <c r="B802" s="79" t="s">
        <v>8075</v>
      </c>
      <c r="C802" s="80" t="s">
        <v>6830</v>
      </c>
      <c r="D802" s="81">
        <v>166.21</v>
      </c>
      <c r="E802" s="81">
        <v>81.23</v>
      </c>
      <c r="F802" s="81">
        <v>247.44</v>
      </c>
      <c r="G802" s="65">
        <f t="shared" si="12"/>
        <v>9</v>
      </c>
    </row>
    <row r="803" spans="1:7" ht="30" x14ac:dyDescent="0.25">
      <c r="A803" s="78" t="s">
        <v>1265</v>
      </c>
      <c r="B803" s="79" t="s">
        <v>1266</v>
      </c>
      <c r="C803" s="80" t="s">
        <v>6830</v>
      </c>
      <c r="D803" s="81">
        <v>136.83000000000001</v>
      </c>
      <c r="E803" s="81">
        <v>67.41</v>
      </c>
      <c r="F803" s="81">
        <v>204.24</v>
      </c>
      <c r="G803" s="65">
        <f t="shared" si="12"/>
        <v>9</v>
      </c>
    </row>
    <row r="804" spans="1:7" ht="30" x14ac:dyDescent="0.25">
      <c r="A804" s="78" t="s">
        <v>6740</v>
      </c>
      <c r="B804" s="79" t="s">
        <v>1269</v>
      </c>
      <c r="C804" s="80" t="s">
        <v>6830</v>
      </c>
      <c r="D804" s="81">
        <v>140.4</v>
      </c>
      <c r="E804" s="81">
        <v>67.41</v>
      </c>
      <c r="F804" s="81">
        <v>207.81</v>
      </c>
      <c r="G804" s="65">
        <f t="shared" si="12"/>
        <v>9</v>
      </c>
    </row>
    <row r="805" spans="1:7" ht="30" x14ac:dyDescent="0.25">
      <c r="A805" s="78" t="s">
        <v>1267</v>
      </c>
      <c r="B805" s="79" t="s">
        <v>1268</v>
      </c>
      <c r="C805" s="80" t="s">
        <v>6830</v>
      </c>
      <c r="D805" s="81">
        <v>1748.87</v>
      </c>
      <c r="E805" s="81">
        <v>182.87</v>
      </c>
      <c r="F805" s="81">
        <v>1931.74</v>
      </c>
      <c r="G805" s="65">
        <f t="shared" si="12"/>
        <v>9</v>
      </c>
    </row>
    <row r="806" spans="1:7" x14ac:dyDescent="0.25">
      <c r="A806" s="78" t="s">
        <v>1270</v>
      </c>
      <c r="B806" s="79" t="s">
        <v>1271</v>
      </c>
      <c r="C806" s="80" t="s">
        <v>6830</v>
      </c>
      <c r="D806" s="81">
        <v>964.88</v>
      </c>
      <c r="E806" s="81">
        <v>121.42</v>
      </c>
      <c r="F806" s="81">
        <v>1086.3</v>
      </c>
      <c r="G806" s="65">
        <f t="shared" si="12"/>
        <v>9</v>
      </c>
    </row>
    <row r="807" spans="1:7" x14ac:dyDescent="0.25">
      <c r="A807" s="78" t="s">
        <v>1272</v>
      </c>
      <c r="B807" s="79" t="s">
        <v>7216</v>
      </c>
      <c r="C807" s="80"/>
      <c r="D807" s="81"/>
      <c r="E807" s="81"/>
      <c r="F807" s="81"/>
      <c r="G807" s="65">
        <f t="shared" si="12"/>
        <v>5</v>
      </c>
    </row>
    <row r="808" spans="1:7" x14ac:dyDescent="0.25">
      <c r="A808" s="78" t="s">
        <v>1273</v>
      </c>
      <c r="B808" s="79" t="s">
        <v>1274</v>
      </c>
      <c r="C808" s="80" t="s">
        <v>6830</v>
      </c>
      <c r="D808" s="81">
        <v>953.43</v>
      </c>
      <c r="E808" s="81">
        <v>78.61</v>
      </c>
      <c r="F808" s="81">
        <v>1032.04</v>
      </c>
      <c r="G808" s="65">
        <f t="shared" si="12"/>
        <v>9</v>
      </c>
    </row>
    <row r="809" spans="1:7" x14ac:dyDescent="0.25">
      <c r="A809" s="78" t="s">
        <v>1275</v>
      </c>
      <c r="B809" s="79" t="s">
        <v>1276</v>
      </c>
      <c r="C809" s="80" t="s">
        <v>6830</v>
      </c>
      <c r="D809" s="81">
        <v>250.82</v>
      </c>
      <c r="E809" s="81"/>
      <c r="F809" s="81">
        <v>250.82</v>
      </c>
      <c r="G809" s="65">
        <f t="shared" si="12"/>
        <v>9</v>
      </c>
    </row>
    <row r="810" spans="1:7" ht="45" x14ac:dyDescent="0.25">
      <c r="A810" s="78" t="s">
        <v>1277</v>
      </c>
      <c r="B810" s="79" t="s">
        <v>7376</v>
      </c>
      <c r="C810" s="80" t="s">
        <v>6830</v>
      </c>
      <c r="D810" s="81">
        <v>710.61</v>
      </c>
      <c r="E810" s="81"/>
      <c r="F810" s="81">
        <v>710.61</v>
      </c>
      <c r="G810" s="65">
        <f t="shared" si="12"/>
        <v>9</v>
      </c>
    </row>
    <row r="811" spans="1:7" ht="30" x14ac:dyDescent="0.25">
      <c r="A811" s="78" t="s">
        <v>1278</v>
      </c>
      <c r="B811" s="79" t="s">
        <v>1279</v>
      </c>
      <c r="C811" s="80" t="s">
        <v>6830</v>
      </c>
      <c r="D811" s="81">
        <v>1077.03</v>
      </c>
      <c r="E811" s="81">
        <v>78.61</v>
      </c>
      <c r="F811" s="81">
        <v>1155.6400000000001</v>
      </c>
      <c r="G811" s="65">
        <f t="shared" si="12"/>
        <v>9</v>
      </c>
    </row>
    <row r="812" spans="1:7" ht="30" x14ac:dyDescent="0.25">
      <c r="A812" s="78" t="s">
        <v>1280</v>
      </c>
      <c r="B812" s="79" t="s">
        <v>7377</v>
      </c>
      <c r="C812" s="80" t="s">
        <v>6830</v>
      </c>
      <c r="D812" s="81">
        <v>158.16999999999999</v>
      </c>
      <c r="E812" s="81"/>
      <c r="F812" s="81">
        <v>158.16999999999999</v>
      </c>
      <c r="G812" s="65">
        <f t="shared" si="12"/>
        <v>9</v>
      </c>
    </row>
    <row r="813" spans="1:7" ht="30" x14ac:dyDescent="0.25">
      <c r="A813" s="78" t="s">
        <v>1281</v>
      </c>
      <c r="B813" s="79" t="s">
        <v>7378</v>
      </c>
      <c r="C813" s="80" t="s">
        <v>6830</v>
      </c>
      <c r="D813" s="81">
        <v>225.47</v>
      </c>
      <c r="E813" s="81"/>
      <c r="F813" s="81">
        <v>225.47</v>
      </c>
      <c r="G813" s="65">
        <f t="shared" si="12"/>
        <v>9</v>
      </c>
    </row>
    <row r="814" spans="1:7" ht="30" x14ac:dyDescent="0.25">
      <c r="A814" s="78" t="s">
        <v>1282</v>
      </c>
      <c r="B814" s="79" t="s">
        <v>7379</v>
      </c>
      <c r="C814" s="80" t="s">
        <v>6830</v>
      </c>
      <c r="D814" s="81">
        <v>171.63</v>
      </c>
      <c r="E814" s="81"/>
      <c r="F814" s="81">
        <v>171.63</v>
      </c>
      <c r="G814" s="65">
        <f t="shared" si="12"/>
        <v>9</v>
      </c>
    </row>
    <row r="815" spans="1:7" ht="30" x14ac:dyDescent="0.25">
      <c r="A815" s="78" t="s">
        <v>1283</v>
      </c>
      <c r="B815" s="79" t="s">
        <v>7380</v>
      </c>
      <c r="C815" s="80" t="s">
        <v>6830</v>
      </c>
      <c r="D815" s="81">
        <v>201.58</v>
      </c>
      <c r="E815" s="81"/>
      <c r="F815" s="81">
        <v>201.58</v>
      </c>
      <c r="G815" s="65">
        <f t="shared" si="12"/>
        <v>9</v>
      </c>
    </row>
    <row r="816" spans="1:7" ht="30" x14ac:dyDescent="0.25">
      <c r="A816" s="78" t="s">
        <v>1284</v>
      </c>
      <c r="B816" s="79" t="s">
        <v>7381</v>
      </c>
      <c r="C816" s="80" t="s">
        <v>6830</v>
      </c>
      <c r="D816" s="81">
        <v>166.77</v>
      </c>
      <c r="E816" s="81"/>
      <c r="F816" s="81">
        <v>166.77</v>
      </c>
      <c r="G816" s="65">
        <f t="shared" si="12"/>
        <v>9</v>
      </c>
    </row>
    <row r="817" spans="1:7" ht="30" x14ac:dyDescent="0.25">
      <c r="A817" s="78" t="s">
        <v>1285</v>
      </c>
      <c r="B817" s="79" t="s">
        <v>7382</v>
      </c>
      <c r="C817" s="80" t="s">
        <v>6830</v>
      </c>
      <c r="D817" s="81">
        <v>140.35</v>
      </c>
      <c r="E817" s="81"/>
      <c r="F817" s="81">
        <v>140.35</v>
      </c>
      <c r="G817" s="65">
        <f t="shared" si="12"/>
        <v>9</v>
      </c>
    </row>
    <row r="818" spans="1:7" ht="30" x14ac:dyDescent="0.25">
      <c r="A818" s="78" t="s">
        <v>1286</v>
      </c>
      <c r="B818" s="79" t="s">
        <v>7383</v>
      </c>
      <c r="C818" s="80" t="s">
        <v>6830</v>
      </c>
      <c r="D818" s="81">
        <v>176.68</v>
      </c>
      <c r="E818" s="81"/>
      <c r="F818" s="81">
        <v>176.68</v>
      </c>
      <c r="G818" s="65">
        <f t="shared" si="12"/>
        <v>9</v>
      </c>
    </row>
    <row r="819" spans="1:7" ht="30" x14ac:dyDescent="0.25">
      <c r="A819" s="78" t="s">
        <v>1287</v>
      </c>
      <c r="B819" s="79" t="s">
        <v>7384</v>
      </c>
      <c r="C819" s="80" t="s">
        <v>6830</v>
      </c>
      <c r="D819" s="81">
        <v>148.63</v>
      </c>
      <c r="E819" s="81"/>
      <c r="F819" s="81">
        <v>148.63</v>
      </c>
      <c r="G819" s="65">
        <f t="shared" si="12"/>
        <v>9</v>
      </c>
    </row>
    <row r="820" spans="1:7" ht="30" x14ac:dyDescent="0.25">
      <c r="A820" s="78" t="s">
        <v>1288</v>
      </c>
      <c r="B820" s="79" t="s">
        <v>7385</v>
      </c>
      <c r="C820" s="80" t="s">
        <v>6830</v>
      </c>
      <c r="D820" s="81">
        <v>204.45</v>
      </c>
      <c r="E820" s="81"/>
      <c r="F820" s="81">
        <v>204.45</v>
      </c>
      <c r="G820" s="65">
        <f t="shared" si="12"/>
        <v>9</v>
      </c>
    </row>
    <row r="821" spans="1:7" ht="30" x14ac:dyDescent="0.25">
      <c r="A821" s="78" t="s">
        <v>1289</v>
      </c>
      <c r="B821" s="79" t="s">
        <v>7386</v>
      </c>
      <c r="C821" s="80" t="s">
        <v>6830</v>
      </c>
      <c r="D821" s="81">
        <v>221.65</v>
      </c>
      <c r="E821" s="81"/>
      <c r="F821" s="81">
        <v>221.65</v>
      </c>
      <c r="G821" s="65">
        <f t="shared" si="12"/>
        <v>9</v>
      </c>
    </row>
    <row r="822" spans="1:7" ht="30" x14ac:dyDescent="0.25">
      <c r="A822" s="78" t="s">
        <v>1290</v>
      </c>
      <c r="B822" s="79" t="s">
        <v>7387</v>
      </c>
      <c r="C822" s="80" t="s">
        <v>6830</v>
      </c>
      <c r="D822" s="81">
        <v>1090.78</v>
      </c>
      <c r="E822" s="81"/>
      <c r="F822" s="81">
        <v>1090.78</v>
      </c>
      <c r="G822" s="65">
        <f t="shared" si="12"/>
        <v>9</v>
      </c>
    </row>
    <row r="823" spans="1:7" ht="30" x14ac:dyDescent="0.25">
      <c r="A823" s="78" t="s">
        <v>1291</v>
      </c>
      <c r="B823" s="79" t="s">
        <v>7388</v>
      </c>
      <c r="C823" s="80" t="s">
        <v>6830</v>
      </c>
      <c r="D823" s="81">
        <v>831</v>
      </c>
      <c r="E823" s="81"/>
      <c r="F823" s="81">
        <v>831</v>
      </c>
      <c r="G823" s="65">
        <f t="shared" si="12"/>
        <v>9</v>
      </c>
    </row>
    <row r="824" spans="1:7" ht="30" x14ac:dyDescent="0.25">
      <c r="A824" s="78" t="s">
        <v>1292</v>
      </c>
      <c r="B824" s="79" t="s">
        <v>7389</v>
      </c>
      <c r="C824" s="80" t="s">
        <v>6830</v>
      </c>
      <c r="D824" s="81">
        <v>1425.2</v>
      </c>
      <c r="E824" s="81"/>
      <c r="F824" s="81">
        <v>1425.2</v>
      </c>
      <c r="G824" s="65">
        <f t="shared" si="12"/>
        <v>9</v>
      </c>
    </row>
    <row r="825" spans="1:7" x14ac:dyDescent="0.25">
      <c r="A825" s="78" t="s">
        <v>1293</v>
      </c>
      <c r="B825" s="79" t="s">
        <v>1294</v>
      </c>
      <c r="C825" s="80" t="s">
        <v>6830</v>
      </c>
      <c r="D825" s="81">
        <v>352.74</v>
      </c>
      <c r="E825" s="81">
        <v>72.95</v>
      </c>
      <c r="F825" s="81">
        <v>425.69</v>
      </c>
      <c r="G825" s="65">
        <f t="shared" si="12"/>
        <v>9</v>
      </c>
    </row>
    <row r="826" spans="1:7" ht="30" x14ac:dyDescent="0.25">
      <c r="A826" s="78" t="s">
        <v>1295</v>
      </c>
      <c r="B826" s="79" t="s">
        <v>7390</v>
      </c>
      <c r="C826" s="80" t="s">
        <v>6830</v>
      </c>
      <c r="D826" s="81">
        <v>263.04000000000002</v>
      </c>
      <c r="E826" s="81"/>
      <c r="F826" s="81">
        <v>263.04000000000002</v>
      </c>
      <c r="G826" s="65">
        <f t="shared" si="12"/>
        <v>9</v>
      </c>
    </row>
    <row r="827" spans="1:7" ht="30" x14ac:dyDescent="0.25">
      <c r="A827" s="78" t="s">
        <v>1296</v>
      </c>
      <c r="B827" s="79" t="s">
        <v>7391</v>
      </c>
      <c r="C827" s="80" t="s">
        <v>6830</v>
      </c>
      <c r="D827" s="81">
        <v>273.55</v>
      </c>
      <c r="E827" s="81"/>
      <c r="F827" s="81">
        <v>273.55</v>
      </c>
      <c r="G827" s="65">
        <f t="shared" si="12"/>
        <v>9</v>
      </c>
    </row>
    <row r="828" spans="1:7" ht="30" x14ac:dyDescent="0.25">
      <c r="A828" s="78" t="s">
        <v>1297</v>
      </c>
      <c r="B828" s="79" t="s">
        <v>7392</v>
      </c>
      <c r="C828" s="80" t="s">
        <v>6830</v>
      </c>
      <c r="D828" s="81">
        <v>281.52</v>
      </c>
      <c r="E828" s="81"/>
      <c r="F828" s="81">
        <v>281.52</v>
      </c>
      <c r="G828" s="65">
        <f t="shared" si="12"/>
        <v>9</v>
      </c>
    </row>
    <row r="829" spans="1:7" ht="30" x14ac:dyDescent="0.25">
      <c r="A829" s="78" t="s">
        <v>1298</v>
      </c>
      <c r="B829" s="79" t="s">
        <v>7393</v>
      </c>
      <c r="C829" s="80" t="s">
        <v>6830</v>
      </c>
      <c r="D829" s="81">
        <v>237.8</v>
      </c>
      <c r="E829" s="81"/>
      <c r="F829" s="81">
        <v>237.8</v>
      </c>
      <c r="G829" s="65">
        <f t="shared" si="12"/>
        <v>9</v>
      </c>
    </row>
    <row r="830" spans="1:7" ht="30" x14ac:dyDescent="0.25">
      <c r="A830" s="78" t="s">
        <v>1299</v>
      </c>
      <c r="B830" s="79" t="s">
        <v>7394</v>
      </c>
      <c r="C830" s="80" t="s">
        <v>6830</v>
      </c>
      <c r="D830" s="81">
        <v>250.78</v>
      </c>
      <c r="E830" s="81"/>
      <c r="F830" s="81">
        <v>250.78</v>
      </c>
      <c r="G830" s="65">
        <f t="shared" si="12"/>
        <v>9</v>
      </c>
    </row>
    <row r="831" spans="1:7" ht="30" x14ac:dyDescent="0.25">
      <c r="A831" s="78" t="s">
        <v>1300</v>
      </c>
      <c r="B831" s="79" t="s">
        <v>7395</v>
      </c>
      <c r="C831" s="80" t="s">
        <v>6830</v>
      </c>
      <c r="D831" s="81">
        <v>253.36</v>
      </c>
      <c r="E831" s="81"/>
      <c r="F831" s="81">
        <v>253.36</v>
      </c>
      <c r="G831" s="65">
        <f t="shared" si="12"/>
        <v>9</v>
      </c>
    </row>
    <row r="832" spans="1:7" x14ac:dyDescent="0.25">
      <c r="A832" s="78" t="s">
        <v>1301</v>
      </c>
      <c r="B832" s="79" t="s">
        <v>7217</v>
      </c>
      <c r="C832" s="80"/>
      <c r="D832" s="81"/>
      <c r="E832" s="81"/>
      <c r="F832" s="81"/>
      <c r="G832" s="65">
        <f t="shared" si="12"/>
        <v>5</v>
      </c>
    </row>
    <row r="833" spans="1:7" x14ac:dyDescent="0.25">
      <c r="A833" s="78" t="s">
        <v>1302</v>
      </c>
      <c r="B833" s="79" t="s">
        <v>1303</v>
      </c>
      <c r="C833" s="80" t="s">
        <v>6830</v>
      </c>
      <c r="D833" s="81">
        <v>107.73</v>
      </c>
      <c r="E833" s="81">
        <v>130.65</v>
      </c>
      <c r="F833" s="81">
        <v>238.38</v>
      </c>
      <c r="G833" s="65">
        <f t="shared" si="12"/>
        <v>9</v>
      </c>
    </row>
    <row r="834" spans="1:7" x14ac:dyDescent="0.25">
      <c r="A834" s="78" t="s">
        <v>1304</v>
      </c>
      <c r="B834" s="79" t="s">
        <v>7218</v>
      </c>
      <c r="C834" s="80"/>
      <c r="D834" s="81"/>
      <c r="E834" s="81"/>
      <c r="F834" s="81"/>
      <c r="G834" s="65">
        <f t="shared" si="12"/>
        <v>5</v>
      </c>
    </row>
    <row r="835" spans="1:7" ht="30" x14ac:dyDescent="0.25">
      <c r="A835" s="78" t="s">
        <v>1305</v>
      </c>
      <c r="B835" s="79" t="s">
        <v>1306</v>
      </c>
      <c r="C835" s="80" t="s">
        <v>6830</v>
      </c>
      <c r="D835" s="81"/>
      <c r="E835" s="81">
        <v>45.15</v>
      </c>
      <c r="F835" s="81">
        <v>45.15</v>
      </c>
      <c r="G835" s="65">
        <f t="shared" si="12"/>
        <v>9</v>
      </c>
    </row>
    <row r="836" spans="1:7" ht="30" x14ac:dyDescent="0.25">
      <c r="A836" s="78" t="s">
        <v>1307</v>
      </c>
      <c r="B836" s="79" t="s">
        <v>1308</v>
      </c>
      <c r="C836" s="80" t="s">
        <v>6828</v>
      </c>
      <c r="D836" s="81">
        <v>2.3199999999999998</v>
      </c>
      <c r="E836" s="81">
        <v>6.2</v>
      </c>
      <c r="F836" s="81">
        <v>8.52</v>
      </c>
      <c r="G836" s="65">
        <f t="shared" si="12"/>
        <v>9</v>
      </c>
    </row>
    <row r="837" spans="1:7" ht="30" x14ac:dyDescent="0.25">
      <c r="A837" s="78" t="s">
        <v>1309</v>
      </c>
      <c r="B837" s="79" t="s">
        <v>1310</v>
      </c>
      <c r="C837" s="80" t="s">
        <v>6828</v>
      </c>
      <c r="D837" s="81">
        <v>2.98</v>
      </c>
      <c r="E837" s="81">
        <v>6.2</v>
      </c>
      <c r="F837" s="81">
        <v>9.18</v>
      </c>
      <c r="G837" s="65">
        <f t="shared" si="12"/>
        <v>9</v>
      </c>
    </row>
    <row r="838" spans="1:7" ht="30" x14ac:dyDescent="0.25">
      <c r="A838" s="78" t="s">
        <v>1311</v>
      </c>
      <c r="B838" s="79" t="s">
        <v>1312</v>
      </c>
      <c r="C838" s="80" t="s">
        <v>6828</v>
      </c>
      <c r="D838" s="81">
        <v>3.29</v>
      </c>
      <c r="E838" s="81">
        <v>6.2</v>
      </c>
      <c r="F838" s="81">
        <v>9.49</v>
      </c>
      <c r="G838" s="65">
        <f t="shared" si="12"/>
        <v>9</v>
      </c>
    </row>
    <row r="839" spans="1:7" ht="30" x14ac:dyDescent="0.25">
      <c r="A839" s="78" t="s">
        <v>1313</v>
      </c>
      <c r="B839" s="79" t="s">
        <v>1314</v>
      </c>
      <c r="C839" s="80" t="s">
        <v>6828</v>
      </c>
      <c r="D839" s="81">
        <v>3.51</v>
      </c>
      <c r="E839" s="81">
        <v>6.2</v>
      </c>
      <c r="F839" s="81">
        <v>9.7100000000000009</v>
      </c>
      <c r="G839" s="65">
        <f t="shared" si="12"/>
        <v>9</v>
      </c>
    </row>
    <row r="840" spans="1:7" ht="30" x14ac:dyDescent="0.25">
      <c r="A840" s="78" t="s">
        <v>1315</v>
      </c>
      <c r="B840" s="79" t="s">
        <v>1316</v>
      </c>
      <c r="C840" s="80" t="s">
        <v>6828</v>
      </c>
      <c r="D840" s="81">
        <v>5</v>
      </c>
      <c r="E840" s="81">
        <v>6.2</v>
      </c>
      <c r="F840" s="81">
        <v>11.2</v>
      </c>
      <c r="G840" s="65">
        <f t="shared" si="12"/>
        <v>9</v>
      </c>
    </row>
    <row r="841" spans="1:7" x14ac:dyDescent="0.25">
      <c r="A841" s="78" t="s">
        <v>1317</v>
      </c>
      <c r="B841" s="79" t="s">
        <v>6863</v>
      </c>
      <c r="C841" s="80"/>
      <c r="D841" s="81"/>
      <c r="E841" s="81"/>
      <c r="F841" s="81"/>
      <c r="G841" s="65">
        <f t="shared" si="12"/>
        <v>2</v>
      </c>
    </row>
    <row r="842" spans="1:7" x14ac:dyDescent="0.25">
      <c r="A842" s="78" t="s">
        <v>1318</v>
      </c>
      <c r="B842" s="79" t="s">
        <v>1319</v>
      </c>
      <c r="C842" s="80"/>
      <c r="D842" s="81"/>
      <c r="E842" s="81"/>
      <c r="F842" s="81"/>
      <c r="G842" s="65">
        <f t="shared" ref="G842:G905" si="13">LEN(A842)</f>
        <v>5</v>
      </c>
    </row>
    <row r="843" spans="1:7" ht="30" x14ac:dyDescent="0.25">
      <c r="A843" s="78" t="s">
        <v>1320</v>
      </c>
      <c r="B843" s="79" t="s">
        <v>1321</v>
      </c>
      <c r="C843" s="80" t="s">
        <v>6830</v>
      </c>
      <c r="D843" s="81">
        <v>114.64</v>
      </c>
      <c r="E843" s="81">
        <v>56.44</v>
      </c>
      <c r="F843" s="81">
        <v>171.08</v>
      </c>
      <c r="G843" s="65">
        <f t="shared" si="13"/>
        <v>9</v>
      </c>
    </row>
    <row r="844" spans="1:7" ht="30" x14ac:dyDescent="0.25">
      <c r="A844" s="78" t="s">
        <v>1322</v>
      </c>
      <c r="B844" s="79" t="s">
        <v>1323</v>
      </c>
      <c r="C844" s="80" t="s">
        <v>6830</v>
      </c>
      <c r="D844" s="81">
        <v>123</v>
      </c>
      <c r="E844" s="81">
        <v>58.7</v>
      </c>
      <c r="F844" s="81">
        <v>181.7</v>
      </c>
      <c r="G844" s="65">
        <f t="shared" si="13"/>
        <v>9</v>
      </c>
    </row>
    <row r="845" spans="1:7" ht="30" x14ac:dyDescent="0.25">
      <c r="A845" s="78" t="s">
        <v>1324</v>
      </c>
      <c r="B845" s="79" t="s">
        <v>1325</v>
      </c>
      <c r="C845" s="80" t="s">
        <v>6830</v>
      </c>
      <c r="D845" s="81">
        <v>131.38</v>
      </c>
      <c r="E845" s="81">
        <v>60.96</v>
      </c>
      <c r="F845" s="81">
        <v>192.34</v>
      </c>
      <c r="G845" s="65">
        <f t="shared" si="13"/>
        <v>9</v>
      </c>
    </row>
    <row r="846" spans="1:7" ht="30" x14ac:dyDescent="0.25">
      <c r="A846" s="78" t="s">
        <v>1326</v>
      </c>
      <c r="B846" s="79" t="s">
        <v>1327</v>
      </c>
      <c r="C846" s="80" t="s">
        <v>6830</v>
      </c>
      <c r="D846" s="81">
        <v>144.13</v>
      </c>
      <c r="E846" s="81">
        <v>65.47</v>
      </c>
      <c r="F846" s="81">
        <v>209.6</v>
      </c>
      <c r="G846" s="65">
        <f t="shared" si="13"/>
        <v>9</v>
      </c>
    </row>
    <row r="847" spans="1:7" ht="30" x14ac:dyDescent="0.25">
      <c r="A847" s="78" t="s">
        <v>1328</v>
      </c>
      <c r="B847" s="79" t="s">
        <v>1329</v>
      </c>
      <c r="C847" s="80" t="s">
        <v>6830</v>
      </c>
      <c r="D847" s="81">
        <v>78.38</v>
      </c>
      <c r="E847" s="81">
        <v>42.89</v>
      </c>
      <c r="F847" s="81">
        <v>121.27</v>
      </c>
      <c r="G847" s="65">
        <f t="shared" si="13"/>
        <v>9</v>
      </c>
    </row>
    <row r="848" spans="1:7" ht="30" x14ac:dyDescent="0.25">
      <c r="A848" s="78" t="s">
        <v>1330</v>
      </c>
      <c r="B848" s="79" t="s">
        <v>1331</v>
      </c>
      <c r="C848" s="80" t="s">
        <v>6830</v>
      </c>
      <c r="D848" s="81">
        <v>86.75</v>
      </c>
      <c r="E848" s="81">
        <v>45.15</v>
      </c>
      <c r="F848" s="81">
        <v>131.9</v>
      </c>
      <c r="G848" s="65">
        <f t="shared" si="13"/>
        <v>9</v>
      </c>
    </row>
    <row r="849" spans="1:7" ht="30" x14ac:dyDescent="0.25">
      <c r="A849" s="78" t="s">
        <v>1332</v>
      </c>
      <c r="B849" s="79" t="s">
        <v>1333</v>
      </c>
      <c r="C849" s="80" t="s">
        <v>6830</v>
      </c>
      <c r="D849" s="81">
        <v>95.12</v>
      </c>
      <c r="E849" s="81">
        <v>47.41</v>
      </c>
      <c r="F849" s="81">
        <v>142.53</v>
      </c>
      <c r="G849" s="65">
        <f t="shared" si="13"/>
        <v>9</v>
      </c>
    </row>
    <row r="850" spans="1:7" ht="30" x14ac:dyDescent="0.25">
      <c r="A850" s="78" t="s">
        <v>1334</v>
      </c>
      <c r="B850" s="79" t="s">
        <v>1335</v>
      </c>
      <c r="C850" s="80" t="s">
        <v>6830</v>
      </c>
      <c r="D850" s="81">
        <v>103.86</v>
      </c>
      <c r="E850" s="81">
        <v>51.92</v>
      </c>
      <c r="F850" s="81">
        <v>155.78</v>
      </c>
      <c r="G850" s="65">
        <f t="shared" si="13"/>
        <v>9</v>
      </c>
    </row>
    <row r="851" spans="1:7" x14ac:dyDescent="0.25">
      <c r="A851" s="78" t="s">
        <v>1336</v>
      </c>
      <c r="B851" s="79" t="s">
        <v>1337</v>
      </c>
      <c r="C851" s="80" t="s">
        <v>6830</v>
      </c>
      <c r="D851" s="81">
        <v>87.35</v>
      </c>
      <c r="E851" s="81">
        <v>54.18</v>
      </c>
      <c r="F851" s="81">
        <v>141.53</v>
      </c>
      <c r="G851" s="65">
        <f t="shared" si="13"/>
        <v>9</v>
      </c>
    </row>
    <row r="852" spans="1:7" x14ac:dyDescent="0.25">
      <c r="A852" s="78" t="s">
        <v>1338</v>
      </c>
      <c r="B852" s="79" t="s">
        <v>1339</v>
      </c>
      <c r="C852" s="80" t="s">
        <v>6830</v>
      </c>
      <c r="D852" s="81">
        <v>65.66</v>
      </c>
      <c r="E852" s="81">
        <v>40.630000000000003</v>
      </c>
      <c r="F852" s="81">
        <v>106.29</v>
      </c>
      <c r="G852" s="65">
        <f t="shared" si="13"/>
        <v>9</v>
      </c>
    </row>
    <row r="853" spans="1:7" x14ac:dyDescent="0.25">
      <c r="A853" s="78" t="s">
        <v>1340</v>
      </c>
      <c r="B853" s="79" t="s">
        <v>1341</v>
      </c>
      <c r="C853" s="80" t="s">
        <v>6830</v>
      </c>
      <c r="D853" s="81">
        <v>80.8</v>
      </c>
      <c r="E853" s="81">
        <v>29.34</v>
      </c>
      <c r="F853" s="81">
        <v>110.14</v>
      </c>
      <c r="G853" s="65">
        <f t="shared" si="13"/>
        <v>9</v>
      </c>
    </row>
    <row r="854" spans="1:7" ht="30" x14ac:dyDescent="0.25">
      <c r="A854" s="78" t="s">
        <v>1342</v>
      </c>
      <c r="B854" s="79" t="s">
        <v>1343</v>
      </c>
      <c r="C854" s="80" t="s">
        <v>6830</v>
      </c>
      <c r="D854" s="81">
        <v>24.69</v>
      </c>
      <c r="E854" s="81">
        <v>5.76</v>
      </c>
      <c r="F854" s="81">
        <v>30.45</v>
      </c>
      <c r="G854" s="65">
        <f t="shared" si="13"/>
        <v>9</v>
      </c>
    </row>
    <row r="855" spans="1:7" x14ac:dyDescent="0.25">
      <c r="A855" s="78" t="s">
        <v>1344</v>
      </c>
      <c r="B855" s="79" t="s">
        <v>1345</v>
      </c>
      <c r="C855" s="80" t="s">
        <v>6830</v>
      </c>
      <c r="D855" s="81">
        <v>15.5</v>
      </c>
      <c r="E855" s="81">
        <v>5.76</v>
      </c>
      <c r="F855" s="81">
        <v>21.26</v>
      </c>
      <c r="G855" s="65">
        <f t="shared" si="13"/>
        <v>9</v>
      </c>
    </row>
    <row r="856" spans="1:7" x14ac:dyDescent="0.25">
      <c r="A856" s="78" t="s">
        <v>1346</v>
      </c>
      <c r="B856" s="79" t="s">
        <v>7219</v>
      </c>
      <c r="C856" s="80"/>
      <c r="D856" s="81"/>
      <c r="E856" s="81"/>
      <c r="F856" s="81"/>
      <c r="G856" s="65">
        <f t="shared" si="13"/>
        <v>5</v>
      </c>
    </row>
    <row r="857" spans="1:7" ht="30" x14ac:dyDescent="0.25">
      <c r="A857" s="78" t="s">
        <v>1347</v>
      </c>
      <c r="B857" s="79" t="s">
        <v>1348</v>
      </c>
      <c r="C857" s="80" t="s">
        <v>6843</v>
      </c>
      <c r="D857" s="81">
        <v>23.41</v>
      </c>
      <c r="E857" s="81"/>
      <c r="F857" s="81">
        <v>23.41</v>
      </c>
      <c r="G857" s="65">
        <f t="shared" si="13"/>
        <v>9</v>
      </c>
    </row>
    <row r="858" spans="1:7" x14ac:dyDescent="0.25">
      <c r="A858" s="78" t="s">
        <v>1349</v>
      </c>
      <c r="B858" s="79" t="s">
        <v>1350</v>
      </c>
      <c r="C858" s="80" t="s">
        <v>6843</v>
      </c>
      <c r="D858" s="81"/>
      <c r="E858" s="81">
        <v>5.82</v>
      </c>
      <c r="F858" s="81">
        <v>5.82</v>
      </c>
      <c r="G858" s="65">
        <f t="shared" si="13"/>
        <v>9</v>
      </c>
    </row>
    <row r="859" spans="1:7" ht="30" x14ac:dyDescent="0.25">
      <c r="A859" s="78" t="s">
        <v>1351</v>
      </c>
      <c r="B859" s="79" t="s">
        <v>1352</v>
      </c>
      <c r="C859" s="80" t="s">
        <v>6843</v>
      </c>
      <c r="D859" s="81">
        <v>22.68</v>
      </c>
      <c r="E859" s="81"/>
      <c r="F859" s="81">
        <v>22.68</v>
      </c>
      <c r="G859" s="65">
        <f t="shared" si="13"/>
        <v>9</v>
      </c>
    </row>
    <row r="860" spans="1:7" ht="30" x14ac:dyDescent="0.25">
      <c r="A860" s="78" t="s">
        <v>1353</v>
      </c>
      <c r="B860" s="79" t="s">
        <v>1354</v>
      </c>
      <c r="C860" s="80" t="s">
        <v>6843</v>
      </c>
      <c r="D860" s="81">
        <v>21.44</v>
      </c>
      <c r="E860" s="81"/>
      <c r="F860" s="81">
        <v>21.44</v>
      </c>
      <c r="G860" s="65">
        <f t="shared" si="13"/>
        <v>9</v>
      </c>
    </row>
    <row r="861" spans="1:7" ht="30" x14ac:dyDescent="0.25">
      <c r="A861" s="78" t="s">
        <v>1355</v>
      </c>
      <c r="B861" s="79" t="s">
        <v>1356</v>
      </c>
      <c r="C861" s="80" t="s">
        <v>6843</v>
      </c>
      <c r="D861" s="81">
        <v>22.98</v>
      </c>
      <c r="E861" s="81"/>
      <c r="F861" s="81">
        <v>22.98</v>
      </c>
      <c r="G861" s="65">
        <f t="shared" si="13"/>
        <v>9</v>
      </c>
    </row>
    <row r="862" spans="1:7" ht="30" x14ac:dyDescent="0.25">
      <c r="A862" s="78" t="s">
        <v>1357</v>
      </c>
      <c r="B862" s="79" t="s">
        <v>1358</v>
      </c>
      <c r="C862" s="80" t="s">
        <v>6843</v>
      </c>
      <c r="D862" s="81">
        <v>16.760000000000002</v>
      </c>
      <c r="E862" s="81">
        <v>5.82</v>
      </c>
      <c r="F862" s="81">
        <v>22.58</v>
      </c>
      <c r="G862" s="65">
        <f t="shared" si="13"/>
        <v>9</v>
      </c>
    </row>
    <row r="863" spans="1:7" x14ac:dyDescent="0.25">
      <c r="A863" s="78" t="s">
        <v>1359</v>
      </c>
      <c r="B863" s="79" t="s">
        <v>6864</v>
      </c>
      <c r="C863" s="80"/>
      <c r="D863" s="81"/>
      <c r="E863" s="81"/>
      <c r="F863" s="81"/>
      <c r="G863" s="65">
        <f t="shared" si="13"/>
        <v>5</v>
      </c>
    </row>
    <row r="864" spans="1:7" ht="30" x14ac:dyDescent="0.25">
      <c r="A864" s="78" t="s">
        <v>1360</v>
      </c>
      <c r="B864" s="79" t="s">
        <v>1361</v>
      </c>
      <c r="C864" s="80" t="s">
        <v>6834</v>
      </c>
      <c r="D864" s="81">
        <v>2825.56</v>
      </c>
      <c r="E864" s="81">
        <v>869.6</v>
      </c>
      <c r="F864" s="81">
        <v>3695.16</v>
      </c>
      <c r="G864" s="65">
        <f t="shared" si="13"/>
        <v>9</v>
      </c>
    </row>
    <row r="865" spans="1:7" x14ac:dyDescent="0.25">
      <c r="A865" s="78" t="s">
        <v>1362</v>
      </c>
      <c r="B865" s="79" t="s">
        <v>1363</v>
      </c>
      <c r="C865" s="80" t="s">
        <v>6834</v>
      </c>
      <c r="D865" s="81">
        <v>2731.76</v>
      </c>
      <c r="E865" s="81">
        <v>959.35</v>
      </c>
      <c r="F865" s="81">
        <v>3691.11</v>
      </c>
      <c r="G865" s="65">
        <f t="shared" si="13"/>
        <v>9</v>
      </c>
    </row>
    <row r="866" spans="1:7" ht="30" x14ac:dyDescent="0.25">
      <c r="A866" s="78" t="s">
        <v>1364</v>
      </c>
      <c r="B866" s="79" t="s">
        <v>1365</v>
      </c>
      <c r="C866" s="80" t="s">
        <v>6834</v>
      </c>
      <c r="D866" s="81">
        <v>2457.59</v>
      </c>
      <c r="E866" s="81">
        <v>826.8</v>
      </c>
      <c r="F866" s="81">
        <v>3284.39</v>
      </c>
      <c r="G866" s="65">
        <f t="shared" si="13"/>
        <v>9</v>
      </c>
    </row>
    <row r="867" spans="1:7" ht="30" x14ac:dyDescent="0.25">
      <c r="A867" s="78" t="s">
        <v>1366</v>
      </c>
      <c r="B867" s="79" t="s">
        <v>1367</v>
      </c>
      <c r="C867" s="80" t="s">
        <v>6834</v>
      </c>
      <c r="D867" s="81">
        <v>2192.81</v>
      </c>
      <c r="E867" s="81">
        <v>818.45</v>
      </c>
      <c r="F867" s="81">
        <v>3011.26</v>
      </c>
      <c r="G867" s="65">
        <f t="shared" si="13"/>
        <v>9</v>
      </c>
    </row>
    <row r="868" spans="1:7" x14ac:dyDescent="0.25">
      <c r="A868" s="78" t="s">
        <v>1368</v>
      </c>
      <c r="B868" s="79" t="s">
        <v>1369</v>
      </c>
      <c r="C868" s="80" t="s">
        <v>6834</v>
      </c>
      <c r="D868" s="81">
        <v>2426.19</v>
      </c>
      <c r="E868" s="81">
        <v>876.91</v>
      </c>
      <c r="F868" s="81">
        <v>3303.1</v>
      </c>
      <c r="G868" s="65">
        <f t="shared" si="13"/>
        <v>9</v>
      </c>
    </row>
    <row r="869" spans="1:7" x14ac:dyDescent="0.25">
      <c r="A869" s="78" t="s">
        <v>1370</v>
      </c>
      <c r="B869" s="79" t="s">
        <v>7220</v>
      </c>
      <c r="C869" s="80"/>
      <c r="D869" s="81"/>
      <c r="E869" s="81"/>
      <c r="F869" s="81"/>
      <c r="G869" s="65">
        <f t="shared" si="13"/>
        <v>5</v>
      </c>
    </row>
    <row r="870" spans="1:7" x14ac:dyDescent="0.25">
      <c r="A870" s="78" t="s">
        <v>1371</v>
      </c>
      <c r="B870" s="79" t="s">
        <v>1372</v>
      </c>
      <c r="C870" s="80" t="s">
        <v>6834</v>
      </c>
      <c r="D870" s="81">
        <v>4039.84</v>
      </c>
      <c r="E870" s="81">
        <v>1354.5</v>
      </c>
      <c r="F870" s="81">
        <v>5394.34</v>
      </c>
      <c r="G870" s="65">
        <f t="shared" si="13"/>
        <v>9</v>
      </c>
    </row>
    <row r="871" spans="1:7" ht="30" x14ac:dyDescent="0.25">
      <c r="A871" s="78" t="s">
        <v>1373</v>
      </c>
      <c r="B871" s="79" t="s">
        <v>1374</v>
      </c>
      <c r="C871" s="80" t="s">
        <v>6833</v>
      </c>
      <c r="D871" s="81">
        <v>0.14000000000000001</v>
      </c>
      <c r="E871" s="81">
        <v>6.32</v>
      </c>
      <c r="F871" s="81">
        <v>6.46</v>
      </c>
      <c r="G871" s="65">
        <f t="shared" si="13"/>
        <v>9</v>
      </c>
    </row>
    <row r="872" spans="1:7" ht="30" x14ac:dyDescent="0.25">
      <c r="A872" s="78" t="s">
        <v>1375</v>
      </c>
      <c r="B872" s="79" t="s">
        <v>1376</v>
      </c>
      <c r="C872" s="80" t="s">
        <v>6833</v>
      </c>
      <c r="D872" s="81">
        <v>0.35</v>
      </c>
      <c r="E872" s="81">
        <v>16.7</v>
      </c>
      <c r="F872" s="81">
        <v>17.05</v>
      </c>
      <c r="G872" s="65">
        <f t="shared" si="13"/>
        <v>9</v>
      </c>
    </row>
    <row r="873" spans="1:7" x14ac:dyDescent="0.25">
      <c r="A873" s="78" t="s">
        <v>1377</v>
      </c>
      <c r="B873" s="79" t="s">
        <v>1378</v>
      </c>
      <c r="C873" s="80"/>
      <c r="D873" s="81"/>
      <c r="E873" s="81"/>
      <c r="F873" s="81"/>
      <c r="G873" s="65">
        <f t="shared" si="13"/>
        <v>2</v>
      </c>
    </row>
    <row r="874" spans="1:7" x14ac:dyDescent="0.25">
      <c r="A874" s="78" t="s">
        <v>1379</v>
      </c>
      <c r="B874" s="79" t="s">
        <v>1380</v>
      </c>
      <c r="C874" s="80"/>
      <c r="D874" s="81"/>
      <c r="E874" s="81"/>
      <c r="F874" s="81"/>
      <c r="G874" s="65">
        <f t="shared" si="13"/>
        <v>5</v>
      </c>
    </row>
    <row r="875" spans="1:7" x14ac:dyDescent="0.25">
      <c r="A875" s="78" t="s">
        <v>1381</v>
      </c>
      <c r="B875" s="79" t="s">
        <v>1382</v>
      </c>
      <c r="C875" s="80" t="s">
        <v>6830</v>
      </c>
      <c r="D875" s="81">
        <v>44.32</v>
      </c>
      <c r="E875" s="81">
        <v>32.76</v>
      </c>
      <c r="F875" s="81">
        <v>77.08</v>
      </c>
      <c r="G875" s="65">
        <f t="shared" si="13"/>
        <v>9</v>
      </c>
    </row>
    <row r="876" spans="1:7" x14ac:dyDescent="0.25">
      <c r="A876" s="78" t="s">
        <v>1383</v>
      </c>
      <c r="B876" s="79" t="s">
        <v>1384</v>
      </c>
      <c r="C876" s="80" t="s">
        <v>6830</v>
      </c>
      <c r="D876" s="81">
        <v>59.52</v>
      </c>
      <c r="E876" s="81">
        <v>32.76</v>
      </c>
      <c r="F876" s="81">
        <v>92.28</v>
      </c>
      <c r="G876" s="65">
        <f t="shared" si="13"/>
        <v>9</v>
      </c>
    </row>
    <row r="877" spans="1:7" x14ac:dyDescent="0.25">
      <c r="A877" s="78" t="s">
        <v>1385</v>
      </c>
      <c r="B877" s="79" t="s">
        <v>1386</v>
      </c>
      <c r="C877" s="80" t="s">
        <v>6830</v>
      </c>
      <c r="D877" s="81">
        <v>36.96</v>
      </c>
      <c r="E877" s="81">
        <v>32.76</v>
      </c>
      <c r="F877" s="81">
        <v>69.72</v>
      </c>
      <c r="G877" s="65">
        <f t="shared" si="13"/>
        <v>9</v>
      </c>
    </row>
    <row r="878" spans="1:7" x14ac:dyDescent="0.25">
      <c r="A878" s="78" t="s">
        <v>1387</v>
      </c>
      <c r="B878" s="79" t="s">
        <v>1388</v>
      </c>
      <c r="C878" s="80" t="s">
        <v>6830</v>
      </c>
      <c r="D878" s="81">
        <v>89.37</v>
      </c>
      <c r="E878" s="81">
        <v>49.13</v>
      </c>
      <c r="F878" s="81">
        <v>138.5</v>
      </c>
      <c r="G878" s="65">
        <f t="shared" si="13"/>
        <v>9</v>
      </c>
    </row>
    <row r="879" spans="1:7" x14ac:dyDescent="0.25">
      <c r="A879" s="78" t="s">
        <v>1389</v>
      </c>
      <c r="B879" s="79" t="s">
        <v>1390</v>
      </c>
      <c r="C879" s="80" t="s">
        <v>6830</v>
      </c>
      <c r="D879" s="81">
        <v>104.76</v>
      </c>
      <c r="E879" s="81">
        <v>49.13</v>
      </c>
      <c r="F879" s="81">
        <v>153.88999999999999</v>
      </c>
      <c r="G879" s="65">
        <f t="shared" si="13"/>
        <v>9</v>
      </c>
    </row>
    <row r="880" spans="1:7" x14ac:dyDescent="0.25">
      <c r="A880" s="78" t="s">
        <v>1391</v>
      </c>
      <c r="B880" s="79" t="s">
        <v>1392</v>
      </c>
      <c r="C880" s="80" t="s">
        <v>6833</v>
      </c>
      <c r="D880" s="81">
        <v>0.96</v>
      </c>
      <c r="E880" s="81">
        <v>14.45</v>
      </c>
      <c r="F880" s="81">
        <v>15.41</v>
      </c>
      <c r="G880" s="65">
        <f t="shared" si="13"/>
        <v>9</v>
      </c>
    </row>
    <row r="881" spans="1:7" ht="30" x14ac:dyDescent="0.25">
      <c r="A881" s="78" t="s">
        <v>1393</v>
      </c>
      <c r="B881" s="79" t="s">
        <v>1394</v>
      </c>
      <c r="C881" s="80" t="s">
        <v>6833</v>
      </c>
      <c r="D881" s="81">
        <v>13.91</v>
      </c>
      <c r="E881" s="81">
        <v>18.059999999999999</v>
      </c>
      <c r="F881" s="81">
        <v>31.97</v>
      </c>
      <c r="G881" s="65">
        <f t="shared" si="13"/>
        <v>9</v>
      </c>
    </row>
    <row r="882" spans="1:7" x14ac:dyDescent="0.25">
      <c r="A882" s="78" t="s">
        <v>1395</v>
      </c>
      <c r="B882" s="79" t="s">
        <v>1396</v>
      </c>
      <c r="C882" s="80" t="s">
        <v>6833</v>
      </c>
      <c r="D882" s="81">
        <v>20.7</v>
      </c>
      <c r="E882" s="81">
        <v>18.059999999999999</v>
      </c>
      <c r="F882" s="81">
        <v>38.76</v>
      </c>
      <c r="G882" s="65">
        <f t="shared" si="13"/>
        <v>9</v>
      </c>
    </row>
    <row r="883" spans="1:7" x14ac:dyDescent="0.25">
      <c r="A883" s="78" t="s">
        <v>1397</v>
      </c>
      <c r="B883" s="79" t="s">
        <v>7221</v>
      </c>
      <c r="C883" s="80"/>
      <c r="D883" s="81"/>
      <c r="E883" s="81"/>
      <c r="F883" s="81"/>
      <c r="G883" s="65">
        <f t="shared" si="13"/>
        <v>5</v>
      </c>
    </row>
    <row r="884" spans="1:7" ht="30" x14ac:dyDescent="0.25">
      <c r="A884" s="78" t="s">
        <v>1398</v>
      </c>
      <c r="B884" s="79" t="s">
        <v>1399</v>
      </c>
      <c r="C884" s="80" t="s">
        <v>6830</v>
      </c>
      <c r="D884" s="81">
        <v>43.81</v>
      </c>
      <c r="E884" s="81">
        <v>18.059999999999999</v>
      </c>
      <c r="F884" s="81">
        <v>61.87</v>
      </c>
      <c r="G884" s="65">
        <f t="shared" si="13"/>
        <v>9</v>
      </c>
    </row>
    <row r="885" spans="1:7" ht="30" x14ac:dyDescent="0.25">
      <c r="A885" s="78" t="s">
        <v>1400</v>
      </c>
      <c r="B885" s="79" t="s">
        <v>1401</v>
      </c>
      <c r="C885" s="80" t="s">
        <v>6830</v>
      </c>
      <c r="D885" s="81">
        <v>66.86</v>
      </c>
      <c r="E885" s="81">
        <v>18.059999999999999</v>
      </c>
      <c r="F885" s="81">
        <v>84.92</v>
      </c>
      <c r="G885" s="65">
        <f t="shared" si="13"/>
        <v>9</v>
      </c>
    </row>
    <row r="886" spans="1:7" ht="30" x14ac:dyDescent="0.25">
      <c r="A886" s="78" t="s">
        <v>1402</v>
      </c>
      <c r="B886" s="79" t="s">
        <v>1403</v>
      </c>
      <c r="C886" s="80" t="s">
        <v>6830</v>
      </c>
      <c r="D886" s="81">
        <v>154.72999999999999</v>
      </c>
      <c r="E886" s="81">
        <v>18.059999999999999</v>
      </c>
      <c r="F886" s="81">
        <v>172.79</v>
      </c>
      <c r="G886" s="65">
        <f t="shared" si="13"/>
        <v>9</v>
      </c>
    </row>
    <row r="887" spans="1:7" ht="30" x14ac:dyDescent="0.25">
      <c r="A887" s="78" t="s">
        <v>1404</v>
      </c>
      <c r="B887" s="79" t="s">
        <v>1405</v>
      </c>
      <c r="C887" s="80" t="s">
        <v>6830</v>
      </c>
      <c r="D887" s="81">
        <v>167.05</v>
      </c>
      <c r="E887" s="81">
        <v>18.059999999999999</v>
      </c>
      <c r="F887" s="81">
        <v>185.11</v>
      </c>
      <c r="G887" s="65">
        <f t="shared" si="13"/>
        <v>9</v>
      </c>
    </row>
    <row r="888" spans="1:7" ht="30" x14ac:dyDescent="0.25">
      <c r="A888" s="78" t="s">
        <v>1406</v>
      </c>
      <c r="B888" s="79" t="s">
        <v>1407</v>
      </c>
      <c r="C888" s="80" t="s">
        <v>6833</v>
      </c>
      <c r="D888" s="81">
        <v>87.64</v>
      </c>
      <c r="E888" s="81">
        <v>9.0299999999999994</v>
      </c>
      <c r="F888" s="81">
        <v>96.67</v>
      </c>
      <c r="G888" s="65">
        <f t="shared" si="13"/>
        <v>9</v>
      </c>
    </row>
    <row r="889" spans="1:7" ht="30" x14ac:dyDescent="0.25">
      <c r="A889" s="78" t="s">
        <v>1408</v>
      </c>
      <c r="B889" s="79" t="s">
        <v>1409</v>
      </c>
      <c r="C889" s="80" t="s">
        <v>6833</v>
      </c>
      <c r="D889" s="81">
        <v>77.92</v>
      </c>
      <c r="E889" s="81">
        <v>9.0299999999999994</v>
      </c>
      <c r="F889" s="81">
        <v>86.95</v>
      </c>
      <c r="G889" s="65">
        <f t="shared" si="13"/>
        <v>9</v>
      </c>
    </row>
    <row r="890" spans="1:7" ht="30" x14ac:dyDescent="0.25">
      <c r="A890" s="78" t="s">
        <v>1410</v>
      </c>
      <c r="B890" s="79" t="s">
        <v>1411</v>
      </c>
      <c r="C890" s="80" t="s">
        <v>6833</v>
      </c>
      <c r="D890" s="81">
        <v>115.79</v>
      </c>
      <c r="E890" s="81">
        <v>9.0299999999999994</v>
      </c>
      <c r="F890" s="81">
        <v>124.82</v>
      </c>
      <c r="G890" s="65">
        <f t="shared" si="13"/>
        <v>9</v>
      </c>
    </row>
    <row r="891" spans="1:7" ht="30" x14ac:dyDescent="0.25">
      <c r="A891" s="78" t="s">
        <v>1412</v>
      </c>
      <c r="B891" s="79" t="s">
        <v>1413</v>
      </c>
      <c r="C891" s="80" t="s">
        <v>6833</v>
      </c>
      <c r="D891" s="81">
        <v>169.2</v>
      </c>
      <c r="E891" s="81">
        <v>9.0299999999999994</v>
      </c>
      <c r="F891" s="81">
        <v>178.23</v>
      </c>
      <c r="G891" s="65">
        <f t="shared" si="13"/>
        <v>9</v>
      </c>
    </row>
    <row r="892" spans="1:7" ht="30" x14ac:dyDescent="0.25">
      <c r="A892" s="78" t="s">
        <v>1414</v>
      </c>
      <c r="B892" s="79" t="s">
        <v>1415</v>
      </c>
      <c r="C892" s="80" t="s">
        <v>6833</v>
      </c>
      <c r="D892" s="81">
        <v>55.26</v>
      </c>
      <c r="E892" s="81">
        <v>9.0299999999999994</v>
      </c>
      <c r="F892" s="81">
        <v>64.290000000000006</v>
      </c>
      <c r="G892" s="65">
        <f t="shared" si="13"/>
        <v>9</v>
      </c>
    </row>
    <row r="893" spans="1:7" ht="30" x14ac:dyDescent="0.25">
      <c r="A893" s="78" t="s">
        <v>1416</v>
      </c>
      <c r="B893" s="79" t="s">
        <v>1417</v>
      </c>
      <c r="C893" s="80" t="s">
        <v>6833</v>
      </c>
      <c r="D893" s="81">
        <v>97.99</v>
      </c>
      <c r="E893" s="81">
        <v>9.0299999999999994</v>
      </c>
      <c r="F893" s="81">
        <v>107.02</v>
      </c>
      <c r="G893" s="65">
        <f t="shared" si="13"/>
        <v>9</v>
      </c>
    </row>
    <row r="894" spans="1:7" ht="30" x14ac:dyDescent="0.25">
      <c r="A894" s="78" t="s">
        <v>1418</v>
      </c>
      <c r="B894" s="79" t="s">
        <v>1419</v>
      </c>
      <c r="C894" s="80" t="s">
        <v>6833</v>
      </c>
      <c r="D894" s="81">
        <v>72.459999999999994</v>
      </c>
      <c r="E894" s="81">
        <v>9.0299999999999994</v>
      </c>
      <c r="F894" s="81">
        <v>81.489999999999995</v>
      </c>
      <c r="G894" s="65">
        <f t="shared" si="13"/>
        <v>9</v>
      </c>
    </row>
    <row r="895" spans="1:7" x14ac:dyDescent="0.25">
      <c r="A895" s="78" t="s">
        <v>1420</v>
      </c>
      <c r="B895" s="79" t="s">
        <v>1421</v>
      </c>
      <c r="C895" s="80"/>
      <c r="D895" s="81"/>
      <c r="E895" s="81"/>
      <c r="F895" s="81"/>
      <c r="G895" s="65">
        <f t="shared" si="13"/>
        <v>5</v>
      </c>
    </row>
    <row r="896" spans="1:7" ht="30" x14ac:dyDescent="0.25">
      <c r="A896" s="78" t="s">
        <v>1422</v>
      </c>
      <c r="B896" s="79" t="s">
        <v>1423</v>
      </c>
      <c r="C896" s="80" t="s">
        <v>6830</v>
      </c>
      <c r="D896" s="81">
        <v>83.9</v>
      </c>
      <c r="E896" s="81">
        <v>29.34</v>
      </c>
      <c r="F896" s="81">
        <v>113.24</v>
      </c>
      <c r="G896" s="65">
        <f t="shared" si="13"/>
        <v>9</v>
      </c>
    </row>
    <row r="897" spans="1:7" x14ac:dyDescent="0.25">
      <c r="A897" s="78" t="s">
        <v>1424</v>
      </c>
      <c r="B897" s="79" t="s">
        <v>1425</v>
      </c>
      <c r="C897" s="80" t="s">
        <v>6833</v>
      </c>
      <c r="D897" s="81">
        <v>112.51</v>
      </c>
      <c r="E897" s="81">
        <v>9.93</v>
      </c>
      <c r="F897" s="81">
        <v>122.44</v>
      </c>
      <c r="G897" s="65">
        <f t="shared" si="13"/>
        <v>9</v>
      </c>
    </row>
    <row r="898" spans="1:7" x14ac:dyDescent="0.25">
      <c r="A898" s="78" t="s">
        <v>1426</v>
      </c>
      <c r="B898" s="79" t="s">
        <v>7222</v>
      </c>
      <c r="C898" s="80"/>
      <c r="D898" s="81"/>
      <c r="E898" s="81"/>
      <c r="F898" s="81"/>
      <c r="G898" s="65">
        <f t="shared" si="13"/>
        <v>5</v>
      </c>
    </row>
    <row r="899" spans="1:7" ht="30" x14ac:dyDescent="0.25">
      <c r="A899" s="78" t="s">
        <v>1427</v>
      </c>
      <c r="B899" s="79" t="s">
        <v>7396</v>
      </c>
      <c r="C899" s="80" t="s">
        <v>6830</v>
      </c>
      <c r="D899" s="81">
        <v>121.58</v>
      </c>
      <c r="E899" s="81">
        <v>18.059999999999999</v>
      </c>
      <c r="F899" s="81">
        <v>139.63999999999999</v>
      </c>
      <c r="G899" s="65">
        <f t="shared" si="13"/>
        <v>9</v>
      </c>
    </row>
    <row r="900" spans="1:7" ht="45" x14ac:dyDescent="0.25">
      <c r="A900" s="78" t="s">
        <v>1428</v>
      </c>
      <c r="B900" s="79" t="s">
        <v>7397</v>
      </c>
      <c r="C900" s="80" t="s">
        <v>6830</v>
      </c>
      <c r="D900" s="81">
        <v>199.13</v>
      </c>
      <c r="E900" s="81">
        <v>18.059999999999999</v>
      </c>
      <c r="F900" s="81">
        <v>217.19</v>
      </c>
      <c r="G900" s="65">
        <f t="shared" si="13"/>
        <v>9</v>
      </c>
    </row>
    <row r="901" spans="1:7" ht="45" x14ac:dyDescent="0.25">
      <c r="A901" s="78" t="s">
        <v>1429</v>
      </c>
      <c r="B901" s="79" t="s">
        <v>7398</v>
      </c>
      <c r="C901" s="80" t="s">
        <v>6830</v>
      </c>
      <c r="D901" s="81">
        <v>190.26</v>
      </c>
      <c r="E901" s="81">
        <v>18.059999999999999</v>
      </c>
      <c r="F901" s="81">
        <v>208.32</v>
      </c>
      <c r="G901" s="65">
        <f t="shared" si="13"/>
        <v>9</v>
      </c>
    </row>
    <row r="902" spans="1:7" ht="45" x14ac:dyDescent="0.25">
      <c r="A902" s="78" t="s">
        <v>1430</v>
      </c>
      <c r="B902" s="79" t="s">
        <v>7399</v>
      </c>
      <c r="C902" s="80" t="s">
        <v>6830</v>
      </c>
      <c r="D902" s="81">
        <v>111.75</v>
      </c>
      <c r="E902" s="81">
        <v>18.059999999999999</v>
      </c>
      <c r="F902" s="81">
        <v>129.81</v>
      </c>
      <c r="G902" s="65">
        <f t="shared" si="13"/>
        <v>9</v>
      </c>
    </row>
    <row r="903" spans="1:7" ht="30" x14ac:dyDescent="0.25">
      <c r="A903" s="78" t="s">
        <v>1431</v>
      </c>
      <c r="B903" s="79" t="s">
        <v>7400</v>
      </c>
      <c r="C903" s="80" t="s">
        <v>6833</v>
      </c>
      <c r="D903" s="81">
        <v>96.23</v>
      </c>
      <c r="E903" s="81">
        <v>9.0299999999999994</v>
      </c>
      <c r="F903" s="81">
        <v>105.26</v>
      </c>
      <c r="G903" s="65">
        <f t="shared" si="13"/>
        <v>9</v>
      </c>
    </row>
    <row r="904" spans="1:7" ht="30" x14ac:dyDescent="0.25">
      <c r="A904" s="78" t="s">
        <v>1432</v>
      </c>
      <c r="B904" s="79" t="s">
        <v>7401</v>
      </c>
      <c r="C904" s="80" t="s">
        <v>6833</v>
      </c>
      <c r="D904" s="81">
        <v>104.96</v>
      </c>
      <c r="E904" s="81">
        <v>9.0299999999999994</v>
      </c>
      <c r="F904" s="81">
        <v>113.99</v>
      </c>
      <c r="G904" s="65">
        <f t="shared" si="13"/>
        <v>9</v>
      </c>
    </row>
    <row r="905" spans="1:7" x14ac:dyDescent="0.25">
      <c r="A905" s="78" t="s">
        <v>1433</v>
      </c>
      <c r="B905" s="79" t="s">
        <v>7223</v>
      </c>
      <c r="C905" s="80"/>
      <c r="D905" s="81"/>
      <c r="E905" s="81"/>
      <c r="F905" s="81"/>
      <c r="G905" s="65">
        <f t="shared" si="13"/>
        <v>5</v>
      </c>
    </row>
    <row r="906" spans="1:7" ht="45" x14ac:dyDescent="0.25">
      <c r="A906" s="78" t="s">
        <v>1434</v>
      </c>
      <c r="B906" s="79" t="s">
        <v>7402</v>
      </c>
      <c r="C906" s="80" t="s">
        <v>6830</v>
      </c>
      <c r="D906" s="81">
        <v>118.19</v>
      </c>
      <c r="E906" s="81">
        <v>45.41</v>
      </c>
      <c r="F906" s="81">
        <v>163.6</v>
      </c>
      <c r="G906" s="65">
        <f t="shared" ref="G906:G969" si="14">LEN(A906)</f>
        <v>9</v>
      </c>
    </row>
    <row r="907" spans="1:7" ht="45" x14ac:dyDescent="0.25">
      <c r="A907" s="78" t="s">
        <v>1435</v>
      </c>
      <c r="B907" s="79" t="s">
        <v>7403</v>
      </c>
      <c r="C907" s="80" t="s">
        <v>6830</v>
      </c>
      <c r="D907" s="81">
        <v>150.44999999999999</v>
      </c>
      <c r="E907" s="81">
        <v>19.66</v>
      </c>
      <c r="F907" s="81">
        <v>170.11</v>
      </c>
      <c r="G907" s="65">
        <f t="shared" si="14"/>
        <v>9</v>
      </c>
    </row>
    <row r="908" spans="1:7" ht="45" x14ac:dyDescent="0.25">
      <c r="A908" s="78" t="s">
        <v>1436</v>
      </c>
      <c r="B908" s="79" t="s">
        <v>7404</v>
      </c>
      <c r="C908" s="80" t="s">
        <v>6830</v>
      </c>
      <c r="D908" s="81">
        <v>169.19</v>
      </c>
      <c r="E908" s="81">
        <v>19.66</v>
      </c>
      <c r="F908" s="81">
        <v>188.85</v>
      </c>
      <c r="G908" s="65">
        <f t="shared" si="14"/>
        <v>9</v>
      </c>
    </row>
    <row r="909" spans="1:7" ht="30" x14ac:dyDescent="0.25">
      <c r="A909" s="78" t="s">
        <v>1437</v>
      </c>
      <c r="B909" s="79" t="s">
        <v>7405</v>
      </c>
      <c r="C909" s="80" t="s">
        <v>6830</v>
      </c>
      <c r="D909" s="81">
        <v>131.18</v>
      </c>
      <c r="E909" s="81">
        <v>18.059999999999999</v>
      </c>
      <c r="F909" s="81">
        <v>149.24</v>
      </c>
      <c r="G909" s="65">
        <f t="shared" si="14"/>
        <v>9</v>
      </c>
    </row>
    <row r="910" spans="1:7" x14ac:dyDescent="0.25">
      <c r="A910" s="78" t="s">
        <v>1438</v>
      </c>
      <c r="B910" s="79" t="s">
        <v>7224</v>
      </c>
      <c r="C910" s="80"/>
      <c r="D910" s="81"/>
      <c r="E910" s="81"/>
      <c r="F910" s="81"/>
      <c r="G910" s="65">
        <f t="shared" si="14"/>
        <v>5</v>
      </c>
    </row>
    <row r="911" spans="1:7" x14ac:dyDescent="0.25">
      <c r="A911" s="78" t="s">
        <v>1439</v>
      </c>
      <c r="B911" s="79" t="s">
        <v>1440</v>
      </c>
      <c r="C911" s="80" t="s">
        <v>6830</v>
      </c>
      <c r="D911" s="81">
        <v>80.83</v>
      </c>
      <c r="E911" s="81">
        <v>18.059999999999999</v>
      </c>
      <c r="F911" s="81">
        <v>98.89</v>
      </c>
      <c r="G911" s="65">
        <f t="shared" si="14"/>
        <v>9</v>
      </c>
    </row>
    <row r="912" spans="1:7" ht="30" x14ac:dyDescent="0.25">
      <c r="A912" s="78" t="s">
        <v>1441</v>
      </c>
      <c r="B912" s="79" t="s">
        <v>1442</v>
      </c>
      <c r="C912" s="80" t="s">
        <v>6830</v>
      </c>
      <c r="D912" s="81">
        <v>123.22</v>
      </c>
      <c r="E912" s="81">
        <v>18.059999999999999</v>
      </c>
      <c r="F912" s="81">
        <v>141.28</v>
      </c>
      <c r="G912" s="65">
        <f t="shared" si="14"/>
        <v>9</v>
      </c>
    </row>
    <row r="913" spans="1:7" x14ac:dyDescent="0.25">
      <c r="A913" s="78" t="s">
        <v>1443</v>
      </c>
      <c r="B913" s="79" t="s">
        <v>1444</v>
      </c>
      <c r="C913" s="80" t="s">
        <v>6833</v>
      </c>
      <c r="D913" s="81">
        <v>172.44</v>
      </c>
      <c r="E913" s="81">
        <v>9.0299999999999994</v>
      </c>
      <c r="F913" s="81">
        <v>181.47</v>
      </c>
      <c r="G913" s="65">
        <f t="shared" si="14"/>
        <v>9</v>
      </c>
    </row>
    <row r="914" spans="1:7" x14ac:dyDescent="0.25">
      <c r="A914" s="78" t="s">
        <v>1445</v>
      </c>
      <c r="B914" s="79" t="s">
        <v>1446</v>
      </c>
      <c r="C914" s="80"/>
      <c r="D914" s="81"/>
      <c r="E914" s="81"/>
      <c r="F914" s="81"/>
      <c r="G914" s="65">
        <f t="shared" si="14"/>
        <v>5</v>
      </c>
    </row>
    <row r="915" spans="1:7" x14ac:dyDescent="0.25">
      <c r="A915" s="78" t="s">
        <v>1447</v>
      </c>
      <c r="B915" s="79" t="s">
        <v>1448</v>
      </c>
      <c r="C915" s="80" t="s">
        <v>6828</v>
      </c>
      <c r="D915" s="81">
        <v>64.040000000000006</v>
      </c>
      <c r="E915" s="81">
        <v>4.5199999999999996</v>
      </c>
      <c r="F915" s="81">
        <v>68.56</v>
      </c>
      <c r="G915" s="65">
        <f t="shared" si="14"/>
        <v>9</v>
      </c>
    </row>
    <row r="916" spans="1:7" x14ac:dyDescent="0.25">
      <c r="A916" s="78" t="s">
        <v>1449</v>
      </c>
      <c r="B916" s="79" t="s">
        <v>1450</v>
      </c>
      <c r="C916" s="80" t="s">
        <v>6828</v>
      </c>
      <c r="D916" s="81">
        <v>64.040000000000006</v>
      </c>
      <c r="E916" s="81">
        <v>4.5199999999999996</v>
      </c>
      <c r="F916" s="81">
        <v>68.56</v>
      </c>
      <c r="G916" s="65">
        <f t="shared" si="14"/>
        <v>9</v>
      </c>
    </row>
    <row r="917" spans="1:7" x14ac:dyDescent="0.25">
      <c r="A917" s="78" t="s">
        <v>1451</v>
      </c>
      <c r="B917" s="79" t="s">
        <v>1452</v>
      </c>
      <c r="C917" s="80"/>
      <c r="D917" s="81"/>
      <c r="E917" s="81"/>
      <c r="F917" s="81"/>
      <c r="G917" s="65">
        <f t="shared" si="14"/>
        <v>5</v>
      </c>
    </row>
    <row r="918" spans="1:7" x14ac:dyDescent="0.25">
      <c r="A918" s="78" t="s">
        <v>1453</v>
      </c>
      <c r="B918" s="79" t="s">
        <v>1454</v>
      </c>
      <c r="C918" s="80" t="s">
        <v>6830</v>
      </c>
      <c r="D918" s="81">
        <v>695.58</v>
      </c>
      <c r="E918" s="81"/>
      <c r="F918" s="81">
        <v>695.58</v>
      </c>
      <c r="G918" s="65">
        <f t="shared" si="14"/>
        <v>9</v>
      </c>
    </row>
    <row r="919" spans="1:7" x14ac:dyDescent="0.25">
      <c r="A919" s="78" t="s">
        <v>1455</v>
      </c>
      <c r="B919" s="79" t="s">
        <v>1456</v>
      </c>
      <c r="C919" s="80"/>
      <c r="D919" s="81"/>
      <c r="E919" s="81"/>
      <c r="F919" s="81"/>
      <c r="G919" s="65">
        <f t="shared" si="14"/>
        <v>5</v>
      </c>
    </row>
    <row r="920" spans="1:7" ht="30" x14ac:dyDescent="0.25">
      <c r="A920" s="78" t="s">
        <v>1457</v>
      </c>
      <c r="B920" s="79" t="s">
        <v>1458</v>
      </c>
      <c r="C920" s="80" t="s">
        <v>6830</v>
      </c>
      <c r="D920" s="81">
        <v>133.91</v>
      </c>
      <c r="E920" s="81">
        <v>92.43</v>
      </c>
      <c r="F920" s="81">
        <v>226.34</v>
      </c>
      <c r="G920" s="65">
        <f t="shared" si="14"/>
        <v>9</v>
      </c>
    </row>
    <row r="921" spans="1:7" ht="30" x14ac:dyDescent="0.25">
      <c r="A921" s="78" t="s">
        <v>1459</v>
      </c>
      <c r="B921" s="79" t="s">
        <v>1460</v>
      </c>
      <c r="C921" s="80" t="s">
        <v>6830</v>
      </c>
      <c r="D921" s="81">
        <v>225.75</v>
      </c>
      <c r="E921" s="81">
        <v>83.19</v>
      </c>
      <c r="F921" s="81">
        <v>308.94</v>
      </c>
      <c r="G921" s="65">
        <f t="shared" si="14"/>
        <v>9</v>
      </c>
    </row>
    <row r="922" spans="1:7" ht="30" x14ac:dyDescent="0.25">
      <c r="A922" s="78" t="s">
        <v>1461</v>
      </c>
      <c r="B922" s="79" t="s">
        <v>1462</v>
      </c>
      <c r="C922" s="80" t="s">
        <v>6830</v>
      </c>
      <c r="D922" s="81">
        <v>233.53</v>
      </c>
      <c r="E922" s="81">
        <v>92.43</v>
      </c>
      <c r="F922" s="81">
        <v>325.95999999999998</v>
      </c>
      <c r="G922" s="65">
        <f t="shared" si="14"/>
        <v>9</v>
      </c>
    </row>
    <row r="923" spans="1:7" x14ac:dyDescent="0.25">
      <c r="A923" s="78" t="s">
        <v>1463</v>
      </c>
      <c r="B923" s="79" t="s">
        <v>1464</v>
      </c>
      <c r="C923" s="80"/>
      <c r="D923" s="81"/>
      <c r="E923" s="81"/>
      <c r="F923" s="81"/>
      <c r="G923" s="65">
        <f t="shared" si="14"/>
        <v>5</v>
      </c>
    </row>
    <row r="924" spans="1:7" x14ac:dyDescent="0.25">
      <c r="A924" s="78" t="s">
        <v>1465</v>
      </c>
      <c r="B924" s="79" t="s">
        <v>1466</v>
      </c>
      <c r="C924" s="80" t="s">
        <v>6833</v>
      </c>
      <c r="D924" s="81">
        <v>54.84</v>
      </c>
      <c r="E924" s="81">
        <v>55.06</v>
      </c>
      <c r="F924" s="81">
        <v>109.9</v>
      </c>
      <c r="G924" s="65">
        <f t="shared" si="14"/>
        <v>9</v>
      </c>
    </row>
    <row r="925" spans="1:7" x14ac:dyDescent="0.25">
      <c r="A925" s="78" t="s">
        <v>1467</v>
      </c>
      <c r="B925" s="79" t="s">
        <v>1468</v>
      </c>
      <c r="C925" s="80" t="s">
        <v>6833</v>
      </c>
      <c r="D925" s="81">
        <v>87.46</v>
      </c>
      <c r="E925" s="81">
        <v>65.069999999999993</v>
      </c>
      <c r="F925" s="81">
        <v>152.53</v>
      </c>
      <c r="G925" s="65">
        <f t="shared" si="14"/>
        <v>9</v>
      </c>
    </row>
    <row r="926" spans="1:7" x14ac:dyDescent="0.25">
      <c r="A926" s="78" t="s">
        <v>1469</v>
      </c>
      <c r="B926" s="79" t="s">
        <v>1470</v>
      </c>
      <c r="C926" s="80" t="s">
        <v>6833</v>
      </c>
      <c r="D926" s="81">
        <v>168.46</v>
      </c>
      <c r="E926" s="81">
        <v>70.069999999999993</v>
      </c>
      <c r="F926" s="81">
        <v>238.53</v>
      </c>
      <c r="G926" s="65">
        <f t="shared" si="14"/>
        <v>9</v>
      </c>
    </row>
    <row r="927" spans="1:7" x14ac:dyDescent="0.25">
      <c r="A927" s="78" t="s">
        <v>1471</v>
      </c>
      <c r="B927" s="79" t="s">
        <v>1472</v>
      </c>
      <c r="C927" s="80" t="s">
        <v>6833</v>
      </c>
      <c r="D927" s="81">
        <v>43.98</v>
      </c>
      <c r="E927" s="81">
        <v>55.06</v>
      </c>
      <c r="F927" s="81">
        <v>99.04</v>
      </c>
      <c r="G927" s="65">
        <f t="shared" si="14"/>
        <v>9</v>
      </c>
    </row>
    <row r="928" spans="1:7" x14ac:dyDescent="0.25">
      <c r="A928" s="78" t="s">
        <v>1473</v>
      </c>
      <c r="B928" s="79" t="s">
        <v>1474</v>
      </c>
      <c r="C928" s="80" t="s">
        <v>6833</v>
      </c>
      <c r="D928" s="81">
        <v>64.2</v>
      </c>
      <c r="E928" s="81">
        <v>65.069999999999993</v>
      </c>
      <c r="F928" s="81">
        <v>129.27000000000001</v>
      </c>
      <c r="G928" s="65">
        <f t="shared" si="14"/>
        <v>9</v>
      </c>
    </row>
    <row r="929" spans="1:7" x14ac:dyDescent="0.25">
      <c r="A929" s="78" t="s">
        <v>7993</v>
      </c>
      <c r="B929" s="79" t="s">
        <v>7994</v>
      </c>
      <c r="C929" s="80" t="s">
        <v>6833</v>
      </c>
      <c r="D929" s="81">
        <v>88.87</v>
      </c>
      <c r="E929" s="81">
        <v>47.55</v>
      </c>
      <c r="F929" s="81">
        <v>136.41999999999999</v>
      </c>
      <c r="G929" s="65">
        <f t="shared" si="14"/>
        <v>9</v>
      </c>
    </row>
    <row r="930" spans="1:7" x14ac:dyDescent="0.25">
      <c r="A930" s="78" t="s">
        <v>1475</v>
      </c>
      <c r="B930" s="79" t="s">
        <v>1476</v>
      </c>
      <c r="C930" s="80" t="s">
        <v>6828</v>
      </c>
      <c r="D930" s="81">
        <v>15.07</v>
      </c>
      <c r="E930" s="81">
        <v>1.43</v>
      </c>
      <c r="F930" s="81">
        <v>16.5</v>
      </c>
      <c r="G930" s="65">
        <f t="shared" si="14"/>
        <v>9</v>
      </c>
    </row>
    <row r="931" spans="1:7" x14ac:dyDescent="0.25">
      <c r="A931" s="78" t="s">
        <v>1477</v>
      </c>
      <c r="B931" s="79" t="s">
        <v>1478</v>
      </c>
      <c r="C931" s="80" t="s">
        <v>6828</v>
      </c>
      <c r="D931" s="81">
        <v>17.48</v>
      </c>
      <c r="E931" s="81">
        <v>2.04</v>
      </c>
      <c r="F931" s="81">
        <v>19.52</v>
      </c>
      <c r="G931" s="65">
        <f t="shared" si="14"/>
        <v>9</v>
      </c>
    </row>
    <row r="932" spans="1:7" x14ac:dyDescent="0.25">
      <c r="A932" s="78" t="s">
        <v>6741</v>
      </c>
      <c r="B932" s="79" t="s">
        <v>6742</v>
      </c>
      <c r="C932" s="80" t="s">
        <v>6828</v>
      </c>
      <c r="D932" s="81">
        <v>18.48</v>
      </c>
      <c r="E932" s="81">
        <v>2.85</v>
      </c>
      <c r="F932" s="81">
        <v>21.33</v>
      </c>
      <c r="G932" s="65">
        <f t="shared" si="14"/>
        <v>9</v>
      </c>
    </row>
    <row r="933" spans="1:7" x14ac:dyDescent="0.25">
      <c r="A933" s="78" t="s">
        <v>1479</v>
      </c>
      <c r="B933" s="79" t="s">
        <v>7225</v>
      </c>
      <c r="C933" s="80"/>
      <c r="D933" s="81"/>
      <c r="E933" s="81"/>
      <c r="F933" s="81"/>
      <c r="G933" s="65">
        <f t="shared" si="14"/>
        <v>5</v>
      </c>
    </row>
    <row r="934" spans="1:7" x14ac:dyDescent="0.25">
      <c r="A934" s="78" t="s">
        <v>1480</v>
      </c>
      <c r="B934" s="79" t="s">
        <v>1481</v>
      </c>
      <c r="C934" s="80" t="s">
        <v>6833</v>
      </c>
      <c r="D934" s="81">
        <v>2.4500000000000002</v>
      </c>
      <c r="E934" s="81">
        <v>18.059999999999999</v>
      </c>
      <c r="F934" s="81">
        <v>20.51</v>
      </c>
      <c r="G934" s="65">
        <f t="shared" si="14"/>
        <v>9</v>
      </c>
    </row>
    <row r="935" spans="1:7" x14ac:dyDescent="0.25">
      <c r="A935" s="78" t="s">
        <v>1482</v>
      </c>
      <c r="B935" s="79" t="s">
        <v>1483</v>
      </c>
      <c r="C935" s="80" t="s">
        <v>6830</v>
      </c>
      <c r="D935" s="81"/>
      <c r="E935" s="81">
        <v>49.13</v>
      </c>
      <c r="F935" s="81">
        <v>49.13</v>
      </c>
      <c r="G935" s="65">
        <f t="shared" si="14"/>
        <v>9</v>
      </c>
    </row>
    <row r="936" spans="1:7" x14ac:dyDescent="0.25">
      <c r="A936" s="78" t="s">
        <v>1484</v>
      </c>
      <c r="B936" s="79" t="s">
        <v>1485</v>
      </c>
      <c r="C936" s="80" t="s">
        <v>6830</v>
      </c>
      <c r="D936" s="81"/>
      <c r="E936" s="81">
        <v>49.13</v>
      </c>
      <c r="F936" s="81">
        <v>49.13</v>
      </c>
      <c r="G936" s="65">
        <f t="shared" si="14"/>
        <v>9</v>
      </c>
    </row>
    <row r="937" spans="1:7" ht="30" x14ac:dyDescent="0.25">
      <c r="A937" s="78" t="s">
        <v>1486</v>
      </c>
      <c r="B937" s="79" t="s">
        <v>1487</v>
      </c>
      <c r="C937" s="80" t="s">
        <v>6830</v>
      </c>
      <c r="D937" s="81"/>
      <c r="E937" s="81">
        <v>22.58</v>
      </c>
      <c r="F937" s="81">
        <v>22.58</v>
      </c>
      <c r="G937" s="65">
        <f t="shared" si="14"/>
        <v>9</v>
      </c>
    </row>
    <row r="938" spans="1:7" x14ac:dyDescent="0.25">
      <c r="A938" s="78" t="s">
        <v>1488</v>
      </c>
      <c r="B938" s="79" t="s">
        <v>8678</v>
      </c>
      <c r="C938" s="80" t="s">
        <v>6830</v>
      </c>
      <c r="D938" s="81"/>
      <c r="E938" s="81">
        <v>32.76</v>
      </c>
      <c r="F938" s="81">
        <v>32.76</v>
      </c>
      <c r="G938" s="65">
        <f t="shared" si="14"/>
        <v>9</v>
      </c>
    </row>
    <row r="939" spans="1:7" ht="30" x14ac:dyDescent="0.25">
      <c r="A939" s="78" t="s">
        <v>1489</v>
      </c>
      <c r="B939" s="79" t="s">
        <v>1490</v>
      </c>
      <c r="C939" s="80" t="s">
        <v>6830</v>
      </c>
      <c r="D939" s="81">
        <v>3.67</v>
      </c>
      <c r="E939" s="81">
        <v>18.059999999999999</v>
      </c>
      <c r="F939" s="81">
        <v>21.73</v>
      </c>
      <c r="G939" s="65">
        <f t="shared" si="14"/>
        <v>9</v>
      </c>
    </row>
    <row r="940" spans="1:7" ht="30" x14ac:dyDescent="0.25">
      <c r="A940" s="78" t="s">
        <v>1491</v>
      </c>
      <c r="B940" s="79" t="s">
        <v>1492</v>
      </c>
      <c r="C940" s="80" t="s">
        <v>6830</v>
      </c>
      <c r="D940" s="81">
        <v>11.01</v>
      </c>
      <c r="E940" s="81">
        <v>18.059999999999999</v>
      </c>
      <c r="F940" s="81">
        <v>29.07</v>
      </c>
      <c r="G940" s="65">
        <f t="shared" si="14"/>
        <v>9</v>
      </c>
    </row>
    <row r="941" spans="1:7" x14ac:dyDescent="0.25">
      <c r="A941" s="78" t="s">
        <v>1493</v>
      </c>
      <c r="B941" s="79" t="s">
        <v>1494</v>
      </c>
      <c r="C941" s="80"/>
      <c r="D941" s="81"/>
      <c r="E941" s="81"/>
      <c r="F941" s="81"/>
      <c r="G941" s="65">
        <f t="shared" si="14"/>
        <v>2</v>
      </c>
    </row>
    <row r="942" spans="1:7" x14ac:dyDescent="0.25">
      <c r="A942" s="78" t="s">
        <v>1495</v>
      </c>
      <c r="B942" s="79" t="s">
        <v>7226</v>
      </c>
      <c r="C942" s="80"/>
      <c r="D942" s="81"/>
      <c r="E942" s="81"/>
      <c r="F942" s="81"/>
      <c r="G942" s="65">
        <f t="shared" si="14"/>
        <v>5</v>
      </c>
    </row>
    <row r="943" spans="1:7" x14ac:dyDescent="0.25">
      <c r="A943" s="78" t="s">
        <v>1496</v>
      </c>
      <c r="B943" s="79" t="s">
        <v>1497</v>
      </c>
      <c r="C943" s="80" t="s">
        <v>6834</v>
      </c>
      <c r="D943" s="81">
        <v>955.74</v>
      </c>
      <c r="E943" s="81">
        <v>321.8</v>
      </c>
      <c r="F943" s="81">
        <v>1277.54</v>
      </c>
      <c r="G943" s="65">
        <f t="shared" si="14"/>
        <v>9</v>
      </c>
    </row>
    <row r="944" spans="1:7" x14ac:dyDescent="0.25">
      <c r="A944" s="78" t="s">
        <v>1498</v>
      </c>
      <c r="B944" s="79" t="s">
        <v>1499</v>
      </c>
      <c r="C944" s="80" t="s">
        <v>6834</v>
      </c>
      <c r="D944" s="81">
        <v>451.5</v>
      </c>
      <c r="E944" s="81">
        <v>321.8</v>
      </c>
      <c r="F944" s="81">
        <v>773.3</v>
      </c>
      <c r="G944" s="65">
        <f t="shared" si="14"/>
        <v>9</v>
      </c>
    </row>
    <row r="945" spans="1:7" x14ac:dyDescent="0.25">
      <c r="A945" s="78" t="s">
        <v>1500</v>
      </c>
      <c r="B945" s="79" t="s">
        <v>1501</v>
      </c>
      <c r="C945" s="80" t="s">
        <v>6834</v>
      </c>
      <c r="D945" s="81">
        <v>395.52</v>
      </c>
      <c r="E945" s="81">
        <v>321.8</v>
      </c>
      <c r="F945" s="81">
        <v>717.32</v>
      </c>
      <c r="G945" s="65">
        <f t="shared" si="14"/>
        <v>9</v>
      </c>
    </row>
    <row r="946" spans="1:7" x14ac:dyDescent="0.25">
      <c r="A946" s="78" t="s">
        <v>1502</v>
      </c>
      <c r="B946" s="79" t="s">
        <v>1503</v>
      </c>
      <c r="C946" s="80" t="s">
        <v>6830</v>
      </c>
      <c r="D946" s="81">
        <v>3.79</v>
      </c>
      <c r="E946" s="81">
        <v>25.05</v>
      </c>
      <c r="F946" s="81">
        <v>28.84</v>
      </c>
      <c r="G946" s="65">
        <f t="shared" si="14"/>
        <v>9</v>
      </c>
    </row>
    <row r="947" spans="1:7" ht="30" x14ac:dyDescent="0.25">
      <c r="A947" s="78" t="s">
        <v>1504</v>
      </c>
      <c r="B947" s="79" t="s">
        <v>8204</v>
      </c>
      <c r="C947" s="80" t="s">
        <v>6830</v>
      </c>
      <c r="D947" s="81">
        <v>8.84</v>
      </c>
      <c r="E947" s="81">
        <v>24.62</v>
      </c>
      <c r="F947" s="81">
        <v>33.46</v>
      </c>
      <c r="G947" s="65">
        <f t="shared" si="14"/>
        <v>9</v>
      </c>
    </row>
    <row r="948" spans="1:7" x14ac:dyDescent="0.25">
      <c r="A948" s="78" t="s">
        <v>1505</v>
      </c>
      <c r="B948" s="79" t="s">
        <v>1506</v>
      </c>
      <c r="C948" s="80" t="s">
        <v>6834</v>
      </c>
      <c r="D948" s="81">
        <v>1087.6300000000001</v>
      </c>
      <c r="E948" s="81">
        <v>321.8</v>
      </c>
      <c r="F948" s="81">
        <v>1409.43</v>
      </c>
      <c r="G948" s="65">
        <f t="shared" si="14"/>
        <v>9</v>
      </c>
    </row>
    <row r="949" spans="1:7" x14ac:dyDescent="0.25">
      <c r="A949" s="78" t="s">
        <v>1507</v>
      </c>
      <c r="B949" s="79" t="s">
        <v>1508</v>
      </c>
      <c r="C949" s="80"/>
      <c r="D949" s="81"/>
      <c r="E949" s="81"/>
      <c r="F949" s="81"/>
      <c r="G949" s="65">
        <f t="shared" si="14"/>
        <v>5</v>
      </c>
    </row>
    <row r="950" spans="1:7" x14ac:dyDescent="0.25">
      <c r="A950" s="78" t="s">
        <v>1509</v>
      </c>
      <c r="B950" s="79" t="s">
        <v>1510</v>
      </c>
      <c r="C950" s="80" t="s">
        <v>6830</v>
      </c>
      <c r="D950" s="81">
        <v>2.25</v>
      </c>
      <c r="E950" s="81">
        <v>4.7699999999999996</v>
      </c>
      <c r="F950" s="81">
        <v>7.02</v>
      </c>
      <c r="G950" s="65">
        <f t="shared" si="14"/>
        <v>9</v>
      </c>
    </row>
    <row r="951" spans="1:7" x14ac:dyDescent="0.25">
      <c r="A951" s="78" t="s">
        <v>1511</v>
      </c>
      <c r="B951" s="79" t="s">
        <v>1512</v>
      </c>
      <c r="C951" s="80" t="s">
        <v>6830</v>
      </c>
      <c r="D951" s="81">
        <v>1.4</v>
      </c>
      <c r="E951" s="81">
        <v>4.7699999999999996</v>
      </c>
      <c r="F951" s="81">
        <v>6.17</v>
      </c>
      <c r="G951" s="65">
        <f t="shared" si="14"/>
        <v>9</v>
      </c>
    </row>
    <row r="952" spans="1:7" x14ac:dyDescent="0.25">
      <c r="A952" s="78" t="s">
        <v>1513</v>
      </c>
      <c r="B952" s="79" t="s">
        <v>8205</v>
      </c>
      <c r="C952" s="80" t="s">
        <v>6830</v>
      </c>
      <c r="D952" s="81">
        <v>7.1</v>
      </c>
      <c r="E952" s="81">
        <v>4.7699999999999996</v>
      </c>
      <c r="F952" s="81">
        <v>11.87</v>
      </c>
      <c r="G952" s="65">
        <f t="shared" si="14"/>
        <v>9</v>
      </c>
    </row>
    <row r="953" spans="1:7" x14ac:dyDescent="0.25">
      <c r="A953" s="78" t="s">
        <v>1514</v>
      </c>
      <c r="B953" s="79" t="s">
        <v>1515</v>
      </c>
      <c r="C953" s="80" t="s">
        <v>6830</v>
      </c>
      <c r="D953" s="81">
        <v>2.2999999999999998</v>
      </c>
      <c r="E953" s="81">
        <v>6.96</v>
      </c>
      <c r="F953" s="81">
        <v>9.26</v>
      </c>
      <c r="G953" s="65">
        <f t="shared" si="14"/>
        <v>9</v>
      </c>
    </row>
    <row r="954" spans="1:7" x14ac:dyDescent="0.25">
      <c r="A954" s="78" t="s">
        <v>1516</v>
      </c>
      <c r="B954" s="79" t="s">
        <v>1517</v>
      </c>
      <c r="C954" s="80" t="s">
        <v>6830</v>
      </c>
      <c r="D954" s="81">
        <v>3.95</v>
      </c>
      <c r="E954" s="81">
        <v>7.38</v>
      </c>
      <c r="F954" s="81">
        <v>11.33</v>
      </c>
      <c r="G954" s="65">
        <f t="shared" si="14"/>
        <v>9</v>
      </c>
    </row>
    <row r="955" spans="1:7" x14ac:dyDescent="0.25">
      <c r="A955" s="78" t="s">
        <v>1518</v>
      </c>
      <c r="B955" s="79" t="s">
        <v>1519</v>
      </c>
      <c r="C955" s="80" t="s">
        <v>6830</v>
      </c>
      <c r="D955" s="81">
        <v>9.56</v>
      </c>
      <c r="E955" s="81">
        <v>13.1</v>
      </c>
      <c r="F955" s="81">
        <v>22.66</v>
      </c>
      <c r="G955" s="65">
        <f t="shared" si="14"/>
        <v>9</v>
      </c>
    </row>
    <row r="956" spans="1:7" x14ac:dyDescent="0.25">
      <c r="A956" s="78" t="s">
        <v>1520</v>
      </c>
      <c r="B956" s="79" t="s">
        <v>1521</v>
      </c>
      <c r="C956" s="80" t="s">
        <v>6830</v>
      </c>
      <c r="D956" s="81">
        <v>9.56</v>
      </c>
      <c r="E956" s="81">
        <v>18.059999999999999</v>
      </c>
      <c r="F956" s="81">
        <v>27.62</v>
      </c>
      <c r="G956" s="65">
        <f t="shared" si="14"/>
        <v>9</v>
      </c>
    </row>
    <row r="957" spans="1:7" x14ac:dyDescent="0.25">
      <c r="A957" s="78" t="s">
        <v>6553</v>
      </c>
      <c r="B957" s="79" t="s">
        <v>1526</v>
      </c>
      <c r="C957" s="80" t="s">
        <v>6830</v>
      </c>
      <c r="D957" s="81">
        <v>41.23</v>
      </c>
      <c r="E957" s="81">
        <v>11.29</v>
      </c>
      <c r="F957" s="81">
        <v>52.52</v>
      </c>
      <c r="G957" s="65">
        <f t="shared" si="14"/>
        <v>9</v>
      </c>
    </row>
    <row r="958" spans="1:7" x14ac:dyDescent="0.25">
      <c r="A958" s="78" t="s">
        <v>1522</v>
      </c>
      <c r="B958" s="79" t="s">
        <v>1523</v>
      </c>
      <c r="C958" s="80" t="s">
        <v>6830</v>
      </c>
      <c r="D958" s="81">
        <v>1.92</v>
      </c>
      <c r="E958" s="81">
        <v>11.29</v>
      </c>
      <c r="F958" s="81">
        <v>13.21</v>
      </c>
      <c r="G958" s="65">
        <f t="shared" si="14"/>
        <v>9</v>
      </c>
    </row>
    <row r="959" spans="1:7" x14ac:dyDescent="0.25">
      <c r="A959" s="78" t="s">
        <v>1524</v>
      </c>
      <c r="B959" s="79" t="s">
        <v>1525</v>
      </c>
      <c r="C959" s="80" t="s">
        <v>6830</v>
      </c>
      <c r="D959" s="81">
        <v>9.2799999999999994</v>
      </c>
      <c r="E959" s="81">
        <v>29.34</v>
      </c>
      <c r="F959" s="81">
        <v>38.619999999999997</v>
      </c>
      <c r="G959" s="65">
        <f t="shared" si="14"/>
        <v>9</v>
      </c>
    </row>
    <row r="960" spans="1:7" x14ac:dyDescent="0.25">
      <c r="A960" s="78" t="s">
        <v>1527</v>
      </c>
      <c r="B960" s="79" t="s">
        <v>1528</v>
      </c>
      <c r="C960" s="80"/>
      <c r="D960" s="81"/>
      <c r="E960" s="81"/>
      <c r="F960" s="81"/>
      <c r="G960" s="65">
        <f t="shared" si="14"/>
        <v>5</v>
      </c>
    </row>
    <row r="961" spans="1:7" x14ac:dyDescent="0.25">
      <c r="A961" s="78" t="s">
        <v>1529</v>
      </c>
      <c r="B961" s="79" t="s">
        <v>1530</v>
      </c>
      <c r="C961" s="80" t="s">
        <v>6830</v>
      </c>
      <c r="D961" s="81">
        <v>9.0299999999999994</v>
      </c>
      <c r="E961" s="81">
        <v>24.83</v>
      </c>
      <c r="F961" s="81">
        <v>33.86</v>
      </c>
      <c r="G961" s="65">
        <f t="shared" si="14"/>
        <v>9</v>
      </c>
    </row>
    <row r="962" spans="1:7" x14ac:dyDescent="0.25">
      <c r="A962" s="78" t="s">
        <v>1531</v>
      </c>
      <c r="B962" s="79" t="s">
        <v>1532</v>
      </c>
      <c r="C962" s="80" t="s">
        <v>6830</v>
      </c>
      <c r="D962" s="81">
        <v>9.65</v>
      </c>
      <c r="E962" s="81">
        <v>29.34</v>
      </c>
      <c r="F962" s="81">
        <v>38.99</v>
      </c>
      <c r="G962" s="65">
        <f t="shared" si="14"/>
        <v>9</v>
      </c>
    </row>
    <row r="963" spans="1:7" x14ac:dyDescent="0.25">
      <c r="A963" s="78" t="s">
        <v>1533</v>
      </c>
      <c r="B963" s="79" t="s">
        <v>1534</v>
      </c>
      <c r="C963" s="80" t="s">
        <v>6830</v>
      </c>
      <c r="D963" s="81">
        <v>31.67</v>
      </c>
      <c r="E963" s="81">
        <v>29.34</v>
      </c>
      <c r="F963" s="81">
        <v>61.01</v>
      </c>
      <c r="G963" s="65">
        <f t="shared" si="14"/>
        <v>9</v>
      </c>
    </row>
    <row r="964" spans="1:7" x14ac:dyDescent="0.25">
      <c r="A964" s="78" t="s">
        <v>1535</v>
      </c>
      <c r="B964" s="79" t="s">
        <v>1536</v>
      </c>
      <c r="C964" s="80" t="s">
        <v>6830</v>
      </c>
      <c r="D964" s="81">
        <v>9.0299999999999994</v>
      </c>
      <c r="E964" s="81">
        <v>18.059999999999999</v>
      </c>
      <c r="F964" s="81">
        <v>27.09</v>
      </c>
      <c r="G964" s="65">
        <f t="shared" si="14"/>
        <v>9</v>
      </c>
    </row>
    <row r="965" spans="1:7" x14ac:dyDescent="0.25">
      <c r="A965" s="78" t="s">
        <v>1537</v>
      </c>
      <c r="B965" s="79" t="s">
        <v>1538</v>
      </c>
      <c r="C965" s="80" t="s">
        <v>6830</v>
      </c>
      <c r="D965" s="81">
        <v>9.0299999999999994</v>
      </c>
      <c r="E965" s="81">
        <v>31.6</v>
      </c>
      <c r="F965" s="81">
        <v>40.630000000000003</v>
      </c>
      <c r="G965" s="65">
        <f t="shared" si="14"/>
        <v>9</v>
      </c>
    </row>
    <row r="966" spans="1:7" x14ac:dyDescent="0.25">
      <c r="A966" s="78" t="s">
        <v>1539</v>
      </c>
      <c r="B966" s="79" t="s">
        <v>1540</v>
      </c>
      <c r="C966" s="80" t="s">
        <v>6833</v>
      </c>
      <c r="D966" s="81">
        <v>6.49</v>
      </c>
      <c r="E966" s="81">
        <v>51.13</v>
      </c>
      <c r="F966" s="81">
        <v>57.62</v>
      </c>
      <c r="G966" s="65">
        <f t="shared" si="14"/>
        <v>9</v>
      </c>
    </row>
    <row r="967" spans="1:7" ht="30" x14ac:dyDescent="0.25">
      <c r="A967" s="78" t="s">
        <v>1541</v>
      </c>
      <c r="B967" s="79" t="s">
        <v>1542</v>
      </c>
      <c r="C967" s="80" t="s">
        <v>6833</v>
      </c>
      <c r="D967" s="81">
        <v>1.33</v>
      </c>
      <c r="E967" s="81">
        <v>23.8</v>
      </c>
      <c r="F967" s="81">
        <v>25.13</v>
      </c>
      <c r="G967" s="65">
        <f t="shared" si="14"/>
        <v>9</v>
      </c>
    </row>
    <row r="968" spans="1:7" ht="30" x14ac:dyDescent="0.25">
      <c r="A968" s="78" t="s">
        <v>1543</v>
      </c>
      <c r="B968" s="79" t="s">
        <v>1544</v>
      </c>
      <c r="C968" s="80" t="s">
        <v>6833</v>
      </c>
      <c r="D968" s="81">
        <v>1.5</v>
      </c>
      <c r="E968" s="81">
        <v>23.8</v>
      </c>
      <c r="F968" s="81">
        <v>25.3</v>
      </c>
      <c r="G968" s="65">
        <f t="shared" si="14"/>
        <v>9</v>
      </c>
    </row>
    <row r="969" spans="1:7" ht="30" x14ac:dyDescent="0.25">
      <c r="A969" s="78" t="s">
        <v>1545</v>
      </c>
      <c r="B969" s="79" t="s">
        <v>1546</v>
      </c>
      <c r="C969" s="80" t="s">
        <v>6833</v>
      </c>
      <c r="D969" s="81">
        <v>1.75</v>
      </c>
      <c r="E969" s="81">
        <v>23.8</v>
      </c>
      <c r="F969" s="81">
        <v>25.55</v>
      </c>
      <c r="G969" s="65">
        <f t="shared" si="14"/>
        <v>9</v>
      </c>
    </row>
    <row r="970" spans="1:7" ht="30" x14ac:dyDescent="0.25">
      <c r="A970" s="78" t="s">
        <v>1547</v>
      </c>
      <c r="B970" s="79" t="s">
        <v>1548</v>
      </c>
      <c r="C970" s="80" t="s">
        <v>6833</v>
      </c>
      <c r="D970" s="81">
        <v>2.1800000000000002</v>
      </c>
      <c r="E970" s="81">
        <v>23.8</v>
      </c>
      <c r="F970" s="81">
        <v>25.98</v>
      </c>
      <c r="G970" s="65">
        <f t="shared" ref="G970:G1033" si="15">LEN(A970)</f>
        <v>9</v>
      </c>
    </row>
    <row r="971" spans="1:7" x14ac:dyDescent="0.25">
      <c r="A971" s="78" t="s">
        <v>1549</v>
      </c>
      <c r="B971" s="79" t="s">
        <v>1550</v>
      </c>
      <c r="C971" s="80"/>
      <c r="D971" s="81"/>
      <c r="E971" s="81"/>
      <c r="F971" s="81"/>
      <c r="G971" s="65">
        <f t="shared" si="15"/>
        <v>5</v>
      </c>
    </row>
    <row r="972" spans="1:7" x14ac:dyDescent="0.25">
      <c r="A972" s="78" t="s">
        <v>1551</v>
      </c>
      <c r="B972" s="79" t="s">
        <v>1552</v>
      </c>
      <c r="C972" s="80" t="s">
        <v>6830</v>
      </c>
      <c r="D972" s="81">
        <v>4.55</v>
      </c>
      <c r="E972" s="81">
        <v>15.01</v>
      </c>
      <c r="F972" s="81">
        <v>19.559999999999999</v>
      </c>
      <c r="G972" s="65">
        <f t="shared" si="15"/>
        <v>9</v>
      </c>
    </row>
    <row r="973" spans="1:7" x14ac:dyDescent="0.25">
      <c r="A973" s="78" t="s">
        <v>1553</v>
      </c>
      <c r="B973" s="79" t="s">
        <v>1554</v>
      </c>
      <c r="C973" s="80" t="s">
        <v>6830</v>
      </c>
      <c r="D973" s="81">
        <v>6.37</v>
      </c>
      <c r="E973" s="81">
        <v>15.01</v>
      </c>
      <c r="F973" s="81">
        <v>21.38</v>
      </c>
      <c r="G973" s="65">
        <f t="shared" si="15"/>
        <v>9</v>
      </c>
    </row>
    <row r="974" spans="1:7" x14ac:dyDescent="0.25">
      <c r="A974" s="78" t="s">
        <v>1555</v>
      </c>
      <c r="B974" s="79" t="s">
        <v>1556</v>
      </c>
      <c r="C974" s="80"/>
      <c r="D974" s="81"/>
      <c r="E974" s="81"/>
      <c r="F974" s="81"/>
      <c r="G974" s="65">
        <f t="shared" si="15"/>
        <v>5</v>
      </c>
    </row>
    <row r="975" spans="1:7" x14ac:dyDescent="0.25">
      <c r="A975" s="78" t="s">
        <v>1557</v>
      </c>
      <c r="B975" s="79" t="s">
        <v>1558</v>
      </c>
      <c r="C975" s="80" t="s">
        <v>6834</v>
      </c>
      <c r="D975" s="81">
        <v>442.42</v>
      </c>
      <c r="E975" s="81">
        <v>433.36</v>
      </c>
      <c r="F975" s="81">
        <v>875.78</v>
      </c>
      <c r="G975" s="65">
        <f t="shared" si="15"/>
        <v>9</v>
      </c>
    </row>
    <row r="976" spans="1:7" ht="30" x14ac:dyDescent="0.25">
      <c r="A976" s="78" t="s">
        <v>1559</v>
      </c>
      <c r="B976" s="79" t="s">
        <v>1560</v>
      </c>
      <c r="C976" s="80" t="s">
        <v>6834</v>
      </c>
      <c r="D976" s="81">
        <v>508.64</v>
      </c>
      <c r="E976" s="81">
        <v>433.36</v>
      </c>
      <c r="F976" s="81">
        <v>942</v>
      </c>
      <c r="G976" s="65">
        <f t="shared" si="15"/>
        <v>9</v>
      </c>
    </row>
    <row r="977" spans="1:7" ht="30" x14ac:dyDescent="0.25">
      <c r="A977" s="78" t="s">
        <v>1561</v>
      </c>
      <c r="B977" s="79" t="s">
        <v>1562</v>
      </c>
      <c r="C977" s="80" t="s">
        <v>6834</v>
      </c>
      <c r="D977" s="81">
        <v>545.45000000000005</v>
      </c>
      <c r="E977" s="81">
        <v>433.36</v>
      </c>
      <c r="F977" s="81">
        <v>978.81</v>
      </c>
      <c r="G977" s="65">
        <f t="shared" si="15"/>
        <v>9</v>
      </c>
    </row>
    <row r="978" spans="1:7" x14ac:dyDescent="0.25">
      <c r="A978" s="78" t="s">
        <v>1563</v>
      </c>
      <c r="B978" s="79" t="s">
        <v>1564</v>
      </c>
      <c r="C978" s="80" t="s">
        <v>6833</v>
      </c>
      <c r="D978" s="81">
        <v>28.32</v>
      </c>
      <c r="E978" s="81">
        <v>50.35</v>
      </c>
      <c r="F978" s="81">
        <v>78.67</v>
      </c>
      <c r="G978" s="65">
        <f t="shared" si="15"/>
        <v>9</v>
      </c>
    </row>
    <row r="979" spans="1:7" x14ac:dyDescent="0.25">
      <c r="A979" s="78" t="s">
        <v>1565</v>
      </c>
      <c r="B979" s="79" t="s">
        <v>1566</v>
      </c>
      <c r="C979" s="80" t="s">
        <v>6833</v>
      </c>
      <c r="D979" s="81">
        <v>13.93</v>
      </c>
      <c r="E979" s="81">
        <v>68.540000000000006</v>
      </c>
      <c r="F979" s="81">
        <v>82.47</v>
      </c>
      <c r="G979" s="65">
        <f t="shared" si="15"/>
        <v>9</v>
      </c>
    </row>
    <row r="980" spans="1:7" x14ac:dyDescent="0.25">
      <c r="A980" s="78" t="s">
        <v>1567</v>
      </c>
      <c r="B980" s="79" t="s">
        <v>1568</v>
      </c>
      <c r="C980" s="80"/>
      <c r="D980" s="81"/>
      <c r="E980" s="81"/>
      <c r="F980" s="81"/>
      <c r="G980" s="65">
        <f t="shared" si="15"/>
        <v>5</v>
      </c>
    </row>
    <row r="981" spans="1:7" x14ac:dyDescent="0.25">
      <c r="A981" s="78" t="s">
        <v>1569</v>
      </c>
      <c r="B981" s="79" t="s">
        <v>1570</v>
      </c>
      <c r="C981" s="80" t="s">
        <v>6830</v>
      </c>
      <c r="D981" s="81">
        <v>87.38</v>
      </c>
      <c r="E981" s="81">
        <v>8.14</v>
      </c>
      <c r="F981" s="81">
        <v>95.52</v>
      </c>
      <c r="G981" s="65">
        <f t="shared" si="15"/>
        <v>9</v>
      </c>
    </row>
    <row r="982" spans="1:7" x14ac:dyDescent="0.25">
      <c r="A982" s="78" t="s">
        <v>1571</v>
      </c>
      <c r="B982" s="79" t="s">
        <v>1572</v>
      </c>
      <c r="C982" s="80" t="s">
        <v>6833</v>
      </c>
      <c r="D982" s="81">
        <v>42.53</v>
      </c>
      <c r="E982" s="81">
        <v>2.04</v>
      </c>
      <c r="F982" s="81">
        <v>44.57</v>
      </c>
      <c r="G982" s="65">
        <f t="shared" si="15"/>
        <v>9</v>
      </c>
    </row>
    <row r="983" spans="1:7" x14ac:dyDescent="0.25">
      <c r="A983" s="78" t="s">
        <v>1573</v>
      </c>
      <c r="B983" s="79" t="s">
        <v>1574</v>
      </c>
      <c r="C983" s="80" t="s">
        <v>6833</v>
      </c>
      <c r="D983" s="81">
        <v>85.93</v>
      </c>
      <c r="E983" s="81">
        <v>2.44</v>
      </c>
      <c r="F983" s="81">
        <v>88.37</v>
      </c>
      <c r="G983" s="65">
        <f t="shared" si="15"/>
        <v>9</v>
      </c>
    </row>
    <row r="984" spans="1:7" x14ac:dyDescent="0.25">
      <c r="A984" s="78" t="s">
        <v>1575</v>
      </c>
      <c r="B984" s="79" t="s">
        <v>1576</v>
      </c>
      <c r="C984" s="80" t="s">
        <v>6833</v>
      </c>
      <c r="D984" s="81">
        <v>41.9</v>
      </c>
      <c r="E984" s="81">
        <v>4.07</v>
      </c>
      <c r="F984" s="81">
        <v>45.97</v>
      </c>
      <c r="G984" s="65">
        <f t="shared" si="15"/>
        <v>9</v>
      </c>
    </row>
    <row r="985" spans="1:7" ht="30" x14ac:dyDescent="0.25">
      <c r="A985" s="78" t="s">
        <v>1577</v>
      </c>
      <c r="B985" s="79" t="s">
        <v>1578</v>
      </c>
      <c r="C985" s="80" t="s">
        <v>6833</v>
      </c>
      <c r="D985" s="81">
        <v>139.69999999999999</v>
      </c>
      <c r="E985" s="81">
        <v>0.49</v>
      </c>
      <c r="F985" s="81">
        <v>140.19</v>
      </c>
      <c r="G985" s="65">
        <f t="shared" si="15"/>
        <v>9</v>
      </c>
    </row>
    <row r="986" spans="1:7" x14ac:dyDescent="0.25">
      <c r="A986" s="78" t="s">
        <v>1579</v>
      </c>
      <c r="B986" s="79" t="s">
        <v>1580</v>
      </c>
      <c r="C986" s="80" t="s">
        <v>6830</v>
      </c>
      <c r="D986" s="81">
        <v>290.20999999999998</v>
      </c>
      <c r="E986" s="81">
        <v>4.8899999999999997</v>
      </c>
      <c r="F986" s="81">
        <v>295.10000000000002</v>
      </c>
      <c r="G986" s="65">
        <f t="shared" si="15"/>
        <v>9</v>
      </c>
    </row>
    <row r="987" spans="1:7" x14ac:dyDescent="0.25">
      <c r="A987" s="78" t="s">
        <v>1581</v>
      </c>
      <c r="B987" s="79" t="s">
        <v>1582</v>
      </c>
      <c r="C987" s="80"/>
      <c r="D987" s="81"/>
      <c r="E987" s="81"/>
      <c r="F987" s="81"/>
      <c r="G987" s="65">
        <f t="shared" si="15"/>
        <v>5</v>
      </c>
    </row>
    <row r="988" spans="1:7" x14ac:dyDescent="0.25">
      <c r="A988" s="78" t="s">
        <v>1583</v>
      </c>
      <c r="B988" s="79" t="s">
        <v>1584</v>
      </c>
      <c r="C988" s="80" t="s">
        <v>6830</v>
      </c>
      <c r="D988" s="81">
        <v>85.95</v>
      </c>
      <c r="E988" s="81">
        <v>8.14</v>
      </c>
      <c r="F988" s="81">
        <v>94.09</v>
      </c>
      <c r="G988" s="65">
        <f t="shared" si="15"/>
        <v>9</v>
      </c>
    </row>
    <row r="989" spans="1:7" x14ac:dyDescent="0.25">
      <c r="A989" s="78" t="s">
        <v>1585</v>
      </c>
      <c r="B989" s="79" t="s">
        <v>1586</v>
      </c>
      <c r="C989" s="80" t="s">
        <v>6833</v>
      </c>
      <c r="D989" s="81">
        <v>40.119999999999997</v>
      </c>
      <c r="E989" s="81">
        <v>2.04</v>
      </c>
      <c r="F989" s="81">
        <v>42.16</v>
      </c>
      <c r="G989" s="65">
        <f t="shared" si="15"/>
        <v>9</v>
      </c>
    </row>
    <row r="990" spans="1:7" x14ac:dyDescent="0.25">
      <c r="A990" s="78" t="s">
        <v>1587</v>
      </c>
      <c r="B990" s="79" t="s">
        <v>1588</v>
      </c>
      <c r="C990" s="80" t="s">
        <v>6833</v>
      </c>
      <c r="D990" s="81">
        <v>79.66</v>
      </c>
      <c r="E990" s="81">
        <v>2.44</v>
      </c>
      <c r="F990" s="81">
        <v>82.1</v>
      </c>
      <c r="G990" s="65">
        <f t="shared" si="15"/>
        <v>9</v>
      </c>
    </row>
    <row r="991" spans="1:7" x14ac:dyDescent="0.25">
      <c r="A991" s="78" t="s">
        <v>1589</v>
      </c>
      <c r="B991" s="79" t="s">
        <v>1590</v>
      </c>
      <c r="C991" s="80" t="s">
        <v>6833</v>
      </c>
      <c r="D991" s="81">
        <v>84.35</v>
      </c>
      <c r="E991" s="81">
        <v>2.44</v>
      </c>
      <c r="F991" s="81">
        <v>86.79</v>
      </c>
      <c r="G991" s="65">
        <f t="shared" si="15"/>
        <v>9</v>
      </c>
    </row>
    <row r="992" spans="1:7" ht="30" x14ac:dyDescent="0.25">
      <c r="A992" s="78" t="s">
        <v>1591</v>
      </c>
      <c r="B992" s="79" t="s">
        <v>1592</v>
      </c>
      <c r="C992" s="80" t="s">
        <v>6833</v>
      </c>
      <c r="D992" s="81">
        <v>41.6</v>
      </c>
      <c r="E992" s="81">
        <v>4.07</v>
      </c>
      <c r="F992" s="81">
        <v>45.67</v>
      </c>
      <c r="G992" s="65">
        <f t="shared" si="15"/>
        <v>9</v>
      </c>
    </row>
    <row r="993" spans="1:7" x14ac:dyDescent="0.25">
      <c r="A993" s="78" t="s">
        <v>7406</v>
      </c>
      <c r="B993" s="79" t="s">
        <v>8076</v>
      </c>
      <c r="C993" s="80" t="s">
        <v>6833</v>
      </c>
      <c r="D993" s="81">
        <v>74.150000000000006</v>
      </c>
      <c r="E993" s="81"/>
      <c r="F993" s="81">
        <v>74.150000000000006</v>
      </c>
      <c r="G993" s="65">
        <f t="shared" si="15"/>
        <v>9</v>
      </c>
    </row>
    <row r="994" spans="1:7" x14ac:dyDescent="0.25">
      <c r="A994" s="78" t="s">
        <v>8077</v>
      </c>
      <c r="B994" s="79" t="s">
        <v>8078</v>
      </c>
      <c r="C994" s="80" t="s">
        <v>6830</v>
      </c>
      <c r="D994" s="81">
        <v>165.06</v>
      </c>
      <c r="E994" s="81"/>
      <c r="F994" s="81">
        <v>165.06</v>
      </c>
      <c r="G994" s="65">
        <f t="shared" si="15"/>
        <v>9</v>
      </c>
    </row>
    <row r="995" spans="1:7" ht="30" x14ac:dyDescent="0.25">
      <c r="A995" s="78" t="s">
        <v>8079</v>
      </c>
      <c r="B995" s="79" t="s">
        <v>8080</v>
      </c>
      <c r="C995" s="80" t="s">
        <v>6829</v>
      </c>
      <c r="D995" s="81">
        <v>2925.09</v>
      </c>
      <c r="E995" s="81"/>
      <c r="F995" s="81">
        <v>2925.09</v>
      </c>
      <c r="G995" s="65">
        <f t="shared" si="15"/>
        <v>9</v>
      </c>
    </row>
    <row r="996" spans="1:7" x14ac:dyDescent="0.25">
      <c r="A996" s="78" t="s">
        <v>1593</v>
      </c>
      <c r="B996" s="79" t="s">
        <v>1594</v>
      </c>
      <c r="C996" s="80"/>
      <c r="D996" s="81"/>
      <c r="E996" s="81"/>
      <c r="F996" s="81"/>
      <c r="G996" s="65">
        <f t="shared" si="15"/>
        <v>5</v>
      </c>
    </row>
    <row r="997" spans="1:7" x14ac:dyDescent="0.25">
      <c r="A997" s="78" t="s">
        <v>1595</v>
      </c>
      <c r="B997" s="79" t="s">
        <v>1596</v>
      </c>
      <c r="C997" s="80" t="s">
        <v>6830</v>
      </c>
      <c r="D997" s="81">
        <v>34.159999999999997</v>
      </c>
      <c r="E997" s="81">
        <v>57.24</v>
      </c>
      <c r="F997" s="81">
        <v>91.4</v>
      </c>
      <c r="G997" s="65">
        <f t="shared" si="15"/>
        <v>9</v>
      </c>
    </row>
    <row r="998" spans="1:7" ht="30" x14ac:dyDescent="0.25">
      <c r="A998" s="78" t="s">
        <v>1597</v>
      </c>
      <c r="B998" s="79" t="s">
        <v>1598</v>
      </c>
      <c r="C998" s="80" t="s">
        <v>6833</v>
      </c>
      <c r="D998" s="81">
        <v>69.64</v>
      </c>
      <c r="E998" s="81">
        <v>20.36</v>
      </c>
      <c r="F998" s="81">
        <v>90</v>
      </c>
      <c r="G998" s="65">
        <f t="shared" si="15"/>
        <v>9</v>
      </c>
    </row>
    <row r="999" spans="1:7" ht="30" x14ac:dyDescent="0.25">
      <c r="A999" s="78" t="s">
        <v>1599</v>
      </c>
      <c r="B999" s="79" t="s">
        <v>1600</v>
      </c>
      <c r="C999" s="80" t="s">
        <v>6833</v>
      </c>
      <c r="D999" s="81">
        <v>11.4</v>
      </c>
      <c r="E999" s="81"/>
      <c r="F999" s="81">
        <v>11.4</v>
      </c>
      <c r="G999" s="65">
        <f t="shared" si="15"/>
        <v>9</v>
      </c>
    </row>
    <row r="1000" spans="1:7" x14ac:dyDescent="0.25">
      <c r="A1000" s="78" t="s">
        <v>1601</v>
      </c>
      <c r="B1000" s="79" t="s">
        <v>1602</v>
      </c>
      <c r="C1000" s="80" t="s">
        <v>6830</v>
      </c>
      <c r="D1000" s="81">
        <v>149.62</v>
      </c>
      <c r="E1000" s="81">
        <v>20.36</v>
      </c>
      <c r="F1000" s="81">
        <v>169.98</v>
      </c>
      <c r="G1000" s="65">
        <f t="shared" si="15"/>
        <v>9</v>
      </c>
    </row>
    <row r="1001" spans="1:7" ht="30" x14ac:dyDescent="0.25">
      <c r="A1001" s="78" t="s">
        <v>1603</v>
      </c>
      <c r="B1001" s="79" t="s">
        <v>1604</v>
      </c>
      <c r="C1001" s="80" t="s">
        <v>6830</v>
      </c>
      <c r="D1001" s="81">
        <v>11.69</v>
      </c>
      <c r="E1001" s="81">
        <v>22.44</v>
      </c>
      <c r="F1001" s="81">
        <v>34.130000000000003</v>
      </c>
      <c r="G1001" s="65">
        <f t="shared" si="15"/>
        <v>9</v>
      </c>
    </row>
    <row r="1002" spans="1:7" x14ac:dyDescent="0.25">
      <c r="A1002" s="78" t="s">
        <v>1605</v>
      </c>
      <c r="B1002" s="79" t="s">
        <v>7227</v>
      </c>
      <c r="C1002" s="80"/>
      <c r="D1002" s="81"/>
      <c r="E1002" s="81"/>
      <c r="F1002" s="81"/>
      <c r="G1002" s="65">
        <f t="shared" si="15"/>
        <v>5</v>
      </c>
    </row>
    <row r="1003" spans="1:7" x14ac:dyDescent="0.25">
      <c r="A1003" s="78" t="s">
        <v>1606</v>
      </c>
      <c r="B1003" s="79" t="s">
        <v>1607</v>
      </c>
      <c r="C1003" s="80" t="s">
        <v>6830</v>
      </c>
      <c r="D1003" s="81">
        <v>45.32</v>
      </c>
      <c r="E1003" s="81"/>
      <c r="F1003" s="81">
        <v>45.32</v>
      </c>
      <c r="G1003" s="65">
        <f t="shared" si="15"/>
        <v>9</v>
      </c>
    </row>
    <row r="1004" spans="1:7" ht="30" x14ac:dyDescent="0.25">
      <c r="A1004" s="78" t="s">
        <v>1608</v>
      </c>
      <c r="B1004" s="79" t="s">
        <v>1609</v>
      </c>
      <c r="C1004" s="80" t="s">
        <v>6830</v>
      </c>
      <c r="D1004" s="81">
        <v>41.72</v>
      </c>
      <c r="E1004" s="81"/>
      <c r="F1004" s="81">
        <v>41.72</v>
      </c>
      <c r="G1004" s="65">
        <f t="shared" si="15"/>
        <v>9</v>
      </c>
    </row>
    <row r="1005" spans="1:7" ht="30" x14ac:dyDescent="0.25">
      <c r="A1005" s="78" t="s">
        <v>1610</v>
      </c>
      <c r="B1005" s="79" t="s">
        <v>1611</v>
      </c>
      <c r="C1005" s="80" t="s">
        <v>6833</v>
      </c>
      <c r="D1005" s="81">
        <v>47.38</v>
      </c>
      <c r="E1005" s="81"/>
      <c r="F1005" s="81">
        <v>47.38</v>
      </c>
      <c r="G1005" s="65">
        <f t="shared" si="15"/>
        <v>9</v>
      </c>
    </row>
    <row r="1006" spans="1:7" x14ac:dyDescent="0.25">
      <c r="A1006" s="78" t="s">
        <v>1612</v>
      </c>
      <c r="B1006" s="79" t="s">
        <v>1613</v>
      </c>
      <c r="C1006" s="80" t="s">
        <v>6833</v>
      </c>
      <c r="D1006" s="81">
        <v>40.619999999999997</v>
      </c>
      <c r="E1006" s="81"/>
      <c r="F1006" s="81">
        <v>40.619999999999997</v>
      </c>
      <c r="G1006" s="65">
        <f t="shared" si="15"/>
        <v>9</v>
      </c>
    </row>
    <row r="1007" spans="1:7" ht="30" x14ac:dyDescent="0.25">
      <c r="A1007" s="78" t="s">
        <v>1614</v>
      </c>
      <c r="B1007" s="79" t="s">
        <v>1615</v>
      </c>
      <c r="C1007" s="80" t="s">
        <v>6833</v>
      </c>
      <c r="D1007" s="81"/>
      <c r="E1007" s="81">
        <v>45.15</v>
      </c>
      <c r="F1007" s="81">
        <v>45.15</v>
      </c>
      <c r="G1007" s="65">
        <f t="shared" si="15"/>
        <v>9</v>
      </c>
    </row>
    <row r="1008" spans="1:7" x14ac:dyDescent="0.25">
      <c r="A1008" s="78" t="s">
        <v>1616</v>
      </c>
      <c r="B1008" s="79" t="s">
        <v>1617</v>
      </c>
      <c r="C1008" s="80" t="s">
        <v>6830</v>
      </c>
      <c r="D1008" s="81">
        <v>11.57</v>
      </c>
      <c r="E1008" s="81">
        <v>22.99</v>
      </c>
      <c r="F1008" s="81">
        <v>34.56</v>
      </c>
      <c r="G1008" s="65">
        <f t="shared" si="15"/>
        <v>9</v>
      </c>
    </row>
    <row r="1009" spans="1:7" x14ac:dyDescent="0.25">
      <c r="A1009" s="78" t="s">
        <v>1618</v>
      </c>
      <c r="B1009" s="79" t="s">
        <v>1619</v>
      </c>
      <c r="C1009" s="80" t="s">
        <v>6830</v>
      </c>
      <c r="D1009" s="81">
        <v>26.18</v>
      </c>
      <c r="E1009" s="81">
        <v>22.99</v>
      </c>
      <c r="F1009" s="81">
        <v>49.17</v>
      </c>
      <c r="G1009" s="65">
        <f t="shared" si="15"/>
        <v>9</v>
      </c>
    </row>
    <row r="1010" spans="1:7" x14ac:dyDescent="0.25">
      <c r="A1010" s="78" t="s">
        <v>1620</v>
      </c>
      <c r="B1010" s="79" t="s">
        <v>1621</v>
      </c>
      <c r="C1010" s="80" t="s">
        <v>6833</v>
      </c>
      <c r="D1010" s="81">
        <v>6.17</v>
      </c>
      <c r="E1010" s="81">
        <v>12</v>
      </c>
      <c r="F1010" s="81">
        <v>18.170000000000002</v>
      </c>
      <c r="G1010" s="65">
        <f t="shared" si="15"/>
        <v>9</v>
      </c>
    </row>
    <row r="1011" spans="1:7" x14ac:dyDescent="0.25">
      <c r="A1011" s="78" t="s">
        <v>1622</v>
      </c>
      <c r="B1011" s="79" t="s">
        <v>1623</v>
      </c>
      <c r="C1011" s="80" t="s">
        <v>6833</v>
      </c>
      <c r="D1011" s="81">
        <v>13.96</v>
      </c>
      <c r="E1011" s="81">
        <v>12</v>
      </c>
      <c r="F1011" s="81">
        <v>25.96</v>
      </c>
      <c r="G1011" s="65">
        <f t="shared" si="15"/>
        <v>9</v>
      </c>
    </row>
    <row r="1012" spans="1:7" x14ac:dyDescent="0.25">
      <c r="A1012" s="78" t="s">
        <v>1624</v>
      </c>
      <c r="B1012" s="79" t="s">
        <v>6865</v>
      </c>
      <c r="C1012" s="80"/>
      <c r="D1012" s="81"/>
      <c r="E1012" s="81"/>
      <c r="F1012" s="81"/>
      <c r="G1012" s="65">
        <f t="shared" si="15"/>
        <v>2</v>
      </c>
    </row>
    <row r="1013" spans="1:7" x14ac:dyDescent="0.25">
      <c r="A1013" s="78" t="s">
        <v>1625</v>
      </c>
      <c r="B1013" s="79" t="s">
        <v>1626</v>
      </c>
      <c r="C1013" s="80"/>
      <c r="D1013" s="81"/>
      <c r="E1013" s="81"/>
      <c r="F1013" s="81"/>
      <c r="G1013" s="65">
        <f t="shared" si="15"/>
        <v>5</v>
      </c>
    </row>
    <row r="1014" spans="1:7" ht="30" x14ac:dyDescent="0.25">
      <c r="A1014" s="78" t="s">
        <v>1627</v>
      </c>
      <c r="B1014" s="79" t="s">
        <v>1628</v>
      </c>
      <c r="C1014" s="80" t="s">
        <v>6830</v>
      </c>
      <c r="D1014" s="81">
        <v>58.77</v>
      </c>
      <c r="E1014" s="81">
        <v>12.99</v>
      </c>
      <c r="F1014" s="81">
        <v>71.760000000000005</v>
      </c>
      <c r="G1014" s="65">
        <f t="shared" si="15"/>
        <v>9</v>
      </c>
    </row>
    <row r="1015" spans="1:7" x14ac:dyDescent="0.25">
      <c r="A1015" s="78" t="s">
        <v>1629</v>
      </c>
      <c r="B1015" s="79" t="s">
        <v>7228</v>
      </c>
      <c r="C1015" s="80"/>
      <c r="D1015" s="81"/>
      <c r="E1015" s="81"/>
      <c r="F1015" s="81"/>
      <c r="G1015" s="65">
        <f t="shared" si="15"/>
        <v>5</v>
      </c>
    </row>
    <row r="1016" spans="1:7" ht="45" x14ac:dyDescent="0.25">
      <c r="A1016" s="78" t="s">
        <v>1630</v>
      </c>
      <c r="B1016" s="79" t="s">
        <v>7407</v>
      </c>
      <c r="C1016" s="80" t="s">
        <v>6830</v>
      </c>
      <c r="D1016" s="81">
        <v>31.05</v>
      </c>
      <c r="E1016" s="81">
        <v>15.39</v>
      </c>
      <c r="F1016" s="81">
        <v>46.44</v>
      </c>
      <c r="G1016" s="65">
        <f t="shared" si="15"/>
        <v>9</v>
      </c>
    </row>
    <row r="1017" spans="1:7" ht="45" x14ac:dyDescent="0.25">
      <c r="A1017" s="78" t="s">
        <v>1631</v>
      </c>
      <c r="B1017" s="79" t="s">
        <v>7408</v>
      </c>
      <c r="C1017" s="80" t="s">
        <v>6833</v>
      </c>
      <c r="D1017" s="81">
        <v>5.1100000000000003</v>
      </c>
      <c r="E1017" s="81">
        <v>1.23</v>
      </c>
      <c r="F1017" s="81">
        <v>6.34</v>
      </c>
      <c r="G1017" s="65">
        <f t="shared" si="15"/>
        <v>9</v>
      </c>
    </row>
    <row r="1018" spans="1:7" ht="60" x14ac:dyDescent="0.25">
      <c r="A1018" s="78" t="s">
        <v>1632</v>
      </c>
      <c r="B1018" s="79" t="s">
        <v>7409</v>
      </c>
      <c r="C1018" s="80" t="s">
        <v>6830</v>
      </c>
      <c r="D1018" s="81">
        <v>143.68</v>
      </c>
      <c r="E1018" s="81">
        <v>15.39</v>
      </c>
      <c r="F1018" s="81">
        <v>159.07</v>
      </c>
      <c r="G1018" s="65">
        <f t="shared" si="15"/>
        <v>9</v>
      </c>
    </row>
    <row r="1019" spans="1:7" ht="60" x14ac:dyDescent="0.25">
      <c r="A1019" s="78" t="s">
        <v>1633</v>
      </c>
      <c r="B1019" s="79" t="s">
        <v>7410</v>
      </c>
      <c r="C1019" s="80" t="s">
        <v>6833</v>
      </c>
      <c r="D1019" s="81">
        <v>24.15</v>
      </c>
      <c r="E1019" s="81">
        <v>1.23</v>
      </c>
      <c r="F1019" s="81">
        <v>25.38</v>
      </c>
      <c r="G1019" s="65">
        <f t="shared" si="15"/>
        <v>9</v>
      </c>
    </row>
    <row r="1020" spans="1:7" ht="45" x14ac:dyDescent="0.25">
      <c r="A1020" s="78" t="s">
        <v>8081</v>
      </c>
      <c r="B1020" s="79" t="s">
        <v>8082</v>
      </c>
      <c r="C1020" s="80" t="s">
        <v>6830</v>
      </c>
      <c r="D1020" s="81">
        <v>51.18</v>
      </c>
      <c r="E1020" s="81">
        <v>15.39</v>
      </c>
      <c r="F1020" s="81">
        <v>66.569999999999993</v>
      </c>
      <c r="G1020" s="65">
        <f t="shared" si="15"/>
        <v>9</v>
      </c>
    </row>
    <row r="1021" spans="1:7" ht="45" x14ac:dyDescent="0.25">
      <c r="A1021" s="78" t="s">
        <v>8083</v>
      </c>
      <c r="B1021" s="79" t="s">
        <v>8084</v>
      </c>
      <c r="C1021" s="80" t="s">
        <v>6833</v>
      </c>
      <c r="D1021" s="81">
        <v>8.34</v>
      </c>
      <c r="E1021" s="81">
        <v>1.23</v>
      </c>
      <c r="F1021" s="81">
        <v>9.57</v>
      </c>
      <c r="G1021" s="65">
        <f t="shared" si="15"/>
        <v>9</v>
      </c>
    </row>
    <row r="1022" spans="1:7" ht="45" x14ac:dyDescent="0.25">
      <c r="A1022" s="78" t="s">
        <v>1634</v>
      </c>
      <c r="B1022" s="79" t="s">
        <v>7411</v>
      </c>
      <c r="C1022" s="80" t="s">
        <v>6830</v>
      </c>
      <c r="D1022" s="81">
        <v>43.23</v>
      </c>
      <c r="E1022" s="81">
        <v>15.39</v>
      </c>
      <c r="F1022" s="81">
        <v>58.62</v>
      </c>
      <c r="G1022" s="65">
        <f t="shared" si="15"/>
        <v>9</v>
      </c>
    </row>
    <row r="1023" spans="1:7" ht="60" x14ac:dyDescent="0.25">
      <c r="A1023" s="78" t="s">
        <v>1635</v>
      </c>
      <c r="B1023" s="79" t="s">
        <v>7412</v>
      </c>
      <c r="C1023" s="80" t="s">
        <v>6833</v>
      </c>
      <c r="D1023" s="81">
        <v>6.98</v>
      </c>
      <c r="E1023" s="81">
        <v>1.23</v>
      </c>
      <c r="F1023" s="81">
        <v>8.2100000000000009</v>
      </c>
      <c r="G1023" s="65">
        <f t="shared" si="15"/>
        <v>9</v>
      </c>
    </row>
    <row r="1024" spans="1:7" ht="30" x14ac:dyDescent="0.25">
      <c r="A1024" s="78" t="s">
        <v>1636</v>
      </c>
      <c r="B1024" s="79" t="s">
        <v>1637</v>
      </c>
      <c r="C1024" s="80" t="s">
        <v>6830</v>
      </c>
      <c r="D1024" s="81">
        <v>11.6</v>
      </c>
      <c r="E1024" s="81">
        <v>64.680000000000007</v>
      </c>
      <c r="F1024" s="81">
        <v>76.28</v>
      </c>
      <c r="G1024" s="65">
        <f t="shared" si="15"/>
        <v>9</v>
      </c>
    </row>
    <row r="1025" spans="1:7" ht="30" x14ac:dyDescent="0.25">
      <c r="A1025" s="78" t="s">
        <v>1638</v>
      </c>
      <c r="B1025" s="79" t="s">
        <v>1639</v>
      </c>
      <c r="C1025" s="80" t="s">
        <v>6830</v>
      </c>
      <c r="D1025" s="81">
        <v>1.18</v>
      </c>
      <c r="E1025" s="81">
        <v>10.27</v>
      </c>
      <c r="F1025" s="81">
        <v>11.45</v>
      </c>
      <c r="G1025" s="65">
        <f t="shared" si="15"/>
        <v>9</v>
      </c>
    </row>
    <row r="1026" spans="1:7" ht="30" x14ac:dyDescent="0.25">
      <c r="A1026" s="78" t="s">
        <v>1640</v>
      </c>
      <c r="B1026" s="79" t="s">
        <v>7413</v>
      </c>
      <c r="C1026" s="80" t="s">
        <v>6830</v>
      </c>
      <c r="D1026" s="81">
        <v>2.63</v>
      </c>
      <c r="E1026" s="81">
        <v>10.27</v>
      </c>
      <c r="F1026" s="81">
        <v>12.9</v>
      </c>
      <c r="G1026" s="65">
        <f t="shared" si="15"/>
        <v>9</v>
      </c>
    </row>
    <row r="1027" spans="1:7" ht="30" x14ac:dyDescent="0.25">
      <c r="A1027" s="78" t="s">
        <v>1641</v>
      </c>
      <c r="B1027" s="79" t="s">
        <v>1642</v>
      </c>
      <c r="C1027" s="80" t="s">
        <v>6830</v>
      </c>
      <c r="D1027" s="81">
        <v>2.36</v>
      </c>
      <c r="E1027" s="81">
        <v>10.27</v>
      </c>
      <c r="F1027" s="81">
        <v>12.63</v>
      </c>
      <c r="G1027" s="65">
        <f t="shared" si="15"/>
        <v>9</v>
      </c>
    </row>
    <row r="1028" spans="1:7" ht="30" x14ac:dyDescent="0.25">
      <c r="A1028" s="78" t="s">
        <v>1643</v>
      </c>
      <c r="B1028" s="79" t="s">
        <v>7414</v>
      </c>
      <c r="C1028" s="80" t="s">
        <v>6830</v>
      </c>
      <c r="D1028" s="81">
        <v>6.57</v>
      </c>
      <c r="E1028" s="81">
        <v>10.27</v>
      </c>
      <c r="F1028" s="81">
        <v>16.84</v>
      </c>
      <c r="G1028" s="65">
        <f t="shared" si="15"/>
        <v>9</v>
      </c>
    </row>
    <row r="1029" spans="1:7" ht="30" x14ac:dyDescent="0.25">
      <c r="A1029" s="78" t="s">
        <v>1644</v>
      </c>
      <c r="B1029" s="79" t="s">
        <v>7415</v>
      </c>
      <c r="C1029" s="80" t="s">
        <v>6833</v>
      </c>
      <c r="D1029" s="81">
        <v>0.12</v>
      </c>
      <c r="E1029" s="81">
        <v>1.1499999999999999</v>
      </c>
      <c r="F1029" s="81">
        <v>1.27</v>
      </c>
      <c r="G1029" s="65">
        <f t="shared" si="15"/>
        <v>9</v>
      </c>
    </row>
    <row r="1030" spans="1:7" ht="45" x14ac:dyDescent="0.25">
      <c r="A1030" s="78" t="s">
        <v>1645</v>
      </c>
      <c r="B1030" s="79" t="s">
        <v>7416</v>
      </c>
      <c r="C1030" s="80" t="s">
        <v>6833</v>
      </c>
      <c r="D1030" s="81">
        <v>0.26</v>
      </c>
      <c r="E1030" s="81">
        <v>1.1499999999999999</v>
      </c>
      <c r="F1030" s="81">
        <v>1.41</v>
      </c>
      <c r="G1030" s="65">
        <f t="shared" si="15"/>
        <v>9</v>
      </c>
    </row>
    <row r="1031" spans="1:7" ht="30" x14ac:dyDescent="0.25">
      <c r="A1031" s="78" t="s">
        <v>1646</v>
      </c>
      <c r="B1031" s="79" t="s">
        <v>7417</v>
      </c>
      <c r="C1031" s="80" t="s">
        <v>6833</v>
      </c>
      <c r="D1031" s="81">
        <v>0.24</v>
      </c>
      <c r="E1031" s="81">
        <v>1.1499999999999999</v>
      </c>
      <c r="F1031" s="81">
        <v>1.39</v>
      </c>
      <c r="G1031" s="65">
        <f t="shared" si="15"/>
        <v>9</v>
      </c>
    </row>
    <row r="1032" spans="1:7" ht="45" x14ac:dyDescent="0.25">
      <c r="A1032" s="78" t="s">
        <v>1647</v>
      </c>
      <c r="B1032" s="79" t="s">
        <v>7418</v>
      </c>
      <c r="C1032" s="80" t="s">
        <v>6833</v>
      </c>
      <c r="D1032" s="81">
        <v>0.66</v>
      </c>
      <c r="E1032" s="81">
        <v>1.1499999999999999</v>
      </c>
      <c r="F1032" s="81">
        <v>1.81</v>
      </c>
      <c r="G1032" s="65">
        <f t="shared" si="15"/>
        <v>9</v>
      </c>
    </row>
    <row r="1033" spans="1:7" x14ac:dyDescent="0.25">
      <c r="A1033" s="78" t="s">
        <v>1648</v>
      </c>
      <c r="B1033" s="79" t="s">
        <v>6866</v>
      </c>
      <c r="C1033" s="80"/>
      <c r="D1033" s="81"/>
      <c r="E1033" s="81"/>
      <c r="F1033" s="81"/>
      <c r="G1033" s="65">
        <f t="shared" si="15"/>
        <v>5</v>
      </c>
    </row>
    <row r="1034" spans="1:7" ht="45" x14ac:dyDescent="0.25">
      <c r="A1034" s="78" t="s">
        <v>1649</v>
      </c>
      <c r="B1034" s="79" t="s">
        <v>7419</v>
      </c>
      <c r="C1034" s="80" t="s">
        <v>6830</v>
      </c>
      <c r="D1034" s="81">
        <v>133.54</v>
      </c>
      <c r="E1034" s="81">
        <v>15.39</v>
      </c>
      <c r="F1034" s="81">
        <v>148.93</v>
      </c>
      <c r="G1034" s="65">
        <f t="shared" ref="G1034:G1097" si="16">LEN(A1034)</f>
        <v>9</v>
      </c>
    </row>
    <row r="1035" spans="1:7" ht="45" x14ac:dyDescent="0.25">
      <c r="A1035" s="78" t="s">
        <v>6661</v>
      </c>
      <c r="B1035" s="79" t="s">
        <v>7420</v>
      </c>
      <c r="C1035" s="80" t="s">
        <v>6830</v>
      </c>
      <c r="D1035" s="81">
        <v>174.18</v>
      </c>
      <c r="E1035" s="81">
        <v>15.39</v>
      </c>
      <c r="F1035" s="81">
        <v>189.57</v>
      </c>
      <c r="G1035" s="65">
        <f t="shared" si="16"/>
        <v>9</v>
      </c>
    </row>
    <row r="1036" spans="1:7" ht="45" x14ac:dyDescent="0.25">
      <c r="A1036" s="78" t="s">
        <v>1650</v>
      </c>
      <c r="B1036" s="79" t="s">
        <v>7421</v>
      </c>
      <c r="C1036" s="80" t="s">
        <v>6830</v>
      </c>
      <c r="D1036" s="81">
        <v>145.5</v>
      </c>
      <c r="E1036" s="81">
        <v>15.39</v>
      </c>
      <c r="F1036" s="81">
        <v>160.88999999999999</v>
      </c>
      <c r="G1036" s="65">
        <f t="shared" si="16"/>
        <v>9</v>
      </c>
    </row>
    <row r="1037" spans="1:7" ht="45" x14ac:dyDescent="0.25">
      <c r="A1037" s="78" t="s">
        <v>1651</v>
      </c>
      <c r="B1037" s="79" t="s">
        <v>7422</v>
      </c>
      <c r="C1037" s="80" t="s">
        <v>6833</v>
      </c>
      <c r="D1037" s="81">
        <v>41.51</v>
      </c>
      <c r="E1037" s="81">
        <v>1.54</v>
      </c>
      <c r="F1037" s="81">
        <v>43.05</v>
      </c>
      <c r="G1037" s="65">
        <f t="shared" si="16"/>
        <v>9</v>
      </c>
    </row>
    <row r="1038" spans="1:7" ht="60" x14ac:dyDescent="0.25">
      <c r="A1038" s="78" t="s">
        <v>1652</v>
      </c>
      <c r="B1038" s="79" t="s">
        <v>7423</v>
      </c>
      <c r="C1038" s="80" t="s">
        <v>6830</v>
      </c>
      <c r="D1038" s="81">
        <v>230.86</v>
      </c>
      <c r="E1038" s="81">
        <v>15.39</v>
      </c>
      <c r="F1038" s="81">
        <v>246.25</v>
      </c>
      <c r="G1038" s="65">
        <f t="shared" si="16"/>
        <v>9</v>
      </c>
    </row>
    <row r="1039" spans="1:7" ht="60" x14ac:dyDescent="0.25">
      <c r="A1039" s="78" t="s">
        <v>1653</v>
      </c>
      <c r="B1039" s="79" t="s">
        <v>7424</v>
      </c>
      <c r="C1039" s="80" t="s">
        <v>6833</v>
      </c>
      <c r="D1039" s="81">
        <v>53.36</v>
      </c>
      <c r="E1039" s="81">
        <v>1.54</v>
      </c>
      <c r="F1039" s="81">
        <v>54.9</v>
      </c>
      <c r="G1039" s="65">
        <f t="shared" si="16"/>
        <v>9</v>
      </c>
    </row>
    <row r="1040" spans="1:7" ht="45" x14ac:dyDescent="0.25">
      <c r="A1040" s="78" t="s">
        <v>1654</v>
      </c>
      <c r="B1040" s="79" t="s">
        <v>7425</v>
      </c>
      <c r="C1040" s="80" t="s">
        <v>6830</v>
      </c>
      <c r="D1040" s="81">
        <v>33.479999999999997</v>
      </c>
      <c r="E1040" s="81">
        <v>10.27</v>
      </c>
      <c r="F1040" s="81">
        <v>43.75</v>
      </c>
      <c r="G1040" s="65">
        <f t="shared" si="16"/>
        <v>9</v>
      </c>
    </row>
    <row r="1041" spans="1:7" ht="45" x14ac:dyDescent="0.25">
      <c r="A1041" s="78" t="s">
        <v>1655</v>
      </c>
      <c r="B1041" s="79" t="s">
        <v>7426</v>
      </c>
      <c r="C1041" s="80" t="s">
        <v>6830</v>
      </c>
      <c r="D1041" s="81">
        <v>31.28</v>
      </c>
      <c r="E1041" s="81">
        <v>10.27</v>
      </c>
      <c r="F1041" s="81">
        <v>41.55</v>
      </c>
      <c r="G1041" s="65">
        <f t="shared" si="16"/>
        <v>9</v>
      </c>
    </row>
    <row r="1042" spans="1:7" ht="60" x14ac:dyDescent="0.25">
      <c r="A1042" s="78" t="s">
        <v>1656</v>
      </c>
      <c r="B1042" s="79" t="s">
        <v>7427</v>
      </c>
      <c r="C1042" s="80" t="s">
        <v>6830</v>
      </c>
      <c r="D1042" s="81">
        <v>55.8</v>
      </c>
      <c r="E1042" s="81">
        <v>10.27</v>
      </c>
      <c r="F1042" s="81">
        <v>66.069999999999993</v>
      </c>
      <c r="G1042" s="65">
        <f t="shared" si="16"/>
        <v>9</v>
      </c>
    </row>
    <row r="1043" spans="1:7" ht="45" x14ac:dyDescent="0.25">
      <c r="A1043" s="78" t="s">
        <v>1657</v>
      </c>
      <c r="B1043" s="79" t="s">
        <v>7428</v>
      </c>
      <c r="C1043" s="80" t="s">
        <v>6830</v>
      </c>
      <c r="D1043" s="81">
        <v>52.14</v>
      </c>
      <c r="E1043" s="81">
        <v>10.27</v>
      </c>
      <c r="F1043" s="81">
        <v>62.41</v>
      </c>
      <c r="G1043" s="65">
        <f t="shared" si="16"/>
        <v>9</v>
      </c>
    </row>
    <row r="1044" spans="1:7" ht="60" x14ac:dyDescent="0.25">
      <c r="A1044" s="78" t="s">
        <v>1658</v>
      </c>
      <c r="B1044" s="79" t="s">
        <v>8085</v>
      </c>
      <c r="C1044" s="80" t="s">
        <v>6830</v>
      </c>
      <c r="D1044" s="81">
        <v>51.76</v>
      </c>
      <c r="E1044" s="81">
        <v>10.27</v>
      </c>
      <c r="F1044" s="81">
        <v>62.03</v>
      </c>
      <c r="G1044" s="65">
        <f t="shared" si="16"/>
        <v>9</v>
      </c>
    </row>
    <row r="1045" spans="1:7" ht="60" x14ac:dyDescent="0.25">
      <c r="A1045" s="78" t="s">
        <v>1659</v>
      </c>
      <c r="B1045" s="79" t="s">
        <v>7429</v>
      </c>
      <c r="C1045" s="80" t="s">
        <v>6833</v>
      </c>
      <c r="D1045" s="81">
        <v>3.35</v>
      </c>
      <c r="E1045" s="81">
        <v>1.03</v>
      </c>
      <c r="F1045" s="81">
        <v>4.38</v>
      </c>
      <c r="G1045" s="65">
        <f t="shared" si="16"/>
        <v>9</v>
      </c>
    </row>
    <row r="1046" spans="1:7" ht="60" x14ac:dyDescent="0.25">
      <c r="A1046" s="78" t="s">
        <v>1660</v>
      </c>
      <c r="B1046" s="79" t="s">
        <v>7430</v>
      </c>
      <c r="C1046" s="80" t="s">
        <v>6833</v>
      </c>
      <c r="D1046" s="81">
        <v>3.13</v>
      </c>
      <c r="E1046" s="81">
        <v>1.03</v>
      </c>
      <c r="F1046" s="81">
        <v>4.16</v>
      </c>
      <c r="G1046" s="65">
        <f t="shared" si="16"/>
        <v>9</v>
      </c>
    </row>
    <row r="1047" spans="1:7" x14ac:dyDescent="0.25">
      <c r="A1047" s="78" t="s">
        <v>1661</v>
      </c>
      <c r="B1047" s="79" t="s">
        <v>1662</v>
      </c>
      <c r="C1047" s="80"/>
      <c r="D1047" s="81"/>
      <c r="E1047" s="81"/>
      <c r="F1047" s="81"/>
      <c r="G1047" s="65">
        <f t="shared" si="16"/>
        <v>5</v>
      </c>
    </row>
    <row r="1048" spans="1:7" ht="60" x14ac:dyDescent="0.25">
      <c r="A1048" s="78" t="s">
        <v>1663</v>
      </c>
      <c r="B1048" s="79" t="s">
        <v>7431</v>
      </c>
      <c r="C1048" s="80" t="s">
        <v>6830</v>
      </c>
      <c r="D1048" s="81">
        <v>98.53</v>
      </c>
      <c r="E1048" s="81">
        <v>40.630000000000003</v>
      </c>
      <c r="F1048" s="81">
        <v>139.16</v>
      </c>
      <c r="G1048" s="65">
        <f t="shared" si="16"/>
        <v>9</v>
      </c>
    </row>
    <row r="1049" spans="1:7" ht="45" x14ac:dyDescent="0.25">
      <c r="A1049" s="78" t="s">
        <v>1664</v>
      </c>
      <c r="B1049" s="79" t="s">
        <v>7432</v>
      </c>
      <c r="C1049" s="80" t="s">
        <v>6833</v>
      </c>
      <c r="D1049" s="81">
        <v>17.57</v>
      </c>
      <c r="E1049" s="81">
        <v>11.29</v>
      </c>
      <c r="F1049" s="81">
        <v>28.86</v>
      </c>
      <c r="G1049" s="65">
        <f t="shared" si="16"/>
        <v>9</v>
      </c>
    </row>
    <row r="1050" spans="1:7" ht="60" x14ac:dyDescent="0.25">
      <c r="A1050" s="78" t="s">
        <v>1665</v>
      </c>
      <c r="B1050" s="79" t="s">
        <v>7433</v>
      </c>
      <c r="C1050" s="80" t="s">
        <v>6830</v>
      </c>
      <c r="D1050" s="81">
        <v>188.58</v>
      </c>
      <c r="E1050" s="81">
        <v>40.630000000000003</v>
      </c>
      <c r="F1050" s="81">
        <v>229.21</v>
      </c>
      <c r="G1050" s="65">
        <f t="shared" si="16"/>
        <v>9</v>
      </c>
    </row>
    <row r="1051" spans="1:7" ht="45" x14ac:dyDescent="0.25">
      <c r="A1051" s="78" t="s">
        <v>1666</v>
      </c>
      <c r="B1051" s="79" t="s">
        <v>7434</v>
      </c>
      <c r="C1051" s="80" t="s">
        <v>6833</v>
      </c>
      <c r="D1051" s="81">
        <v>33.24</v>
      </c>
      <c r="E1051" s="81">
        <v>11.29</v>
      </c>
      <c r="F1051" s="81">
        <v>44.53</v>
      </c>
      <c r="G1051" s="65">
        <f t="shared" si="16"/>
        <v>9</v>
      </c>
    </row>
    <row r="1052" spans="1:7" ht="60" x14ac:dyDescent="0.25">
      <c r="A1052" s="78" t="s">
        <v>1667</v>
      </c>
      <c r="B1052" s="79" t="s">
        <v>7435</v>
      </c>
      <c r="C1052" s="80" t="s">
        <v>6830</v>
      </c>
      <c r="D1052" s="81">
        <v>96.67</v>
      </c>
      <c r="E1052" s="81">
        <v>40.630000000000003</v>
      </c>
      <c r="F1052" s="81">
        <v>137.30000000000001</v>
      </c>
      <c r="G1052" s="65">
        <f t="shared" si="16"/>
        <v>9</v>
      </c>
    </row>
    <row r="1053" spans="1:7" ht="60" x14ac:dyDescent="0.25">
      <c r="A1053" s="78" t="s">
        <v>1668</v>
      </c>
      <c r="B1053" s="79" t="s">
        <v>7436</v>
      </c>
      <c r="C1053" s="80" t="s">
        <v>6833</v>
      </c>
      <c r="D1053" s="81">
        <v>17.239999999999998</v>
      </c>
      <c r="E1053" s="81">
        <v>11.29</v>
      </c>
      <c r="F1053" s="81">
        <v>28.53</v>
      </c>
      <c r="G1053" s="65">
        <f t="shared" si="16"/>
        <v>9</v>
      </c>
    </row>
    <row r="1054" spans="1:7" ht="45" x14ac:dyDescent="0.25">
      <c r="A1054" s="78" t="s">
        <v>1669</v>
      </c>
      <c r="B1054" s="79" t="s">
        <v>7437</v>
      </c>
      <c r="C1054" s="80" t="s">
        <v>6830</v>
      </c>
      <c r="D1054" s="81">
        <v>150.28</v>
      </c>
      <c r="E1054" s="81">
        <v>40.630000000000003</v>
      </c>
      <c r="F1054" s="81">
        <v>190.91</v>
      </c>
      <c r="G1054" s="65">
        <f t="shared" si="16"/>
        <v>9</v>
      </c>
    </row>
    <row r="1055" spans="1:7" ht="45" x14ac:dyDescent="0.25">
      <c r="A1055" s="78" t="s">
        <v>1670</v>
      </c>
      <c r="B1055" s="79" t="s">
        <v>7438</v>
      </c>
      <c r="C1055" s="80" t="s">
        <v>6833</v>
      </c>
      <c r="D1055" s="81">
        <v>26.79</v>
      </c>
      <c r="E1055" s="81">
        <v>11.29</v>
      </c>
      <c r="F1055" s="81">
        <v>38.08</v>
      </c>
      <c r="G1055" s="65">
        <f t="shared" si="16"/>
        <v>9</v>
      </c>
    </row>
    <row r="1056" spans="1:7" ht="60" x14ac:dyDescent="0.25">
      <c r="A1056" s="78" t="s">
        <v>1671</v>
      </c>
      <c r="B1056" s="79" t="s">
        <v>7439</v>
      </c>
      <c r="C1056" s="80" t="s">
        <v>6830</v>
      </c>
      <c r="D1056" s="81">
        <v>148.1</v>
      </c>
      <c r="E1056" s="81">
        <v>40.630000000000003</v>
      </c>
      <c r="F1056" s="81">
        <v>188.73</v>
      </c>
      <c r="G1056" s="65">
        <f t="shared" si="16"/>
        <v>9</v>
      </c>
    </row>
    <row r="1057" spans="1:7" ht="45" x14ac:dyDescent="0.25">
      <c r="A1057" s="78" t="s">
        <v>1672</v>
      </c>
      <c r="B1057" s="79" t="s">
        <v>7440</v>
      </c>
      <c r="C1057" s="80" t="s">
        <v>6833</v>
      </c>
      <c r="D1057" s="81">
        <v>26.41</v>
      </c>
      <c r="E1057" s="81">
        <v>11.29</v>
      </c>
      <c r="F1057" s="81">
        <v>37.700000000000003</v>
      </c>
      <c r="G1057" s="65">
        <f t="shared" si="16"/>
        <v>9</v>
      </c>
    </row>
    <row r="1058" spans="1:7" ht="60" x14ac:dyDescent="0.25">
      <c r="A1058" s="78" t="s">
        <v>1673</v>
      </c>
      <c r="B1058" s="79" t="s">
        <v>7441</v>
      </c>
      <c r="C1058" s="80" t="s">
        <v>6830</v>
      </c>
      <c r="D1058" s="81">
        <v>197.22</v>
      </c>
      <c r="E1058" s="81">
        <v>40.630000000000003</v>
      </c>
      <c r="F1058" s="81">
        <v>237.85</v>
      </c>
      <c r="G1058" s="65">
        <f t="shared" si="16"/>
        <v>9</v>
      </c>
    </row>
    <row r="1059" spans="1:7" ht="45" x14ac:dyDescent="0.25">
      <c r="A1059" s="78" t="s">
        <v>1674</v>
      </c>
      <c r="B1059" s="79" t="s">
        <v>7442</v>
      </c>
      <c r="C1059" s="80" t="s">
        <v>6833</v>
      </c>
      <c r="D1059" s="81">
        <v>34.96</v>
      </c>
      <c r="E1059" s="81">
        <v>11.29</v>
      </c>
      <c r="F1059" s="81">
        <v>46.25</v>
      </c>
      <c r="G1059" s="65">
        <f t="shared" si="16"/>
        <v>9</v>
      </c>
    </row>
    <row r="1060" spans="1:7" x14ac:dyDescent="0.25">
      <c r="A1060" s="78" t="s">
        <v>1675</v>
      </c>
      <c r="B1060" s="79" t="s">
        <v>6867</v>
      </c>
      <c r="C1060" s="80"/>
      <c r="D1060" s="81"/>
      <c r="E1060" s="81"/>
      <c r="F1060" s="81"/>
      <c r="G1060" s="65">
        <f t="shared" si="16"/>
        <v>5</v>
      </c>
    </row>
    <row r="1061" spans="1:7" ht="30" x14ac:dyDescent="0.25">
      <c r="A1061" s="78" t="s">
        <v>1676</v>
      </c>
      <c r="B1061" s="79" t="s">
        <v>7443</v>
      </c>
      <c r="C1061" s="80" t="s">
        <v>6830</v>
      </c>
      <c r="D1061" s="81">
        <v>125.86</v>
      </c>
      <c r="E1061" s="81">
        <v>23.01</v>
      </c>
      <c r="F1061" s="81">
        <v>148.87</v>
      </c>
      <c r="G1061" s="65">
        <f t="shared" si="16"/>
        <v>9</v>
      </c>
    </row>
    <row r="1062" spans="1:7" ht="30" x14ac:dyDescent="0.25">
      <c r="A1062" s="78" t="s">
        <v>1677</v>
      </c>
      <c r="B1062" s="79" t="s">
        <v>7444</v>
      </c>
      <c r="C1062" s="80" t="s">
        <v>6830</v>
      </c>
      <c r="D1062" s="81">
        <v>89.3</v>
      </c>
      <c r="E1062" s="81">
        <v>23.01</v>
      </c>
      <c r="F1062" s="81">
        <v>112.31</v>
      </c>
      <c r="G1062" s="65">
        <f t="shared" si="16"/>
        <v>9</v>
      </c>
    </row>
    <row r="1063" spans="1:7" ht="45" x14ac:dyDescent="0.25">
      <c r="A1063" s="78" t="s">
        <v>1678</v>
      </c>
      <c r="B1063" s="79" t="s">
        <v>7445</v>
      </c>
      <c r="C1063" s="80" t="s">
        <v>6830</v>
      </c>
      <c r="D1063" s="81">
        <v>76.540000000000006</v>
      </c>
      <c r="E1063" s="81">
        <v>23.01</v>
      </c>
      <c r="F1063" s="81">
        <v>99.55</v>
      </c>
      <c r="G1063" s="65">
        <f t="shared" si="16"/>
        <v>9</v>
      </c>
    </row>
    <row r="1064" spans="1:7" ht="45" x14ac:dyDescent="0.25">
      <c r="A1064" s="78" t="s">
        <v>1679</v>
      </c>
      <c r="B1064" s="79" t="s">
        <v>7446</v>
      </c>
      <c r="C1064" s="80" t="s">
        <v>6830</v>
      </c>
      <c r="D1064" s="81">
        <v>75.98</v>
      </c>
      <c r="E1064" s="81">
        <v>23.01</v>
      </c>
      <c r="F1064" s="81">
        <v>98.99</v>
      </c>
      <c r="G1064" s="65">
        <f t="shared" si="16"/>
        <v>9</v>
      </c>
    </row>
    <row r="1065" spans="1:7" ht="45" x14ac:dyDescent="0.25">
      <c r="A1065" s="78" t="s">
        <v>1680</v>
      </c>
      <c r="B1065" s="79" t="s">
        <v>8086</v>
      </c>
      <c r="C1065" s="80" t="s">
        <v>6830</v>
      </c>
      <c r="D1065" s="81">
        <v>67.59</v>
      </c>
      <c r="E1065" s="81">
        <v>23.01</v>
      </c>
      <c r="F1065" s="81">
        <v>90.6</v>
      </c>
      <c r="G1065" s="65">
        <f t="shared" si="16"/>
        <v>9</v>
      </c>
    </row>
    <row r="1066" spans="1:7" x14ac:dyDescent="0.25">
      <c r="A1066" s="78" t="s">
        <v>1681</v>
      </c>
      <c r="B1066" s="79" t="s">
        <v>1682</v>
      </c>
      <c r="C1066" s="80"/>
      <c r="D1066" s="81"/>
      <c r="E1066" s="81"/>
      <c r="F1066" s="81"/>
      <c r="G1066" s="65">
        <f t="shared" si="16"/>
        <v>5</v>
      </c>
    </row>
    <row r="1067" spans="1:7" ht="45" x14ac:dyDescent="0.25">
      <c r="A1067" s="78" t="s">
        <v>1683</v>
      </c>
      <c r="B1067" s="79" t="s">
        <v>8087</v>
      </c>
      <c r="C1067" s="80" t="s">
        <v>6830</v>
      </c>
      <c r="D1067" s="81">
        <v>169.36</v>
      </c>
      <c r="E1067" s="81">
        <v>29.12</v>
      </c>
      <c r="F1067" s="81">
        <v>198.48</v>
      </c>
      <c r="G1067" s="65">
        <f t="shared" si="16"/>
        <v>9</v>
      </c>
    </row>
    <row r="1068" spans="1:7" ht="45" x14ac:dyDescent="0.25">
      <c r="A1068" s="78" t="s">
        <v>1684</v>
      </c>
      <c r="B1068" s="79" t="s">
        <v>8088</v>
      </c>
      <c r="C1068" s="80" t="s">
        <v>6830</v>
      </c>
      <c r="D1068" s="81">
        <v>355.42</v>
      </c>
      <c r="E1068" s="81">
        <v>29.12</v>
      </c>
      <c r="F1068" s="81">
        <v>384.54</v>
      </c>
      <c r="G1068" s="65">
        <f t="shared" si="16"/>
        <v>9</v>
      </c>
    </row>
    <row r="1069" spans="1:7" ht="45" x14ac:dyDescent="0.25">
      <c r="A1069" s="78" t="s">
        <v>1685</v>
      </c>
      <c r="B1069" s="79" t="s">
        <v>8089</v>
      </c>
      <c r="C1069" s="80" t="s">
        <v>6830</v>
      </c>
      <c r="D1069" s="81">
        <v>380.99</v>
      </c>
      <c r="E1069" s="81">
        <v>29.12</v>
      </c>
      <c r="F1069" s="81">
        <v>410.11</v>
      </c>
      <c r="G1069" s="65">
        <f t="shared" si="16"/>
        <v>9</v>
      </c>
    </row>
    <row r="1070" spans="1:7" x14ac:dyDescent="0.25">
      <c r="A1070" s="78" t="s">
        <v>1686</v>
      </c>
      <c r="B1070" s="79" t="s">
        <v>6868</v>
      </c>
      <c r="C1070" s="80"/>
      <c r="D1070" s="81"/>
      <c r="E1070" s="81"/>
      <c r="F1070" s="81"/>
      <c r="G1070" s="65">
        <f t="shared" si="16"/>
        <v>5</v>
      </c>
    </row>
    <row r="1071" spans="1:7" ht="45" x14ac:dyDescent="0.25">
      <c r="A1071" s="78" t="s">
        <v>1687</v>
      </c>
      <c r="B1071" s="79" t="s">
        <v>7447</v>
      </c>
      <c r="C1071" s="80" t="s">
        <v>6830</v>
      </c>
      <c r="D1071" s="81">
        <v>120.61</v>
      </c>
      <c r="E1071" s="81">
        <v>18.64</v>
      </c>
      <c r="F1071" s="81">
        <v>139.25</v>
      </c>
      <c r="G1071" s="65">
        <f t="shared" si="16"/>
        <v>9</v>
      </c>
    </row>
    <row r="1072" spans="1:7" ht="45" x14ac:dyDescent="0.25">
      <c r="A1072" s="78" t="s">
        <v>1688</v>
      </c>
      <c r="B1072" s="79" t="s">
        <v>7448</v>
      </c>
      <c r="C1072" s="80" t="s">
        <v>6830</v>
      </c>
      <c r="D1072" s="81">
        <v>125.11</v>
      </c>
      <c r="E1072" s="81">
        <v>18.64</v>
      </c>
      <c r="F1072" s="81">
        <v>143.75</v>
      </c>
      <c r="G1072" s="65">
        <f t="shared" si="16"/>
        <v>9</v>
      </c>
    </row>
    <row r="1073" spans="1:7" ht="45" x14ac:dyDescent="0.25">
      <c r="A1073" s="78" t="s">
        <v>1689</v>
      </c>
      <c r="B1073" s="79" t="s">
        <v>7449</v>
      </c>
      <c r="C1073" s="80" t="s">
        <v>6830</v>
      </c>
      <c r="D1073" s="81">
        <v>45.62</v>
      </c>
      <c r="E1073" s="81">
        <v>10.27</v>
      </c>
      <c r="F1073" s="81">
        <v>55.89</v>
      </c>
      <c r="G1073" s="65">
        <f t="shared" si="16"/>
        <v>9</v>
      </c>
    </row>
    <row r="1074" spans="1:7" x14ac:dyDescent="0.25">
      <c r="A1074" s="78" t="s">
        <v>1690</v>
      </c>
      <c r="B1074" s="79" t="s">
        <v>1691</v>
      </c>
      <c r="C1074" s="80"/>
      <c r="D1074" s="81"/>
      <c r="E1074" s="81"/>
      <c r="F1074" s="81"/>
      <c r="G1074" s="65">
        <f t="shared" si="16"/>
        <v>2</v>
      </c>
    </row>
    <row r="1075" spans="1:7" x14ac:dyDescent="0.25">
      <c r="A1075" s="78" t="s">
        <v>1692</v>
      </c>
      <c r="B1075" s="79" t="s">
        <v>1693</v>
      </c>
      <c r="C1075" s="80"/>
      <c r="D1075" s="81"/>
      <c r="E1075" s="81"/>
      <c r="F1075" s="81"/>
      <c r="G1075" s="65">
        <f t="shared" si="16"/>
        <v>5</v>
      </c>
    </row>
    <row r="1076" spans="1:7" ht="30" x14ac:dyDescent="0.25">
      <c r="A1076" s="78" t="s">
        <v>6554</v>
      </c>
      <c r="B1076" s="79" t="s">
        <v>6555</v>
      </c>
      <c r="C1076" s="80" t="s">
        <v>6830</v>
      </c>
      <c r="D1076" s="81">
        <v>434.93</v>
      </c>
      <c r="E1076" s="81">
        <v>47.36</v>
      </c>
      <c r="F1076" s="81">
        <v>482.29</v>
      </c>
      <c r="G1076" s="65">
        <f t="shared" si="16"/>
        <v>9</v>
      </c>
    </row>
    <row r="1077" spans="1:7" ht="30" x14ac:dyDescent="0.25">
      <c r="A1077" s="78" t="s">
        <v>6556</v>
      </c>
      <c r="B1077" s="79" t="s">
        <v>6557</v>
      </c>
      <c r="C1077" s="80" t="s">
        <v>6833</v>
      </c>
      <c r="D1077" s="81">
        <v>138.28</v>
      </c>
      <c r="E1077" s="81">
        <v>21.8</v>
      </c>
      <c r="F1077" s="81">
        <v>160.08000000000001</v>
      </c>
      <c r="G1077" s="65">
        <f t="shared" si="16"/>
        <v>9</v>
      </c>
    </row>
    <row r="1078" spans="1:7" ht="30" x14ac:dyDescent="0.25">
      <c r="A1078" s="78" t="s">
        <v>6558</v>
      </c>
      <c r="B1078" s="79" t="s">
        <v>7450</v>
      </c>
      <c r="C1078" s="80" t="s">
        <v>6833</v>
      </c>
      <c r="D1078" s="81">
        <v>158.36000000000001</v>
      </c>
      <c r="E1078" s="81">
        <v>27.25</v>
      </c>
      <c r="F1078" s="81">
        <v>185.61</v>
      </c>
      <c r="G1078" s="65">
        <f t="shared" si="16"/>
        <v>9</v>
      </c>
    </row>
    <row r="1079" spans="1:7" ht="30" x14ac:dyDescent="0.25">
      <c r="A1079" s="78" t="s">
        <v>6559</v>
      </c>
      <c r="B1079" s="79" t="s">
        <v>6560</v>
      </c>
      <c r="C1079" s="80" t="s">
        <v>6833</v>
      </c>
      <c r="D1079" s="81">
        <v>362.76</v>
      </c>
      <c r="E1079" s="81">
        <v>54.5</v>
      </c>
      <c r="F1079" s="81">
        <v>417.26</v>
      </c>
      <c r="G1079" s="65">
        <f t="shared" si="16"/>
        <v>9</v>
      </c>
    </row>
    <row r="1080" spans="1:7" ht="30" x14ac:dyDescent="0.25">
      <c r="A1080" s="78" t="s">
        <v>6561</v>
      </c>
      <c r="B1080" s="79" t="s">
        <v>6562</v>
      </c>
      <c r="C1080" s="80" t="s">
        <v>6833</v>
      </c>
      <c r="D1080" s="81">
        <v>81.77</v>
      </c>
      <c r="E1080" s="81">
        <v>11.93</v>
      </c>
      <c r="F1080" s="81">
        <v>93.7</v>
      </c>
      <c r="G1080" s="65">
        <f t="shared" si="16"/>
        <v>9</v>
      </c>
    </row>
    <row r="1081" spans="1:7" ht="30" x14ac:dyDescent="0.25">
      <c r="A1081" s="78" t="s">
        <v>6563</v>
      </c>
      <c r="B1081" s="79" t="s">
        <v>6564</v>
      </c>
      <c r="C1081" s="80" t="s">
        <v>6833</v>
      </c>
      <c r="D1081" s="81">
        <v>87.99</v>
      </c>
      <c r="E1081" s="81">
        <v>11.93</v>
      </c>
      <c r="F1081" s="81">
        <v>99.92</v>
      </c>
      <c r="G1081" s="65">
        <f t="shared" si="16"/>
        <v>9</v>
      </c>
    </row>
    <row r="1082" spans="1:7" x14ac:dyDescent="0.25">
      <c r="A1082" s="78" t="s">
        <v>1694</v>
      </c>
      <c r="B1082" s="79" t="s">
        <v>6869</v>
      </c>
      <c r="C1082" s="80"/>
      <c r="D1082" s="81"/>
      <c r="E1082" s="81"/>
      <c r="F1082" s="81"/>
      <c r="G1082" s="65">
        <f t="shared" si="16"/>
        <v>5</v>
      </c>
    </row>
    <row r="1083" spans="1:7" ht="30" x14ac:dyDescent="0.25">
      <c r="A1083" s="78" t="s">
        <v>1695</v>
      </c>
      <c r="B1083" s="79" t="s">
        <v>1696</v>
      </c>
      <c r="C1083" s="80" t="s">
        <v>6830</v>
      </c>
      <c r="D1083" s="81">
        <v>717.47</v>
      </c>
      <c r="E1083" s="81">
        <v>12.22</v>
      </c>
      <c r="F1083" s="81">
        <v>729.69</v>
      </c>
      <c r="G1083" s="65">
        <f t="shared" si="16"/>
        <v>9</v>
      </c>
    </row>
    <row r="1084" spans="1:7" ht="30" x14ac:dyDescent="0.25">
      <c r="A1084" s="78" t="s">
        <v>1697</v>
      </c>
      <c r="B1084" s="79" t="s">
        <v>1698</v>
      </c>
      <c r="C1084" s="80" t="s">
        <v>6830</v>
      </c>
      <c r="D1084" s="81">
        <v>794.45</v>
      </c>
      <c r="E1084" s="81">
        <v>12.22</v>
      </c>
      <c r="F1084" s="81">
        <v>806.67</v>
      </c>
      <c r="G1084" s="65">
        <f t="shared" si="16"/>
        <v>9</v>
      </c>
    </row>
    <row r="1085" spans="1:7" ht="30" x14ac:dyDescent="0.25">
      <c r="A1085" s="78" t="s">
        <v>1699</v>
      </c>
      <c r="B1085" s="79" t="s">
        <v>1700</v>
      </c>
      <c r="C1085" s="80" t="s">
        <v>6830</v>
      </c>
      <c r="D1085" s="81">
        <v>886.65</v>
      </c>
      <c r="E1085" s="81">
        <v>14.25</v>
      </c>
      <c r="F1085" s="81">
        <v>900.9</v>
      </c>
      <c r="G1085" s="65">
        <f t="shared" si="16"/>
        <v>9</v>
      </c>
    </row>
    <row r="1086" spans="1:7" ht="30" x14ac:dyDescent="0.25">
      <c r="A1086" s="78" t="s">
        <v>1701</v>
      </c>
      <c r="B1086" s="79" t="s">
        <v>1702</v>
      </c>
      <c r="C1086" s="80" t="s">
        <v>6830</v>
      </c>
      <c r="D1086" s="81">
        <v>971.08</v>
      </c>
      <c r="E1086" s="81">
        <v>14.25</v>
      </c>
      <c r="F1086" s="81">
        <v>985.33</v>
      </c>
      <c r="G1086" s="65">
        <f t="shared" si="16"/>
        <v>9</v>
      </c>
    </row>
    <row r="1087" spans="1:7" x14ac:dyDescent="0.25">
      <c r="A1087" s="78" t="s">
        <v>1703</v>
      </c>
      <c r="B1087" s="79" t="s">
        <v>1704</v>
      </c>
      <c r="C1087" s="80" t="s">
        <v>6833</v>
      </c>
      <c r="D1087" s="81">
        <v>399.9</v>
      </c>
      <c r="E1087" s="81">
        <v>7.13</v>
      </c>
      <c r="F1087" s="81">
        <v>407.03</v>
      </c>
      <c r="G1087" s="65">
        <f t="shared" si="16"/>
        <v>9</v>
      </c>
    </row>
    <row r="1088" spans="1:7" ht="30" x14ac:dyDescent="0.25">
      <c r="A1088" s="78" t="s">
        <v>1705</v>
      </c>
      <c r="B1088" s="79" t="s">
        <v>1706</v>
      </c>
      <c r="C1088" s="80" t="s">
        <v>6833</v>
      </c>
      <c r="D1088" s="81">
        <v>353.36</v>
      </c>
      <c r="E1088" s="81">
        <v>7.13</v>
      </c>
      <c r="F1088" s="81">
        <v>360.49</v>
      </c>
      <c r="G1088" s="65">
        <f t="shared" si="16"/>
        <v>9</v>
      </c>
    </row>
    <row r="1089" spans="1:7" ht="30" x14ac:dyDescent="0.25">
      <c r="A1089" s="78" t="s">
        <v>1707</v>
      </c>
      <c r="B1089" s="79" t="s">
        <v>1708</v>
      </c>
      <c r="C1089" s="80" t="s">
        <v>6833</v>
      </c>
      <c r="D1089" s="81">
        <v>60.04</v>
      </c>
      <c r="E1089" s="81">
        <v>2.04</v>
      </c>
      <c r="F1089" s="81">
        <v>62.08</v>
      </c>
      <c r="G1089" s="65">
        <f t="shared" si="16"/>
        <v>9</v>
      </c>
    </row>
    <row r="1090" spans="1:7" x14ac:dyDescent="0.25">
      <c r="A1090" s="78" t="s">
        <v>1709</v>
      </c>
      <c r="B1090" s="79" t="s">
        <v>1710</v>
      </c>
      <c r="C1090" s="80"/>
      <c r="D1090" s="81"/>
      <c r="E1090" s="81"/>
      <c r="F1090" s="81"/>
      <c r="G1090" s="65">
        <f t="shared" si="16"/>
        <v>5</v>
      </c>
    </row>
    <row r="1091" spans="1:7" x14ac:dyDescent="0.25">
      <c r="A1091" s="78" t="s">
        <v>1711</v>
      </c>
      <c r="B1091" s="79" t="s">
        <v>1712</v>
      </c>
      <c r="C1091" s="80" t="s">
        <v>6830</v>
      </c>
      <c r="D1091" s="81">
        <v>321.32</v>
      </c>
      <c r="E1091" s="81">
        <v>32.58</v>
      </c>
      <c r="F1091" s="81">
        <v>353.9</v>
      </c>
      <c r="G1091" s="65">
        <f t="shared" si="16"/>
        <v>9</v>
      </c>
    </row>
    <row r="1092" spans="1:7" x14ac:dyDescent="0.25">
      <c r="A1092" s="78" t="s">
        <v>1713</v>
      </c>
      <c r="B1092" s="79" t="s">
        <v>1714</v>
      </c>
      <c r="C1092" s="80" t="s">
        <v>6830</v>
      </c>
      <c r="D1092" s="81">
        <v>314.94</v>
      </c>
      <c r="E1092" s="81">
        <v>32.58</v>
      </c>
      <c r="F1092" s="81">
        <v>347.52</v>
      </c>
      <c r="G1092" s="65">
        <f t="shared" si="16"/>
        <v>9</v>
      </c>
    </row>
    <row r="1093" spans="1:7" x14ac:dyDescent="0.25">
      <c r="A1093" s="78" t="s">
        <v>1715</v>
      </c>
      <c r="B1093" s="79" t="s">
        <v>1716</v>
      </c>
      <c r="C1093" s="80" t="s">
        <v>6830</v>
      </c>
      <c r="D1093" s="81">
        <v>102</v>
      </c>
      <c r="E1093" s="81">
        <v>25.57</v>
      </c>
      <c r="F1093" s="81">
        <v>127.57</v>
      </c>
      <c r="G1093" s="65">
        <f t="shared" si="16"/>
        <v>9</v>
      </c>
    </row>
    <row r="1094" spans="1:7" x14ac:dyDescent="0.25">
      <c r="A1094" s="78" t="s">
        <v>1717</v>
      </c>
      <c r="B1094" s="79" t="s">
        <v>1718</v>
      </c>
      <c r="C1094" s="80" t="s">
        <v>6833</v>
      </c>
      <c r="D1094" s="81">
        <v>3.32</v>
      </c>
      <c r="E1094" s="81">
        <v>27.53</v>
      </c>
      <c r="F1094" s="81">
        <v>30.85</v>
      </c>
      <c r="G1094" s="65">
        <f t="shared" si="16"/>
        <v>9</v>
      </c>
    </row>
    <row r="1095" spans="1:7" x14ac:dyDescent="0.25">
      <c r="A1095" s="78" t="s">
        <v>1719</v>
      </c>
      <c r="B1095" s="79" t="s">
        <v>1720</v>
      </c>
      <c r="C1095" s="80" t="s">
        <v>6833</v>
      </c>
      <c r="D1095" s="81">
        <v>6.74</v>
      </c>
      <c r="E1095" s="81">
        <v>41.08</v>
      </c>
      <c r="F1095" s="81">
        <v>47.82</v>
      </c>
      <c r="G1095" s="65">
        <f t="shared" si="16"/>
        <v>9</v>
      </c>
    </row>
    <row r="1096" spans="1:7" x14ac:dyDescent="0.25">
      <c r="A1096" s="78" t="s">
        <v>1721</v>
      </c>
      <c r="B1096" s="79" t="s">
        <v>1722</v>
      </c>
      <c r="C1096" s="80" t="s">
        <v>6833</v>
      </c>
      <c r="D1096" s="81">
        <v>82.13</v>
      </c>
      <c r="E1096" s="81">
        <v>2.04</v>
      </c>
      <c r="F1096" s="81">
        <v>84.17</v>
      </c>
      <c r="G1096" s="65">
        <f t="shared" si="16"/>
        <v>9</v>
      </c>
    </row>
    <row r="1097" spans="1:7" x14ac:dyDescent="0.25">
      <c r="A1097" s="78" t="s">
        <v>1723</v>
      </c>
      <c r="B1097" s="79" t="s">
        <v>1724</v>
      </c>
      <c r="C1097" s="80" t="s">
        <v>6830</v>
      </c>
      <c r="D1097" s="81">
        <v>189.02</v>
      </c>
      <c r="E1097" s="81">
        <v>26.21</v>
      </c>
      <c r="F1097" s="81">
        <v>215.23</v>
      </c>
      <c r="G1097" s="65">
        <f t="shared" si="16"/>
        <v>9</v>
      </c>
    </row>
    <row r="1098" spans="1:7" x14ac:dyDescent="0.25">
      <c r="A1098" s="78" t="s">
        <v>1725</v>
      </c>
      <c r="B1098" s="79" t="s">
        <v>1726</v>
      </c>
      <c r="C1098" s="80" t="s">
        <v>6833</v>
      </c>
      <c r="D1098" s="81">
        <v>35.979999999999997</v>
      </c>
      <c r="E1098" s="81">
        <v>7</v>
      </c>
      <c r="F1098" s="81">
        <v>42.98</v>
      </c>
      <c r="G1098" s="65">
        <f t="shared" ref="G1098:G1161" si="17">LEN(A1098)</f>
        <v>9</v>
      </c>
    </row>
    <row r="1099" spans="1:7" ht="30" x14ac:dyDescent="0.25">
      <c r="A1099" s="78" t="s">
        <v>1727</v>
      </c>
      <c r="B1099" s="79" t="s">
        <v>1728</v>
      </c>
      <c r="C1099" s="80" t="s">
        <v>6833</v>
      </c>
      <c r="D1099" s="81">
        <v>118.19</v>
      </c>
      <c r="E1099" s="81">
        <v>4.07</v>
      </c>
      <c r="F1099" s="81">
        <v>122.26</v>
      </c>
      <c r="G1099" s="65">
        <f t="shared" si="17"/>
        <v>9</v>
      </c>
    </row>
    <row r="1100" spans="1:7" x14ac:dyDescent="0.25">
      <c r="A1100" s="78" t="s">
        <v>1729</v>
      </c>
      <c r="B1100" s="79" t="s">
        <v>6870</v>
      </c>
      <c r="C1100" s="80"/>
      <c r="D1100" s="81"/>
      <c r="E1100" s="81"/>
      <c r="F1100" s="81"/>
      <c r="G1100" s="65">
        <f t="shared" si="17"/>
        <v>5</v>
      </c>
    </row>
    <row r="1101" spans="1:7" ht="30" x14ac:dyDescent="0.25">
      <c r="A1101" s="78" t="s">
        <v>1730</v>
      </c>
      <c r="B1101" s="79" t="s">
        <v>1731</v>
      </c>
      <c r="C1101" s="80" t="s">
        <v>6830</v>
      </c>
      <c r="D1101" s="81">
        <v>11.28</v>
      </c>
      <c r="E1101" s="81">
        <v>52.41</v>
      </c>
      <c r="F1101" s="81">
        <v>63.69</v>
      </c>
      <c r="G1101" s="65">
        <f t="shared" si="17"/>
        <v>9</v>
      </c>
    </row>
    <row r="1102" spans="1:7" x14ac:dyDescent="0.25">
      <c r="A1102" s="78" t="s">
        <v>1732</v>
      </c>
      <c r="B1102" s="79" t="s">
        <v>1733</v>
      </c>
      <c r="C1102" s="80"/>
      <c r="D1102" s="81"/>
      <c r="E1102" s="81"/>
      <c r="F1102" s="81"/>
      <c r="G1102" s="65">
        <f t="shared" si="17"/>
        <v>2</v>
      </c>
    </row>
    <row r="1103" spans="1:7" x14ac:dyDescent="0.25">
      <c r="A1103" s="78" t="s">
        <v>1734</v>
      </c>
      <c r="B1103" s="79" t="s">
        <v>1735</v>
      </c>
      <c r="C1103" s="80"/>
      <c r="D1103" s="81"/>
      <c r="E1103" s="81"/>
      <c r="F1103" s="81"/>
      <c r="G1103" s="65">
        <f t="shared" si="17"/>
        <v>5</v>
      </c>
    </row>
    <row r="1104" spans="1:7" x14ac:dyDescent="0.25">
      <c r="A1104" s="78" t="s">
        <v>1736</v>
      </c>
      <c r="B1104" s="79" t="s">
        <v>1737</v>
      </c>
      <c r="C1104" s="80" t="s">
        <v>6830</v>
      </c>
      <c r="D1104" s="81">
        <v>107.54</v>
      </c>
      <c r="E1104" s="81">
        <v>69.760000000000005</v>
      </c>
      <c r="F1104" s="81">
        <v>177.3</v>
      </c>
      <c r="G1104" s="65">
        <f t="shared" si="17"/>
        <v>9</v>
      </c>
    </row>
    <row r="1105" spans="1:7" x14ac:dyDescent="0.25">
      <c r="A1105" s="78" t="s">
        <v>1738</v>
      </c>
      <c r="B1105" s="79" t="s">
        <v>1739</v>
      </c>
      <c r="C1105" s="80"/>
      <c r="D1105" s="81"/>
      <c r="E1105" s="81"/>
      <c r="F1105" s="81"/>
      <c r="G1105" s="65">
        <f t="shared" si="17"/>
        <v>5</v>
      </c>
    </row>
    <row r="1106" spans="1:7" x14ac:dyDescent="0.25">
      <c r="A1106" s="78" t="s">
        <v>1740</v>
      </c>
      <c r="B1106" s="79" t="s">
        <v>1741</v>
      </c>
      <c r="C1106" s="80" t="s">
        <v>6830</v>
      </c>
      <c r="D1106" s="81">
        <v>649.9</v>
      </c>
      <c r="E1106" s="81"/>
      <c r="F1106" s="81">
        <v>649.9</v>
      </c>
      <c r="G1106" s="65">
        <f t="shared" si="17"/>
        <v>9</v>
      </c>
    </row>
    <row r="1107" spans="1:7" x14ac:dyDescent="0.25">
      <c r="A1107" s="78" t="s">
        <v>1742</v>
      </c>
      <c r="B1107" s="79" t="s">
        <v>1743</v>
      </c>
      <c r="C1107" s="80"/>
      <c r="D1107" s="81"/>
      <c r="E1107" s="81"/>
      <c r="F1107" s="81"/>
      <c r="G1107" s="65">
        <f t="shared" si="17"/>
        <v>5</v>
      </c>
    </row>
    <row r="1108" spans="1:7" x14ac:dyDescent="0.25">
      <c r="A1108" s="78" t="s">
        <v>1744</v>
      </c>
      <c r="B1108" s="79" t="s">
        <v>1745</v>
      </c>
      <c r="C1108" s="80" t="s">
        <v>6830</v>
      </c>
      <c r="D1108" s="81">
        <v>290.33</v>
      </c>
      <c r="E1108" s="81">
        <v>22.93</v>
      </c>
      <c r="F1108" s="81">
        <v>313.26</v>
      </c>
      <c r="G1108" s="65">
        <f t="shared" si="17"/>
        <v>9</v>
      </c>
    </row>
    <row r="1109" spans="1:7" x14ac:dyDescent="0.25">
      <c r="A1109" s="78" t="s">
        <v>1746</v>
      </c>
      <c r="B1109" s="79" t="s">
        <v>6871</v>
      </c>
      <c r="C1109" s="80"/>
      <c r="D1109" s="81"/>
      <c r="E1109" s="81"/>
      <c r="F1109" s="81"/>
      <c r="G1109" s="65">
        <f t="shared" si="17"/>
        <v>5</v>
      </c>
    </row>
    <row r="1110" spans="1:7" x14ac:dyDescent="0.25">
      <c r="A1110" s="78" t="s">
        <v>1747</v>
      </c>
      <c r="B1110" s="79" t="s">
        <v>1748</v>
      </c>
      <c r="C1110" s="80" t="s">
        <v>6833</v>
      </c>
      <c r="D1110" s="81">
        <v>20.05</v>
      </c>
      <c r="E1110" s="81">
        <v>15.23</v>
      </c>
      <c r="F1110" s="81">
        <v>35.28</v>
      </c>
      <c r="G1110" s="65">
        <f t="shared" si="17"/>
        <v>9</v>
      </c>
    </row>
    <row r="1111" spans="1:7" x14ac:dyDescent="0.25">
      <c r="A1111" s="78" t="s">
        <v>1749</v>
      </c>
      <c r="B1111" s="79" t="s">
        <v>1750</v>
      </c>
      <c r="C1111" s="80" t="s">
        <v>6833</v>
      </c>
      <c r="D1111" s="81">
        <v>4.12</v>
      </c>
      <c r="E1111" s="81">
        <v>3.72</v>
      </c>
      <c r="F1111" s="81">
        <v>7.84</v>
      </c>
      <c r="G1111" s="65">
        <f t="shared" si="17"/>
        <v>9</v>
      </c>
    </row>
    <row r="1112" spans="1:7" x14ac:dyDescent="0.25">
      <c r="A1112" s="78" t="s">
        <v>1751</v>
      </c>
      <c r="B1112" s="79" t="s">
        <v>6872</v>
      </c>
      <c r="C1112" s="80"/>
      <c r="D1112" s="81"/>
      <c r="E1112" s="81"/>
      <c r="F1112" s="81"/>
      <c r="G1112" s="65">
        <f t="shared" si="17"/>
        <v>5</v>
      </c>
    </row>
    <row r="1113" spans="1:7" x14ac:dyDescent="0.25">
      <c r="A1113" s="78" t="s">
        <v>1752</v>
      </c>
      <c r="B1113" s="79" t="s">
        <v>1753</v>
      </c>
      <c r="C1113" s="80" t="s">
        <v>6830</v>
      </c>
      <c r="D1113" s="81">
        <v>0.56999999999999995</v>
      </c>
      <c r="E1113" s="81">
        <v>9.0299999999999994</v>
      </c>
      <c r="F1113" s="81">
        <v>9.6</v>
      </c>
      <c r="G1113" s="65">
        <f t="shared" si="17"/>
        <v>9</v>
      </c>
    </row>
    <row r="1114" spans="1:7" x14ac:dyDescent="0.25">
      <c r="A1114" s="78" t="s">
        <v>1754</v>
      </c>
      <c r="B1114" s="79" t="s">
        <v>1755</v>
      </c>
      <c r="C1114" s="80" t="s">
        <v>6830</v>
      </c>
      <c r="D1114" s="81">
        <v>24.14</v>
      </c>
      <c r="E1114" s="81">
        <v>22.93</v>
      </c>
      <c r="F1114" s="81">
        <v>47.07</v>
      </c>
      <c r="G1114" s="65">
        <f t="shared" si="17"/>
        <v>9</v>
      </c>
    </row>
    <row r="1115" spans="1:7" x14ac:dyDescent="0.25">
      <c r="A1115" s="78" t="s">
        <v>1756</v>
      </c>
      <c r="B1115" s="79" t="s">
        <v>1757</v>
      </c>
      <c r="C1115" s="80" t="s">
        <v>6833</v>
      </c>
      <c r="D1115" s="81">
        <v>0.56999999999999995</v>
      </c>
      <c r="E1115" s="81">
        <v>11.51</v>
      </c>
      <c r="F1115" s="81">
        <v>12.08</v>
      </c>
      <c r="G1115" s="65">
        <f t="shared" si="17"/>
        <v>9</v>
      </c>
    </row>
    <row r="1116" spans="1:7" x14ac:dyDescent="0.25">
      <c r="A1116" s="78" t="s">
        <v>6743</v>
      </c>
      <c r="B1116" s="79" t="s">
        <v>6744</v>
      </c>
      <c r="C1116" s="80" t="s">
        <v>6830</v>
      </c>
      <c r="D1116" s="81">
        <v>137.69999999999999</v>
      </c>
      <c r="E1116" s="81"/>
      <c r="F1116" s="81">
        <v>137.69999999999999</v>
      </c>
      <c r="G1116" s="65">
        <f t="shared" si="17"/>
        <v>9</v>
      </c>
    </row>
    <row r="1117" spans="1:7" x14ac:dyDescent="0.25">
      <c r="A1117" s="78" t="s">
        <v>1758</v>
      </c>
      <c r="B1117" s="79" t="s">
        <v>6873</v>
      </c>
      <c r="C1117" s="80"/>
      <c r="D1117" s="81"/>
      <c r="E1117" s="81"/>
      <c r="F1117" s="81"/>
      <c r="G1117" s="65">
        <f t="shared" si="17"/>
        <v>2</v>
      </c>
    </row>
    <row r="1118" spans="1:7" x14ac:dyDescent="0.25">
      <c r="A1118" s="78" t="s">
        <v>1759</v>
      </c>
      <c r="B1118" s="79" t="s">
        <v>1760</v>
      </c>
      <c r="C1118" s="80"/>
      <c r="D1118" s="81"/>
      <c r="E1118" s="81"/>
      <c r="F1118" s="81"/>
      <c r="G1118" s="65">
        <f t="shared" si="17"/>
        <v>5</v>
      </c>
    </row>
    <row r="1119" spans="1:7" ht="30" x14ac:dyDescent="0.25">
      <c r="A1119" s="78" t="s">
        <v>1761</v>
      </c>
      <c r="B1119" s="79" t="s">
        <v>1762</v>
      </c>
      <c r="C1119" s="80" t="s">
        <v>6830</v>
      </c>
      <c r="D1119" s="81">
        <v>105.37</v>
      </c>
      <c r="E1119" s="81">
        <v>10.38</v>
      </c>
      <c r="F1119" s="81">
        <v>115.75</v>
      </c>
      <c r="G1119" s="65">
        <f t="shared" si="17"/>
        <v>9</v>
      </c>
    </row>
    <row r="1120" spans="1:7" ht="30" x14ac:dyDescent="0.25">
      <c r="A1120" s="78" t="s">
        <v>1763</v>
      </c>
      <c r="B1120" s="79" t="s">
        <v>1764</v>
      </c>
      <c r="C1120" s="80" t="s">
        <v>6830</v>
      </c>
      <c r="D1120" s="81">
        <v>65.58</v>
      </c>
      <c r="E1120" s="81"/>
      <c r="F1120" s="81">
        <v>65.58</v>
      </c>
      <c r="G1120" s="65">
        <f t="shared" si="17"/>
        <v>9</v>
      </c>
    </row>
    <row r="1121" spans="1:7" x14ac:dyDescent="0.25">
      <c r="A1121" s="78" t="s">
        <v>1765</v>
      </c>
      <c r="B1121" s="79" t="s">
        <v>6874</v>
      </c>
      <c r="C1121" s="80"/>
      <c r="D1121" s="81"/>
      <c r="E1121" s="81"/>
      <c r="F1121" s="81"/>
      <c r="G1121" s="65">
        <f t="shared" si="17"/>
        <v>5</v>
      </c>
    </row>
    <row r="1122" spans="1:7" ht="30" x14ac:dyDescent="0.25">
      <c r="A1122" s="78" t="s">
        <v>1766</v>
      </c>
      <c r="B1122" s="79" t="s">
        <v>7451</v>
      </c>
      <c r="C1122" s="80" t="s">
        <v>6830</v>
      </c>
      <c r="D1122" s="81">
        <v>133.93</v>
      </c>
      <c r="E1122" s="81">
        <v>23.03</v>
      </c>
      <c r="F1122" s="81">
        <v>156.96</v>
      </c>
      <c r="G1122" s="65">
        <f t="shared" si="17"/>
        <v>9</v>
      </c>
    </row>
    <row r="1123" spans="1:7" ht="30" x14ac:dyDescent="0.25">
      <c r="A1123" s="78" t="s">
        <v>1767</v>
      </c>
      <c r="B1123" s="79" t="s">
        <v>7452</v>
      </c>
      <c r="C1123" s="80" t="s">
        <v>6830</v>
      </c>
      <c r="D1123" s="81">
        <v>213.34</v>
      </c>
      <c r="E1123" s="81">
        <v>23.03</v>
      </c>
      <c r="F1123" s="81">
        <v>236.37</v>
      </c>
      <c r="G1123" s="65">
        <f t="shared" si="17"/>
        <v>9</v>
      </c>
    </row>
    <row r="1124" spans="1:7" ht="30" x14ac:dyDescent="0.25">
      <c r="A1124" s="78" t="s">
        <v>1768</v>
      </c>
      <c r="B1124" s="79" t="s">
        <v>7453</v>
      </c>
      <c r="C1124" s="80" t="s">
        <v>6830</v>
      </c>
      <c r="D1124" s="81">
        <v>217.16</v>
      </c>
      <c r="E1124" s="81"/>
      <c r="F1124" s="81">
        <v>217.16</v>
      </c>
      <c r="G1124" s="65">
        <f t="shared" si="17"/>
        <v>9</v>
      </c>
    </row>
    <row r="1125" spans="1:7" ht="30" x14ac:dyDescent="0.25">
      <c r="A1125" s="78" t="s">
        <v>1769</v>
      </c>
      <c r="B1125" s="79" t="s">
        <v>7454</v>
      </c>
      <c r="C1125" s="80" t="s">
        <v>6830</v>
      </c>
      <c r="D1125" s="81">
        <v>248.65</v>
      </c>
      <c r="E1125" s="81">
        <v>23.03</v>
      </c>
      <c r="F1125" s="81">
        <v>271.68</v>
      </c>
      <c r="G1125" s="65">
        <f t="shared" si="17"/>
        <v>9</v>
      </c>
    </row>
    <row r="1126" spans="1:7" ht="30" x14ac:dyDescent="0.25">
      <c r="A1126" s="78" t="s">
        <v>1770</v>
      </c>
      <c r="B1126" s="79" t="s">
        <v>7455</v>
      </c>
      <c r="C1126" s="80" t="s">
        <v>6830</v>
      </c>
      <c r="D1126" s="81">
        <v>366.95</v>
      </c>
      <c r="E1126" s="81">
        <v>23.03</v>
      </c>
      <c r="F1126" s="81">
        <v>389.98</v>
      </c>
      <c r="G1126" s="65">
        <f t="shared" si="17"/>
        <v>9</v>
      </c>
    </row>
    <row r="1127" spans="1:7" ht="30" x14ac:dyDescent="0.25">
      <c r="A1127" s="78" t="s">
        <v>1771</v>
      </c>
      <c r="B1127" s="79" t="s">
        <v>7456</v>
      </c>
      <c r="C1127" s="80" t="s">
        <v>6830</v>
      </c>
      <c r="D1127" s="81">
        <v>221.02</v>
      </c>
      <c r="E1127" s="81">
        <v>23.03</v>
      </c>
      <c r="F1127" s="81">
        <v>244.05</v>
      </c>
      <c r="G1127" s="65">
        <f t="shared" si="17"/>
        <v>9</v>
      </c>
    </row>
    <row r="1128" spans="1:7" ht="30" x14ac:dyDescent="0.25">
      <c r="A1128" s="78" t="s">
        <v>1772</v>
      </c>
      <c r="B1128" s="79" t="s">
        <v>7457</v>
      </c>
      <c r="C1128" s="80" t="s">
        <v>6830</v>
      </c>
      <c r="D1128" s="81">
        <v>531.51</v>
      </c>
      <c r="E1128" s="81">
        <v>23.03</v>
      </c>
      <c r="F1128" s="81">
        <v>554.54</v>
      </c>
      <c r="G1128" s="65">
        <f t="shared" si="17"/>
        <v>9</v>
      </c>
    </row>
    <row r="1129" spans="1:7" ht="30" x14ac:dyDescent="0.25">
      <c r="A1129" s="78" t="s">
        <v>1773</v>
      </c>
      <c r="B1129" s="79" t="s">
        <v>1774</v>
      </c>
      <c r="C1129" s="80" t="s">
        <v>6830</v>
      </c>
      <c r="D1129" s="81">
        <v>424.59</v>
      </c>
      <c r="E1129" s="81">
        <v>23.03</v>
      </c>
      <c r="F1129" s="81">
        <v>447.62</v>
      </c>
      <c r="G1129" s="65">
        <f t="shared" si="17"/>
        <v>9</v>
      </c>
    </row>
    <row r="1130" spans="1:7" ht="30" x14ac:dyDescent="0.25">
      <c r="A1130" s="78" t="s">
        <v>1775</v>
      </c>
      <c r="B1130" s="79" t="s">
        <v>7458</v>
      </c>
      <c r="C1130" s="80" t="s">
        <v>6830</v>
      </c>
      <c r="D1130" s="81">
        <v>286.3</v>
      </c>
      <c r="E1130" s="81">
        <v>46.78</v>
      </c>
      <c r="F1130" s="81">
        <v>333.08</v>
      </c>
      <c r="G1130" s="65">
        <f t="shared" si="17"/>
        <v>9</v>
      </c>
    </row>
    <row r="1131" spans="1:7" x14ac:dyDescent="0.25">
      <c r="A1131" s="78" t="s">
        <v>1776</v>
      </c>
      <c r="B1131" s="79" t="s">
        <v>6875</v>
      </c>
      <c r="C1131" s="80"/>
      <c r="D1131" s="81"/>
      <c r="E1131" s="81"/>
      <c r="F1131" s="81"/>
      <c r="G1131" s="65">
        <f t="shared" si="17"/>
        <v>5</v>
      </c>
    </row>
    <row r="1132" spans="1:7" ht="30" x14ac:dyDescent="0.25">
      <c r="A1132" s="78" t="s">
        <v>1777</v>
      </c>
      <c r="B1132" s="79" t="s">
        <v>7459</v>
      </c>
      <c r="C1132" s="80" t="s">
        <v>6830</v>
      </c>
      <c r="D1132" s="81">
        <v>1087.54</v>
      </c>
      <c r="E1132" s="81"/>
      <c r="F1132" s="81">
        <v>1087.54</v>
      </c>
      <c r="G1132" s="65">
        <f t="shared" si="17"/>
        <v>9</v>
      </c>
    </row>
    <row r="1133" spans="1:7" ht="30" x14ac:dyDescent="0.25">
      <c r="A1133" s="78" t="s">
        <v>1778</v>
      </c>
      <c r="B1133" s="79" t="s">
        <v>1779</v>
      </c>
      <c r="C1133" s="80" t="s">
        <v>6830</v>
      </c>
      <c r="D1133" s="81">
        <v>425.63</v>
      </c>
      <c r="E1133" s="81"/>
      <c r="F1133" s="81">
        <v>425.63</v>
      </c>
      <c r="G1133" s="65">
        <f t="shared" si="17"/>
        <v>9</v>
      </c>
    </row>
    <row r="1134" spans="1:7" ht="30" x14ac:dyDescent="0.25">
      <c r="A1134" s="78" t="s">
        <v>1780</v>
      </c>
      <c r="B1134" s="79" t="s">
        <v>8679</v>
      </c>
      <c r="C1134" s="80" t="s">
        <v>6830</v>
      </c>
      <c r="D1134" s="81">
        <v>438.24</v>
      </c>
      <c r="E1134" s="81">
        <v>287.01</v>
      </c>
      <c r="F1134" s="81">
        <v>725.25</v>
      </c>
      <c r="G1134" s="65">
        <f t="shared" si="17"/>
        <v>9</v>
      </c>
    </row>
    <row r="1135" spans="1:7" ht="30" x14ac:dyDescent="0.25">
      <c r="A1135" s="78" t="s">
        <v>8680</v>
      </c>
      <c r="B1135" s="79" t="s">
        <v>8681</v>
      </c>
      <c r="C1135" s="80" t="s">
        <v>6830</v>
      </c>
      <c r="D1135" s="81">
        <v>326.41000000000003</v>
      </c>
      <c r="E1135" s="81">
        <v>287.01</v>
      </c>
      <c r="F1135" s="81">
        <v>613.41999999999996</v>
      </c>
      <c r="G1135" s="65">
        <f t="shared" si="17"/>
        <v>9</v>
      </c>
    </row>
    <row r="1136" spans="1:7" x14ac:dyDescent="0.25">
      <c r="A1136" s="78" t="s">
        <v>1781</v>
      </c>
      <c r="B1136" s="79" t="s">
        <v>6876</v>
      </c>
      <c r="C1136" s="80"/>
      <c r="D1136" s="81"/>
      <c r="E1136" s="81"/>
      <c r="F1136" s="81"/>
      <c r="G1136" s="65">
        <f t="shared" si="17"/>
        <v>5</v>
      </c>
    </row>
    <row r="1137" spans="1:7" ht="30" x14ac:dyDescent="0.25">
      <c r="A1137" s="78" t="s">
        <v>1782</v>
      </c>
      <c r="B1137" s="79" t="s">
        <v>1783</v>
      </c>
      <c r="C1137" s="80" t="s">
        <v>6830</v>
      </c>
      <c r="D1137" s="81">
        <v>142.35</v>
      </c>
      <c r="E1137" s="81"/>
      <c r="F1137" s="81">
        <v>142.35</v>
      </c>
      <c r="G1137" s="65">
        <f t="shared" si="17"/>
        <v>9</v>
      </c>
    </row>
    <row r="1138" spans="1:7" ht="30" x14ac:dyDescent="0.25">
      <c r="A1138" s="78" t="s">
        <v>1784</v>
      </c>
      <c r="B1138" s="79" t="s">
        <v>1785</v>
      </c>
      <c r="C1138" s="80" t="s">
        <v>6830</v>
      </c>
      <c r="D1138" s="81">
        <v>167.12</v>
      </c>
      <c r="E1138" s="81"/>
      <c r="F1138" s="81">
        <v>167.12</v>
      </c>
      <c r="G1138" s="65">
        <f t="shared" si="17"/>
        <v>9</v>
      </c>
    </row>
    <row r="1139" spans="1:7" x14ac:dyDescent="0.25">
      <c r="A1139" s="78" t="s">
        <v>1786</v>
      </c>
      <c r="B1139" s="79" t="s">
        <v>6877</v>
      </c>
      <c r="C1139" s="80"/>
      <c r="D1139" s="81"/>
      <c r="E1139" s="81"/>
      <c r="F1139" s="81"/>
      <c r="G1139" s="65">
        <f t="shared" si="17"/>
        <v>5</v>
      </c>
    </row>
    <row r="1140" spans="1:7" ht="45" x14ac:dyDescent="0.25">
      <c r="A1140" s="78" t="s">
        <v>1787</v>
      </c>
      <c r="B1140" s="79" t="s">
        <v>7460</v>
      </c>
      <c r="C1140" s="80" t="s">
        <v>6830</v>
      </c>
      <c r="D1140" s="81">
        <v>163.13</v>
      </c>
      <c r="E1140" s="81">
        <v>98.27</v>
      </c>
      <c r="F1140" s="81">
        <v>261.39999999999998</v>
      </c>
      <c r="G1140" s="65">
        <f t="shared" si="17"/>
        <v>9</v>
      </c>
    </row>
    <row r="1141" spans="1:7" ht="30" x14ac:dyDescent="0.25">
      <c r="A1141" s="78" t="s">
        <v>1788</v>
      </c>
      <c r="B1141" s="79" t="s">
        <v>1789</v>
      </c>
      <c r="C1141" s="80" t="s">
        <v>6830</v>
      </c>
      <c r="D1141" s="81">
        <v>508.53</v>
      </c>
      <c r="E1141" s="81"/>
      <c r="F1141" s="81">
        <v>508.53</v>
      </c>
      <c r="G1141" s="65">
        <f t="shared" si="17"/>
        <v>9</v>
      </c>
    </row>
    <row r="1142" spans="1:7" x14ac:dyDescent="0.25">
      <c r="A1142" s="78" t="s">
        <v>1790</v>
      </c>
      <c r="B1142" s="79" t="s">
        <v>6878</v>
      </c>
      <c r="C1142" s="80"/>
      <c r="D1142" s="81"/>
      <c r="E1142" s="81"/>
      <c r="F1142" s="81"/>
      <c r="G1142" s="65">
        <f t="shared" si="17"/>
        <v>5</v>
      </c>
    </row>
    <row r="1143" spans="1:7" x14ac:dyDescent="0.25">
      <c r="A1143" s="78" t="s">
        <v>1791</v>
      </c>
      <c r="B1143" s="79" t="s">
        <v>1792</v>
      </c>
      <c r="C1143" s="80" t="s">
        <v>6830</v>
      </c>
      <c r="D1143" s="81">
        <v>682.87</v>
      </c>
      <c r="E1143" s="81"/>
      <c r="F1143" s="81">
        <v>682.87</v>
      </c>
      <c r="G1143" s="65">
        <f t="shared" si="17"/>
        <v>9</v>
      </c>
    </row>
    <row r="1144" spans="1:7" x14ac:dyDescent="0.25">
      <c r="A1144" s="78" t="s">
        <v>1793</v>
      </c>
      <c r="B1144" s="79" t="s">
        <v>6879</v>
      </c>
      <c r="C1144" s="80"/>
      <c r="D1144" s="81"/>
      <c r="E1144" s="81"/>
      <c r="F1144" s="81"/>
      <c r="G1144" s="65">
        <f t="shared" si="17"/>
        <v>5</v>
      </c>
    </row>
    <row r="1145" spans="1:7" x14ac:dyDescent="0.25">
      <c r="A1145" s="78" t="s">
        <v>1794</v>
      </c>
      <c r="B1145" s="79" t="s">
        <v>1795</v>
      </c>
      <c r="C1145" s="80" t="s">
        <v>6833</v>
      </c>
      <c r="D1145" s="81">
        <v>44.86</v>
      </c>
      <c r="E1145" s="81">
        <v>7.97</v>
      </c>
      <c r="F1145" s="81">
        <v>52.83</v>
      </c>
      <c r="G1145" s="65">
        <f t="shared" si="17"/>
        <v>9</v>
      </c>
    </row>
    <row r="1146" spans="1:7" x14ac:dyDescent="0.25">
      <c r="A1146" s="78" t="s">
        <v>1796</v>
      </c>
      <c r="B1146" s="79" t="s">
        <v>1797</v>
      </c>
      <c r="C1146" s="80" t="s">
        <v>6833</v>
      </c>
      <c r="D1146" s="81">
        <v>56.96</v>
      </c>
      <c r="E1146" s="81">
        <v>7.97</v>
      </c>
      <c r="F1146" s="81">
        <v>64.930000000000007</v>
      </c>
      <c r="G1146" s="65">
        <f t="shared" si="17"/>
        <v>9</v>
      </c>
    </row>
    <row r="1147" spans="1:7" ht="30" x14ac:dyDescent="0.25">
      <c r="A1147" s="78" t="s">
        <v>1798</v>
      </c>
      <c r="B1147" s="79" t="s">
        <v>7461</v>
      </c>
      <c r="C1147" s="80" t="s">
        <v>6833</v>
      </c>
      <c r="D1147" s="81">
        <v>27.25</v>
      </c>
      <c r="E1147" s="81">
        <v>10.41</v>
      </c>
      <c r="F1147" s="81">
        <v>37.659999999999997</v>
      </c>
      <c r="G1147" s="65">
        <f t="shared" si="17"/>
        <v>9</v>
      </c>
    </row>
    <row r="1148" spans="1:7" ht="45" x14ac:dyDescent="0.25">
      <c r="A1148" s="78" t="s">
        <v>1799</v>
      </c>
      <c r="B1148" s="79" t="s">
        <v>7462</v>
      </c>
      <c r="C1148" s="80" t="s">
        <v>6833</v>
      </c>
      <c r="D1148" s="81">
        <v>33.71</v>
      </c>
      <c r="E1148" s="81">
        <v>10.41</v>
      </c>
      <c r="F1148" s="81">
        <v>44.12</v>
      </c>
      <c r="G1148" s="65">
        <f t="shared" si="17"/>
        <v>9</v>
      </c>
    </row>
    <row r="1149" spans="1:7" ht="45" x14ac:dyDescent="0.25">
      <c r="A1149" s="78" t="s">
        <v>1800</v>
      </c>
      <c r="B1149" s="79" t="s">
        <v>7463</v>
      </c>
      <c r="C1149" s="80" t="s">
        <v>6833</v>
      </c>
      <c r="D1149" s="81">
        <v>45.47</v>
      </c>
      <c r="E1149" s="81">
        <v>7.97</v>
      </c>
      <c r="F1149" s="81">
        <v>53.44</v>
      </c>
      <c r="G1149" s="65">
        <f t="shared" si="17"/>
        <v>9</v>
      </c>
    </row>
    <row r="1150" spans="1:7" x14ac:dyDescent="0.25">
      <c r="A1150" s="78" t="s">
        <v>1801</v>
      </c>
      <c r="B1150" s="79" t="s">
        <v>1802</v>
      </c>
      <c r="C1150" s="80" t="s">
        <v>6833</v>
      </c>
      <c r="D1150" s="81">
        <v>20.81</v>
      </c>
      <c r="E1150" s="81">
        <v>3.17</v>
      </c>
      <c r="F1150" s="81">
        <v>23.98</v>
      </c>
      <c r="G1150" s="65">
        <f t="shared" si="17"/>
        <v>9</v>
      </c>
    </row>
    <row r="1151" spans="1:7" x14ac:dyDescent="0.25">
      <c r="A1151" s="78" t="s">
        <v>1803</v>
      </c>
      <c r="B1151" s="79" t="s">
        <v>1804</v>
      </c>
      <c r="C1151" s="80" t="s">
        <v>6833</v>
      </c>
      <c r="D1151" s="81">
        <v>8.9</v>
      </c>
      <c r="E1151" s="81"/>
      <c r="F1151" s="81">
        <v>8.9</v>
      </c>
      <c r="G1151" s="65">
        <f t="shared" si="17"/>
        <v>9</v>
      </c>
    </row>
    <row r="1152" spans="1:7" ht="30" x14ac:dyDescent="0.25">
      <c r="A1152" s="78" t="s">
        <v>1805</v>
      </c>
      <c r="B1152" s="79" t="s">
        <v>1806</v>
      </c>
      <c r="C1152" s="80" t="s">
        <v>6833</v>
      </c>
      <c r="D1152" s="81">
        <v>71.540000000000006</v>
      </c>
      <c r="E1152" s="81"/>
      <c r="F1152" s="81">
        <v>71.540000000000006</v>
      </c>
      <c r="G1152" s="65">
        <f t="shared" si="17"/>
        <v>9</v>
      </c>
    </row>
    <row r="1153" spans="1:7" x14ac:dyDescent="0.25">
      <c r="A1153" s="78" t="s">
        <v>1807</v>
      </c>
      <c r="B1153" s="79" t="s">
        <v>6880</v>
      </c>
      <c r="C1153" s="80"/>
      <c r="D1153" s="81"/>
      <c r="E1153" s="81"/>
      <c r="F1153" s="81"/>
      <c r="G1153" s="65">
        <f t="shared" si="17"/>
        <v>5</v>
      </c>
    </row>
    <row r="1154" spans="1:7" ht="30" x14ac:dyDescent="0.25">
      <c r="A1154" s="78" t="s">
        <v>1808</v>
      </c>
      <c r="B1154" s="79" t="s">
        <v>1809</v>
      </c>
      <c r="C1154" s="80" t="s">
        <v>6833</v>
      </c>
      <c r="D1154" s="81">
        <v>194.18</v>
      </c>
      <c r="E1154" s="81">
        <v>8.58</v>
      </c>
      <c r="F1154" s="81">
        <v>202.76</v>
      </c>
      <c r="G1154" s="65">
        <f t="shared" si="17"/>
        <v>9</v>
      </c>
    </row>
    <row r="1155" spans="1:7" ht="30" x14ac:dyDescent="0.25">
      <c r="A1155" s="78" t="s">
        <v>1810</v>
      </c>
      <c r="B1155" s="79" t="s">
        <v>7464</v>
      </c>
      <c r="C1155" s="80" t="s">
        <v>6833</v>
      </c>
      <c r="D1155" s="81">
        <v>44.89</v>
      </c>
      <c r="E1155" s="81">
        <v>7.97</v>
      </c>
      <c r="F1155" s="81">
        <v>52.86</v>
      </c>
      <c r="G1155" s="65">
        <f t="shared" si="17"/>
        <v>9</v>
      </c>
    </row>
    <row r="1156" spans="1:7" x14ac:dyDescent="0.25">
      <c r="A1156" s="78" t="s">
        <v>1811</v>
      </c>
      <c r="B1156" s="79" t="s">
        <v>6881</v>
      </c>
      <c r="C1156" s="80"/>
      <c r="D1156" s="81"/>
      <c r="E1156" s="81"/>
      <c r="F1156" s="81"/>
      <c r="G1156" s="65">
        <f t="shared" si="17"/>
        <v>5</v>
      </c>
    </row>
    <row r="1157" spans="1:7" x14ac:dyDescent="0.25">
      <c r="A1157" s="78" t="s">
        <v>1812</v>
      </c>
      <c r="B1157" s="79" t="s">
        <v>1813</v>
      </c>
      <c r="C1157" s="80" t="s">
        <v>6830</v>
      </c>
      <c r="D1157" s="81">
        <v>11.23</v>
      </c>
      <c r="E1157" s="81">
        <v>9.0299999999999994</v>
      </c>
      <c r="F1157" s="81">
        <v>20.260000000000002</v>
      </c>
      <c r="G1157" s="65">
        <f t="shared" si="17"/>
        <v>9</v>
      </c>
    </row>
    <row r="1158" spans="1:7" x14ac:dyDescent="0.25">
      <c r="A1158" s="78" t="s">
        <v>1814</v>
      </c>
      <c r="B1158" s="79" t="s">
        <v>1815</v>
      </c>
      <c r="C1158" s="80" t="s">
        <v>6830</v>
      </c>
      <c r="D1158" s="81">
        <v>3.92</v>
      </c>
      <c r="E1158" s="81">
        <v>31.6</v>
      </c>
      <c r="F1158" s="81">
        <v>35.520000000000003</v>
      </c>
      <c r="G1158" s="65">
        <f t="shared" si="17"/>
        <v>9</v>
      </c>
    </row>
    <row r="1159" spans="1:7" ht="30" x14ac:dyDescent="0.25">
      <c r="A1159" s="78" t="s">
        <v>1816</v>
      </c>
      <c r="B1159" s="79" t="s">
        <v>1817</v>
      </c>
      <c r="C1159" s="80" t="s">
        <v>6830</v>
      </c>
      <c r="D1159" s="81"/>
      <c r="E1159" s="81">
        <v>69.22</v>
      </c>
      <c r="F1159" s="81">
        <v>69.22</v>
      </c>
      <c r="G1159" s="65">
        <f t="shared" si="17"/>
        <v>9</v>
      </c>
    </row>
    <row r="1160" spans="1:7" x14ac:dyDescent="0.25">
      <c r="A1160" s="78" t="s">
        <v>1818</v>
      </c>
      <c r="B1160" s="79" t="s">
        <v>1819</v>
      </c>
      <c r="C1160" s="80" t="s">
        <v>6828</v>
      </c>
      <c r="D1160" s="81">
        <v>68.98</v>
      </c>
      <c r="E1160" s="81"/>
      <c r="F1160" s="81">
        <v>68.98</v>
      </c>
      <c r="G1160" s="65">
        <f t="shared" si="17"/>
        <v>9</v>
      </c>
    </row>
    <row r="1161" spans="1:7" x14ac:dyDescent="0.25">
      <c r="A1161" s="78" t="s">
        <v>1820</v>
      </c>
      <c r="B1161" s="79" t="s">
        <v>1821</v>
      </c>
      <c r="C1161" s="80" t="s">
        <v>6833</v>
      </c>
      <c r="D1161" s="81"/>
      <c r="E1161" s="81">
        <v>11.51</v>
      </c>
      <c r="F1161" s="81">
        <v>11.51</v>
      </c>
      <c r="G1161" s="65">
        <f t="shared" si="17"/>
        <v>9</v>
      </c>
    </row>
    <row r="1162" spans="1:7" x14ac:dyDescent="0.25">
      <c r="A1162" s="78" t="s">
        <v>1822</v>
      </c>
      <c r="B1162" s="79" t="s">
        <v>1823</v>
      </c>
      <c r="C1162" s="80" t="s">
        <v>6833</v>
      </c>
      <c r="D1162" s="81">
        <v>15.6</v>
      </c>
      <c r="E1162" s="81">
        <v>12.4</v>
      </c>
      <c r="F1162" s="81">
        <v>28</v>
      </c>
      <c r="G1162" s="65">
        <f t="shared" ref="G1162:G1225" si="18">LEN(A1162)</f>
        <v>9</v>
      </c>
    </row>
    <row r="1163" spans="1:7" ht="30" x14ac:dyDescent="0.25">
      <c r="A1163" s="78" t="s">
        <v>1824</v>
      </c>
      <c r="B1163" s="79" t="s">
        <v>1825</v>
      </c>
      <c r="C1163" s="80" t="s">
        <v>6833</v>
      </c>
      <c r="D1163" s="81">
        <v>15.19</v>
      </c>
      <c r="E1163" s="81">
        <v>12.4</v>
      </c>
      <c r="F1163" s="81">
        <v>27.59</v>
      </c>
      <c r="G1163" s="65">
        <f t="shared" si="18"/>
        <v>9</v>
      </c>
    </row>
    <row r="1164" spans="1:7" x14ac:dyDescent="0.25">
      <c r="A1164" s="78" t="s">
        <v>1826</v>
      </c>
      <c r="B1164" s="79" t="s">
        <v>1827</v>
      </c>
      <c r="C1164" s="80" t="s">
        <v>6828</v>
      </c>
      <c r="D1164" s="81">
        <v>57.75</v>
      </c>
      <c r="E1164" s="81">
        <v>3.17</v>
      </c>
      <c r="F1164" s="81">
        <v>60.92</v>
      </c>
      <c r="G1164" s="65">
        <f t="shared" si="18"/>
        <v>9</v>
      </c>
    </row>
    <row r="1165" spans="1:7" x14ac:dyDescent="0.25">
      <c r="A1165" s="78" t="s">
        <v>1828</v>
      </c>
      <c r="B1165" s="79" t="s">
        <v>1829</v>
      </c>
      <c r="C1165" s="80" t="s">
        <v>6833</v>
      </c>
      <c r="D1165" s="81">
        <v>12.68</v>
      </c>
      <c r="E1165" s="81">
        <v>1.58</v>
      </c>
      <c r="F1165" s="81">
        <v>14.26</v>
      </c>
      <c r="G1165" s="65">
        <f t="shared" si="18"/>
        <v>9</v>
      </c>
    </row>
    <row r="1166" spans="1:7" x14ac:dyDescent="0.25">
      <c r="A1166" s="78" t="s">
        <v>6565</v>
      </c>
      <c r="B1166" s="79" t="s">
        <v>6566</v>
      </c>
      <c r="C1166" s="80" t="s">
        <v>6833</v>
      </c>
      <c r="D1166" s="81">
        <v>41.61</v>
      </c>
      <c r="E1166" s="81">
        <v>6.77</v>
      </c>
      <c r="F1166" s="81">
        <v>48.38</v>
      </c>
      <c r="G1166" s="65">
        <f t="shared" si="18"/>
        <v>9</v>
      </c>
    </row>
    <row r="1167" spans="1:7" x14ac:dyDescent="0.25">
      <c r="A1167" s="78" t="s">
        <v>1830</v>
      </c>
      <c r="B1167" s="79" t="s">
        <v>1831</v>
      </c>
      <c r="C1167" s="80"/>
      <c r="D1167" s="81"/>
      <c r="E1167" s="81"/>
      <c r="F1167" s="81"/>
      <c r="G1167" s="65">
        <f t="shared" si="18"/>
        <v>2</v>
      </c>
    </row>
    <row r="1168" spans="1:7" x14ac:dyDescent="0.25">
      <c r="A1168" s="78" t="s">
        <v>1832</v>
      </c>
      <c r="B1168" s="79" t="s">
        <v>1833</v>
      </c>
      <c r="C1168" s="80"/>
      <c r="D1168" s="81"/>
      <c r="E1168" s="81"/>
      <c r="F1168" s="81"/>
      <c r="G1168" s="65">
        <f t="shared" si="18"/>
        <v>5</v>
      </c>
    </row>
    <row r="1169" spans="1:7" x14ac:dyDescent="0.25">
      <c r="A1169" s="78" t="s">
        <v>1834</v>
      </c>
      <c r="B1169" s="79" t="s">
        <v>1835</v>
      </c>
      <c r="C1169" s="80" t="s">
        <v>6830</v>
      </c>
      <c r="D1169" s="81">
        <v>59.13</v>
      </c>
      <c r="E1169" s="81">
        <v>27.09</v>
      </c>
      <c r="F1169" s="81">
        <v>86.22</v>
      </c>
      <c r="G1169" s="65">
        <f t="shared" si="18"/>
        <v>9</v>
      </c>
    </row>
    <row r="1170" spans="1:7" ht="30" x14ac:dyDescent="0.25">
      <c r="A1170" s="78" t="s">
        <v>1836</v>
      </c>
      <c r="B1170" s="79" t="s">
        <v>1837</v>
      </c>
      <c r="C1170" s="80" t="s">
        <v>6830</v>
      </c>
      <c r="D1170" s="81">
        <v>78.92</v>
      </c>
      <c r="E1170" s="81">
        <v>54.18</v>
      </c>
      <c r="F1170" s="81">
        <v>133.1</v>
      </c>
      <c r="G1170" s="65">
        <f t="shared" si="18"/>
        <v>9</v>
      </c>
    </row>
    <row r="1171" spans="1:7" ht="30" x14ac:dyDescent="0.25">
      <c r="A1171" s="78" t="s">
        <v>1838</v>
      </c>
      <c r="B1171" s="79" t="s">
        <v>1839</v>
      </c>
      <c r="C1171" s="80" t="s">
        <v>6830</v>
      </c>
      <c r="D1171" s="81">
        <v>100.73</v>
      </c>
      <c r="E1171" s="81">
        <v>58.7</v>
      </c>
      <c r="F1171" s="81">
        <v>159.43</v>
      </c>
      <c r="G1171" s="65">
        <f t="shared" si="18"/>
        <v>9</v>
      </c>
    </row>
    <row r="1172" spans="1:7" x14ac:dyDescent="0.25">
      <c r="A1172" s="78" t="s">
        <v>1840</v>
      </c>
      <c r="B1172" s="79" t="s">
        <v>8090</v>
      </c>
      <c r="C1172" s="80" t="s">
        <v>6833</v>
      </c>
      <c r="D1172" s="81">
        <v>20.47</v>
      </c>
      <c r="E1172" s="81">
        <v>18.059999999999999</v>
      </c>
      <c r="F1172" s="81">
        <v>38.53</v>
      </c>
      <c r="G1172" s="65">
        <f t="shared" si="18"/>
        <v>9</v>
      </c>
    </row>
    <row r="1173" spans="1:7" ht="30" x14ac:dyDescent="0.25">
      <c r="A1173" s="78" t="s">
        <v>1841</v>
      </c>
      <c r="B1173" s="79" t="s">
        <v>1842</v>
      </c>
      <c r="C1173" s="80" t="s">
        <v>6830</v>
      </c>
      <c r="D1173" s="81">
        <v>125.81</v>
      </c>
      <c r="E1173" s="81">
        <v>54.18</v>
      </c>
      <c r="F1173" s="81">
        <v>179.99</v>
      </c>
      <c r="G1173" s="65">
        <f t="shared" si="18"/>
        <v>9</v>
      </c>
    </row>
    <row r="1174" spans="1:7" ht="30" x14ac:dyDescent="0.25">
      <c r="A1174" s="78" t="s">
        <v>1843</v>
      </c>
      <c r="B1174" s="79" t="s">
        <v>1844</v>
      </c>
      <c r="C1174" s="80" t="s">
        <v>6830</v>
      </c>
      <c r="D1174" s="81">
        <v>94.94</v>
      </c>
      <c r="E1174" s="81">
        <v>27.09</v>
      </c>
      <c r="F1174" s="81">
        <v>122.03</v>
      </c>
      <c r="G1174" s="65">
        <f t="shared" si="18"/>
        <v>9</v>
      </c>
    </row>
    <row r="1175" spans="1:7" x14ac:dyDescent="0.25">
      <c r="A1175" s="78" t="s">
        <v>1845</v>
      </c>
      <c r="B1175" s="79" t="s">
        <v>1846</v>
      </c>
      <c r="C1175" s="80"/>
      <c r="D1175" s="81"/>
      <c r="E1175" s="81"/>
      <c r="F1175" s="81"/>
      <c r="G1175" s="65">
        <f t="shared" si="18"/>
        <v>5</v>
      </c>
    </row>
    <row r="1176" spans="1:7" x14ac:dyDescent="0.25">
      <c r="A1176" s="78" t="s">
        <v>1847</v>
      </c>
      <c r="B1176" s="79" t="s">
        <v>1848</v>
      </c>
      <c r="C1176" s="80" t="s">
        <v>6830</v>
      </c>
      <c r="D1176" s="81">
        <v>85.54</v>
      </c>
      <c r="E1176" s="81"/>
      <c r="F1176" s="81">
        <v>85.54</v>
      </c>
      <c r="G1176" s="65">
        <f t="shared" si="18"/>
        <v>9</v>
      </c>
    </row>
    <row r="1177" spans="1:7" ht="30" x14ac:dyDescent="0.25">
      <c r="A1177" s="78" t="s">
        <v>1849</v>
      </c>
      <c r="B1177" s="79" t="s">
        <v>8091</v>
      </c>
      <c r="C1177" s="80" t="s">
        <v>6830</v>
      </c>
      <c r="D1177" s="81">
        <v>99.47</v>
      </c>
      <c r="E1177" s="81"/>
      <c r="F1177" s="81">
        <v>99.47</v>
      </c>
      <c r="G1177" s="65">
        <f t="shared" si="18"/>
        <v>9</v>
      </c>
    </row>
    <row r="1178" spans="1:7" ht="30" x14ac:dyDescent="0.25">
      <c r="A1178" s="78" t="s">
        <v>1850</v>
      </c>
      <c r="B1178" s="79" t="s">
        <v>8682</v>
      </c>
      <c r="C1178" s="80" t="s">
        <v>6830</v>
      </c>
      <c r="D1178" s="81">
        <v>130.01</v>
      </c>
      <c r="E1178" s="81"/>
      <c r="F1178" s="81">
        <v>130.01</v>
      </c>
      <c r="G1178" s="65">
        <f t="shared" si="18"/>
        <v>9</v>
      </c>
    </row>
    <row r="1179" spans="1:7" x14ac:dyDescent="0.25">
      <c r="A1179" s="78" t="s">
        <v>1851</v>
      </c>
      <c r="B1179" s="79" t="s">
        <v>6882</v>
      </c>
      <c r="C1179" s="80"/>
      <c r="D1179" s="81"/>
      <c r="E1179" s="81"/>
      <c r="F1179" s="81"/>
      <c r="G1179" s="65">
        <f t="shared" si="18"/>
        <v>5</v>
      </c>
    </row>
    <row r="1180" spans="1:7" x14ac:dyDescent="0.25">
      <c r="A1180" s="78" t="s">
        <v>1852</v>
      </c>
      <c r="B1180" s="79" t="s">
        <v>8092</v>
      </c>
      <c r="C1180" s="80" t="s">
        <v>6830</v>
      </c>
      <c r="D1180" s="81">
        <v>79.739999999999995</v>
      </c>
      <c r="E1180" s="81"/>
      <c r="F1180" s="81">
        <v>79.739999999999995</v>
      </c>
      <c r="G1180" s="65">
        <f t="shared" si="18"/>
        <v>9</v>
      </c>
    </row>
    <row r="1181" spans="1:7" x14ac:dyDescent="0.25">
      <c r="A1181" s="78" t="s">
        <v>1853</v>
      </c>
      <c r="B1181" s="79" t="s">
        <v>8093</v>
      </c>
      <c r="C1181" s="80" t="s">
        <v>6830</v>
      </c>
      <c r="D1181" s="81">
        <v>176.86</v>
      </c>
      <c r="E1181" s="81"/>
      <c r="F1181" s="81">
        <v>176.86</v>
      </c>
      <c r="G1181" s="65">
        <f t="shared" si="18"/>
        <v>9</v>
      </c>
    </row>
    <row r="1182" spans="1:7" x14ac:dyDescent="0.25">
      <c r="A1182" s="78" t="s">
        <v>1854</v>
      </c>
      <c r="B1182" s="79" t="s">
        <v>1855</v>
      </c>
      <c r="C1182" s="80" t="s">
        <v>6830</v>
      </c>
      <c r="D1182" s="81">
        <v>107.33</v>
      </c>
      <c r="E1182" s="81"/>
      <c r="F1182" s="81">
        <v>107.33</v>
      </c>
      <c r="G1182" s="65">
        <f t="shared" si="18"/>
        <v>9</v>
      </c>
    </row>
    <row r="1183" spans="1:7" x14ac:dyDescent="0.25">
      <c r="A1183" s="78" t="s">
        <v>1856</v>
      </c>
      <c r="B1183" s="79" t="s">
        <v>8094</v>
      </c>
      <c r="C1183" s="80" t="s">
        <v>6830</v>
      </c>
      <c r="D1183" s="81">
        <v>149.22999999999999</v>
      </c>
      <c r="E1183" s="81"/>
      <c r="F1183" s="81">
        <v>149.22999999999999</v>
      </c>
      <c r="G1183" s="65">
        <f t="shared" si="18"/>
        <v>9</v>
      </c>
    </row>
    <row r="1184" spans="1:7" x14ac:dyDescent="0.25">
      <c r="A1184" s="78" t="s">
        <v>1857</v>
      </c>
      <c r="B1184" s="79" t="s">
        <v>1858</v>
      </c>
      <c r="C1184" s="80" t="s">
        <v>6830</v>
      </c>
      <c r="D1184" s="81">
        <v>86.27</v>
      </c>
      <c r="E1184" s="81"/>
      <c r="F1184" s="81">
        <v>86.27</v>
      </c>
      <c r="G1184" s="65">
        <f t="shared" si="18"/>
        <v>9</v>
      </c>
    </row>
    <row r="1185" spans="1:7" ht="30" x14ac:dyDescent="0.25">
      <c r="A1185" s="78" t="s">
        <v>1859</v>
      </c>
      <c r="B1185" s="79" t="s">
        <v>8095</v>
      </c>
      <c r="C1185" s="80" t="s">
        <v>6830</v>
      </c>
      <c r="D1185" s="81">
        <v>299.64999999999998</v>
      </c>
      <c r="E1185" s="81"/>
      <c r="F1185" s="81">
        <v>299.64999999999998</v>
      </c>
      <c r="G1185" s="65">
        <f t="shared" si="18"/>
        <v>9</v>
      </c>
    </row>
    <row r="1186" spans="1:7" ht="30" x14ac:dyDescent="0.25">
      <c r="A1186" s="78" t="s">
        <v>1860</v>
      </c>
      <c r="B1186" s="79" t="s">
        <v>8096</v>
      </c>
      <c r="C1186" s="80" t="s">
        <v>6830</v>
      </c>
      <c r="D1186" s="81">
        <v>192.29</v>
      </c>
      <c r="E1186" s="81"/>
      <c r="F1186" s="81">
        <v>192.29</v>
      </c>
      <c r="G1186" s="65">
        <f t="shared" si="18"/>
        <v>9</v>
      </c>
    </row>
    <row r="1187" spans="1:7" ht="30" x14ac:dyDescent="0.25">
      <c r="A1187" s="78" t="s">
        <v>8097</v>
      </c>
      <c r="B1187" s="79" t="s">
        <v>8098</v>
      </c>
      <c r="C1187" s="80" t="s">
        <v>6830</v>
      </c>
      <c r="D1187" s="81">
        <v>296.31</v>
      </c>
      <c r="E1187" s="81"/>
      <c r="F1187" s="81">
        <v>296.31</v>
      </c>
      <c r="G1187" s="65">
        <f t="shared" si="18"/>
        <v>9</v>
      </c>
    </row>
    <row r="1188" spans="1:7" x14ac:dyDescent="0.25">
      <c r="A1188" s="78" t="s">
        <v>1861</v>
      </c>
      <c r="B1188" s="79" t="s">
        <v>6883</v>
      </c>
      <c r="C1188" s="80"/>
      <c r="D1188" s="81"/>
      <c r="E1188" s="81"/>
      <c r="F1188" s="81"/>
      <c r="G1188" s="65">
        <f t="shared" si="18"/>
        <v>5</v>
      </c>
    </row>
    <row r="1189" spans="1:7" ht="30" x14ac:dyDescent="0.25">
      <c r="A1189" s="78" t="s">
        <v>1862</v>
      </c>
      <c r="B1189" s="79" t="s">
        <v>1863</v>
      </c>
      <c r="C1189" s="80" t="s">
        <v>6830</v>
      </c>
      <c r="D1189" s="81">
        <v>761.43</v>
      </c>
      <c r="E1189" s="81"/>
      <c r="F1189" s="81">
        <v>761.43</v>
      </c>
      <c r="G1189" s="65">
        <f t="shared" si="18"/>
        <v>9</v>
      </c>
    </row>
    <row r="1190" spans="1:7" ht="30" x14ac:dyDescent="0.25">
      <c r="A1190" s="78" t="s">
        <v>7995</v>
      </c>
      <c r="B1190" s="79" t="s">
        <v>7996</v>
      </c>
      <c r="C1190" s="80" t="s">
        <v>6830</v>
      </c>
      <c r="D1190" s="81">
        <v>386.92</v>
      </c>
      <c r="E1190" s="81"/>
      <c r="F1190" s="81">
        <v>386.92</v>
      </c>
      <c r="G1190" s="65">
        <f t="shared" si="18"/>
        <v>9</v>
      </c>
    </row>
    <row r="1191" spans="1:7" x14ac:dyDescent="0.25">
      <c r="A1191" s="78" t="s">
        <v>1864</v>
      </c>
      <c r="B1191" s="79" t="s">
        <v>1865</v>
      </c>
      <c r="C1191" s="80"/>
      <c r="D1191" s="81"/>
      <c r="E1191" s="81"/>
      <c r="F1191" s="81"/>
      <c r="G1191" s="65">
        <f t="shared" si="18"/>
        <v>5</v>
      </c>
    </row>
    <row r="1192" spans="1:7" x14ac:dyDescent="0.25">
      <c r="A1192" s="78" t="s">
        <v>1866</v>
      </c>
      <c r="B1192" s="79" t="s">
        <v>1867</v>
      </c>
      <c r="C1192" s="80" t="s">
        <v>6830</v>
      </c>
      <c r="D1192" s="81">
        <v>312.14999999999998</v>
      </c>
      <c r="E1192" s="81">
        <v>130.65</v>
      </c>
      <c r="F1192" s="81">
        <v>442.8</v>
      </c>
      <c r="G1192" s="65">
        <f t="shared" si="18"/>
        <v>9</v>
      </c>
    </row>
    <row r="1193" spans="1:7" ht="30" x14ac:dyDescent="0.25">
      <c r="A1193" s="78" t="s">
        <v>1868</v>
      </c>
      <c r="B1193" s="79" t="s">
        <v>8099</v>
      </c>
      <c r="C1193" s="80" t="s">
        <v>6830</v>
      </c>
      <c r="D1193" s="81">
        <v>1019.21</v>
      </c>
      <c r="E1193" s="81"/>
      <c r="F1193" s="81">
        <v>1019.21</v>
      </c>
      <c r="G1193" s="65">
        <f t="shared" si="18"/>
        <v>9</v>
      </c>
    </row>
    <row r="1194" spans="1:7" ht="30" x14ac:dyDescent="0.25">
      <c r="A1194" s="78" t="s">
        <v>1869</v>
      </c>
      <c r="B1194" s="79" t="s">
        <v>1870</v>
      </c>
      <c r="C1194" s="80" t="s">
        <v>6830</v>
      </c>
      <c r="D1194" s="81">
        <v>658.88</v>
      </c>
      <c r="E1194" s="81"/>
      <c r="F1194" s="81">
        <v>658.88</v>
      </c>
      <c r="G1194" s="65">
        <f t="shared" si="18"/>
        <v>9</v>
      </c>
    </row>
    <row r="1195" spans="1:7" ht="30" x14ac:dyDescent="0.25">
      <c r="A1195" s="78" t="s">
        <v>1871</v>
      </c>
      <c r="B1195" s="79" t="s">
        <v>1872</v>
      </c>
      <c r="C1195" s="80" t="s">
        <v>6830</v>
      </c>
      <c r="D1195" s="81">
        <v>941.76</v>
      </c>
      <c r="E1195" s="81"/>
      <c r="F1195" s="81">
        <v>941.76</v>
      </c>
      <c r="G1195" s="65">
        <f t="shared" si="18"/>
        <v>9</v>
      </c>
    </row>
    <row r="1196" spans="1:7" x14ac:dyDescent="0.25">
      <c r="A1196" s="78" t="s">
        <v>1873</v>
      </c>
      <c r="B1196" s="79" t="s">
        <v>6884</v>
      </c>
      <c r="C1196" s="80"/>
      <c r="D1196" s="81"/>
      <c r="E1196" s="81"/>
      <c r="F1196" s="81"/>
      <c r="G1196" s="65">
        <f t="shared" si="18"/>
        <v>5</v>
      </c>
    </row>
    <row r="1197" spans="1:7" x14ac:dyDescent="0.25">
      <c r="A1197" s="78" t="s">
        <v>6567</v>
      </c>
      <c r="B1197" s="79" t="s">
        <v>6568</v>
      </c>
      <c r="C1197" s="80" t="s">
        <v>6830</v>
      </c>
      <c r="D1197" s="81">
        <v>59.2</v>
      </c>
      <c r="E1197" s="81"/>
      <c r="F1197" s="81">
        <v>59.2</v>
      </c>
      <c r="G1197" s="65">
        <f t="shared" si="18"/>
        <v>9</v>
      </c>
    </row>
    <row r="1198" spans="1:7" x14ac:dyDescent="0.25">
      <c r="A1198" s="78" t="s">
        <v>1874</v>
      </c>
      <c r="B1198" s="79" t="s">
        <v>1875</v>
      </c>
      <c r="C1198" s="80" t="s">
        <v>6830</v>
      </c>
      <c r="D1198" s="81">
        <v>1.1399999999999999</v>
      </c>
      <c r="E1198" s="81">
        <v>13.55</v>
      </c>
      <c r="F1198" s="81">
        <v>14.69</v>
      </c>
      <c r="G1198" s="65">
        <f t="shared" si="18"/>
        <v>9</v>
      </c>
    </row>
    <row r="1199" spans="1:7" x14ac:dyDescent="0.25">
      <c r="A1199" s="78" t="s">
        <v>1876</v>
      </c>
      <c r="B1199" s="79" t="s">
        <v>1877</v>
      </c>
      <c r="C1199" s="80" t="s">
        <v>6830</v>
      </c>
      <c r="D1199" s="81"/>
      <c r="E1199" s="81">
        <v>6.77</v>
      </c>
      <c r="F1199" s="81">
        <v>6.77</v>
      </c>
      <c r="G1199" s="65">
        <f t="shared" si="18"/>
        <v>9</v>
      </c>
    </row>
    <row r="1200" spans="1:7" x14ac:dyDescent="0.25">
      <c r="A1200" s="78" t="s">
        <v>1878</v>
      </c>
      <c r="B1200" s="79" t="s">
        <v>8100</v>
      </c>
      <c r="C1200" s="80" t="s">
        <v>6833</v>
      </c>
      <c r="D1200" s="81">
        <v>19.75</v>
      </c>
      <c r="E1200" s="81"/>
      <c r="F1200" s="81">
        <v>19.75</v>
      </c>
      <c r="G1200" s="65">
        <f t="shared" si="18"/>
        <v>9</v>
      </c>
    </row>
    <row r="1201" spans="1:7" x14ac:dyDescent="0.25">
      <c r="A1201" s="78" t="s">
        <v>1879</v>
      </c>
      <c r="B1201" s="79" t="s">
        <v>1880</v>
      </c>
      <c r="C1201" s="80" t="s">
        <v>6828</v>
      </c>
      <c r="D1201" s="81">
        <v>19.84</v>
      </c>
      <c r="E1201" s="81"/>
      <c r="F1201" s="81">
        <v>19.84</v>
      </c>
      <c r="G1201" s="65">
        <f t="shared" si="18"/>
        <v>9</v>
      </c>
    </row>
    <row r="1202" spans="1:7" x14ac:dyDescent="0.25">
      <c r="A1202" s="78" t="s">
        <v>1881</v>
      </c>
      <c r="B1202" s="79" t="s">
        <v>1882</v>
      </c>
      <c r="C1202" s="80"/>
      <c r="D1202" s="81"/>
      <c r="E1202" s="81"/>
      <c r="F1202" s="81"/>
      <c r="G1202" s="65">
        <f t="shared" si="18"/>
        <v>2</v>
      </c>
    </row>
    <row r="1203" spans="1:7" x14ac:dyDescent="0.25">
      <c r="A1203" s="78" t="s">
        <v>1883</v>
      </c>
      <c r="B1203" s="79" t="s">
        <v>1884</v>
      </c>
      <c r="C1203" s="80"/>
      <c r="D1203" s="81"/>
      <c r="E1203" s="81"/>
      <c r="F1203" s="81"/>
      <c r="G1203" s="65">
        <f t="shared" si="18"/>
        <v>5</v>
      </c>
    </row>
    <row r="1204" spans="1:7" x14ac:dyDescent="0.25">
      <c r="A1204" s="78" t="s">
        <v>1885</v>
      </c>
      <c r="B1204" s="79" t="s">
        <v>6569</v>
      </c>
      <c r="C1204" s="80" t="s">
        <v>6830</v>
      </c>
      <c r="D1204" s="81">
        <v>913.41</v>
      </c>
      <c r="E1204" s="81">
        <v>59.14</v>
      </c>
      <c r="F1204" s="81">
        <v>972.55</v>
      </c>
      <c r="G1204" s="65">
        <f t="shared" si="18"/>
        <v>9</v>
      </c>
    </row>
    <row r="1205" spans="1:7" x14ac:dyDescent="0.25">
      <c r="A1205" s="78" t="s">
        <v>1886</v>
      </c>
      <c r="B1205" s="79" t="s">
        <v>1887</v>
      </c>
      <c r="C1205" s="80" t="s">
        <v>6830</v>
      </c>
      <c r="D1205" s="81">
        <v>775.61</v>
      </c>
      <c r="E1205" s="81">
        <v>59.14</v>
      </c>
      <c r="F1205" s="81">
        <v>834.75</v>
      </c>
      <c r="G1205" s="65">
        <f t="shared" si="18"/>
        <v>9</v>
      </c>
    </row>
    <row r="1206" spans="1:7" x14ac:dyDescent="0.25">
      <c r="A1206" s="78" t="s">
        <v>1888</v>
      </c>
      <c r="B1206" s="79" t="s">
        <v>6885</v>
      </c>
      <c r="C1206" s="80"/>
      <c r="D1206" s="81"/>
      <c r="E1206" s="81"/>
      <c r="F1206" s="81"/>
      <c r="G1206" s="65">
        <f t="shared" si="18"/>
        <v>5</v>
      </c>
    </row>
    <row r="1207" spans="1:7" ht="30" x14ac:dyDescent="0.25">
      <c r="A1207" s="78" t="s">
        <v>1889</v>
      </c>
      <c r="B1207" s="79" t="s">
        <v>1890</v>
      </c>
      <c r="C1207" s="80" t="s">
        <v>6830</v>
      </c>
      <c r="D1207" s="81">
        <v>675.01</v>
      </c>
      <c r="E1207" s="81">
        <v>62.31</v>
      </c>
      <c r="F1207" s="81">
        <v>737.32</v>
      </c>
      <c r="G1207" s="65">
        <f t="shared" si="18"/>
        <v>9</v>
      </c>
    </row>
    <row r="1208" spans="1:7" x14ac:dyDescent="0.25">
      <c r="A1208" s="78" t="s">
        <v>1891</v>
      </c>
      <c r="B1208" s="79" t="s">
        <v>1892</v>
      </c>
      <c r="C1208" s="80" t="s">
        <v>6828</v>
      </c>
      <c r="D1208" s="81">
        <v>1146.33</v>
      </c>
      <c r="E1208" s="81">
        <v>126.43</v>
      </c>
      <c r="F1208" s="81">
        <v>1272.76</v>
      </c>
      <c r="G1208" s="65">
        <f t="shared" si="18"/>
        <v>9</v>
      </c>
    </row>
    <row r="1209" spans="1:7" x14ac:dyDescent="0.25">
      <c r="A1209" s="78" t="s">
        <v>1893</v>
      </c>
      <c r="B1209" s="79" t="s">
        <v>1894</v>
      </c>
      <c r="C1209" s="80" t="s">
        <v>6828</v>
      </c>
      <c r="D1209" s="81">
        <v>1238.8</v>
      </c>
      <c r="E1209" s="81">
        <v>126.43</v>
      </c>
      <c r="F1209" s="81">
        <v>1365.23</v>
      </c>
      <c r="G1209" s="65">
        <f t="shared" si="18"/>
        <v>9</v>
      </c>
    </row>
    <row r="1210" spans="1:7" x14ac:dyDescent="0.25">
      <c r="A1210" s="78" t="s">
        <v>1895</v>
      </c>
      <c r="B1210" s="79" t="s">
        <v>1896</v>
      </c>
      <c r="C1210" s="80" t="s">
        <v>6828</v>
      </c>
      <c r="D1210" s="81">
        <v>1304.3699999999999</v>
      </c>
      <c r="E1210" s="81">
        <v>126.43</v>
      </c>
      <c r="F1210" s="81">
        <v>1430.8</v>
      </c>
      <c r="G1210" s="65">
        <f t="shared" si="18"/>
        <v>9</v>
      </c>
    </row>
    <row r="1211" spans="1:7" x14ac:dyDescent="0.25">
      <c r="A1211" s="78" t="s">
        <v>1897</v>
      </c>
      <c r="B1211" s="79" t="s">
        <v>1898</v>
      </c>
      <c r="C1211" s="80" t="s">
        <v>6828</v>
      </c>
      <c r="D1211" s="81">
        <v>1982.27</v>
      </c>
      <c r="E1211" s="81">
        <v>158.03</v>
      </c>
      <c r="F1211" s="81">
        <v>2140.3000000000002</v>
      </c>
      <c r="G1211" s="65">
        <f t="shared" si="18"/>
        <v>9</v>
      </c>
    </row>
    <row r="1212" spans="1:7" x14ac:dyDescent="0.25">
      <c r="A1212" s="78" t="s">
        <v>1899</v>
      </c>
      <c r="B1212" s="79" t="s">
        <v>1900</v>
      </c>
      <c r="C1212" s="80"/>
      <c r="D1212" s="81"/>
      <c r="E1212" s="81"/>
      <c r="F1212" s="81"/>
      <c r="G1212" s="65">
        <f t="shared" si="18"/>
        <v>5</v>
      </c>
    </row>
    <row r="1213" spans="1:7" ht="30" x14ac:dyDescent="0.25">
      <c r="A1213" s="78" t="s">
        <v>1901</v>
      </c>
      <c r="B1213" s="79" t="s">
        <v>1902</v>
      </c>
      <c r="C1213" s="80" t="s">
        <v>6828</v>
      </c>
      <c r="D1213" s="81">
        <v>1281.45</v>
      </c>
      <c r="E1213" s="81">
        <v>63.21</v>
      </c>
      <c r="F1213" s="81">
        <v>1344.66</v>
      </c>
      <c r="G1213" s="65">
        <f t="shared" si="18"/>
        <v>9</v>
      </c>
    </row>
    <row r="1214" spans="1:7" ht="30" x14ac:dyDescent="0.25">
      <c r="A1214" s="78" t="s">
        <v>1903</v>
      </c>
      <c r="B1214" s="79" t="s">
        <v>1904</v>
      </c>
      <c r="C1214" s="80" t="s">
        <v>6828</v>
      </c>
      <c r="D1214" s="81">
        <v>1084.56</v>
      </c>
      <c r="E1214" s="81">
        <v>63.21</v>
      </c>
      <c r="F1214" s="81">
        <v>1147.77</v>
      </c>
      <c r="G1214" s="65">
        <f t="shared" si="18"/>
        <v>9</v>
      </c>
    </row>
    <row r="1215" spans="1:7" ht="30" x14ac:dyDescent="0.25">
      <c r="A1215" s="78" t="s">
        <v>1905</v>
      </c>
      <c r="B1215" s="79" t="s">
        <v>7465</v>
      </c>
      <c r="C1215" s="80" t="s">
        <v>6828</v>
      </c>
      <c r="D1215" s="81">
        <v>1267.97</v>
      </c>
      <c r="E1215" s="81">
        <v>126.43</v>
      </c>
      <c r="F1215" s="81">
        <v>1394.4</v>
      </c>
      <c r="G1215" s="65">
        <f t="shared" si="18"/>
        <v>9</v>
      </c>
    </row>
    <row r="1216" spans="1:7" ht="30" x14ac:dyDescent="0.25">
      <c r="A1216" s="78" t="s">
        <v>1906</v>
      </c>
      <c r="B1216" s="79" t="s">
        <v>7466</v>
      </c>
      <c r="C1216" s="80" t="s">
        <v>6828</v>
      </c>
      <c r="D1216" s="81">
        <v>1367.62</v>
      </c>
      <c r="E1216" s="81">
        <v>126.43</v>
      </c>
      <c r="F1216" s="81">
        <v>1494.05</v>
      </c>
      <c r="G1216" s="65">
        <f t="shared" si="18"/>
        <v>9</v>
      </c>
    </row>
    <row r="1217" spans="1:7" ht="30" x14ac:dyDescent="0.25">
      <c r="A1217" s="78" t="s">
        <v>1907</v>
      </c>
      <c r="B1217" s="79" t="s">
        <v>7467</v>
      </c>
      <c r="C1217" s="80" t="s">
        <v>6828</v>
      </c>
      <c r="D1217" s="81">
        <v>1381.51</v>
      </c>
      <c r="E1217" s="81">
        <v>126.43</v>
      </c>
      <c r="F1217" s="81">
        <v>1507.94</v>
      </c>
      <c r="G1217" s="65">
        <f t="shared" si="18"/>
        <v>9</v>
      </c>
    </row>
    <row r="1218" spans="1:7" ht="30" x14ac:dyDescent="0.25">
      <c r="A1218" s="78" t="s">
        <v>1908</v>
      </c>
      <c r="B1218" s="79" t="s">
        <v>7468</v>
      </c>
      <c r="C1218" s="80" t="s">
        <v>6828</v>
      </c>
      <c r="D1218" s="81">
        <v>2233.15</v>
      </c>
      <c r="E1218" s="81">
        <v>158.03</v>
      </c>
      <c r="F1218" s="81">
        <v>2391.1799999999998</v>
      </c>
      <c r="G1218" s="65">
        <f t="shared" si="18"/>
        <v>9</v>
      </c>
    </row>
    <row r="1219" spans="1:7" ht="30" x14ac:dyDescent="0.25">
      <c r="A1219" s="78" t="s">
        <v>1909</v>
      </c>
      <c r="B1219" s="79" t="s">
        <v>7469</v>
      </c>
      <c r="C1219" s="80" t="s">
        <v>6828</v>
      </c>
      <c r="D1219" s="81">
        <v>2394.0500000000002</v>
      </c>
      <c r="E1219" s="81">
        <v>158.03</v>
      </c>
      <c r="F1219" s="81">
        <v>2552.08</v>
      </c>
      <c r="G1219" s="65">
        <f t="shared" si="18"/>
        <v>9</v>
      </c>
    </row>
    <row r="1220" spans="1:7" ht="30" x14ac:dyDescent="0.25">
      <c r="A1220" s="78" t="s">
        <v>1910</v>
      </c>
      <c r="B1220" s="79" t="s">
        <v>7470</v>
      </c>
      <c r="C1220" s="80" t="s">
        <v>6828</v>
      </c>
      <c r="D1220" s="81">
        <v>4345.7700000000004</v>
      </c>
      <c r="E1220" s="81">
        <v>180.61</v>
      </c>
      <c r="F1220" s="81">
        <v>4526.38</v>
      </c>
      <c r="G1220" s="65">
        <f t="shared" si="18"/>
        <v>9</v>
      </c>
    </row>
    <row r="1221" spans="1:7" ht="30" x14ac:dyDescent="0.25">
      <c r="A1221" s="78" t="s">
        <v>1911</v>
      </c>
      <c r="B1221" s="79" t="s">
        <v>7471</v>
      </c>
      <c r="C1221" s="80" t="s">
        <v>6828</v>
      </c>
      <c r="D1221" s="81">
        <v>983.32</v>
      </c>
      <c r="E1221" s="81">
        <v>15.81</v>
      </c>
      <c r="F1221" s="81">
        <v>999.13</v>
      </c>
      <c r="G1221" s="65">
        <f t="shared" si="18"/>
        <v>9</v>
      </c>
    </row>
    <row r="1222" spans="1:7" ht="30" x14ac:dyDescent="0.25">
      <c r="A1222" s="78" t="s">
        <v>1912</v>
      </c>
      <c r="B1222" s="79" t="s">
        <v>1913</v>
      </c>
      <c r="C1222" s="80" t="s">
        <v>6828</v>
      </c>
      <c r="D1222" s="81">
        <v>2213.1799999999998</v>
      </c>
      <c r="E1222" s="81">
        <v>121.91</v>
      </c>
      <c r="F1222" s="81">
        <v>2335.09</v>
      </c>
      <c r="G1222" s="65">
        <f t="shared" si="18"/>
        <v>9</v>
      </c>
    </row>
    <row r="1223" spans="1:7" ht="30" x14ac:dyDescent="0.25">
      <c r="A1223" s="78" t="s">
        <v>1914</v>
      </c>
      <c r="B1223" s="79" t="s">
        <v>1915</v>
      </c>
      <c r="C1223" s="80" t="s">
        <v>6828</v>
      </c>
      <c r="D1223" s="81">
        <v>2301.92</v>
      </c>
      <c r="E1223" s="81">
        <v>117.4</v>
      </c>
      <c r="F1223" s="81">
        <v>2419.3200000000002</v>
      </c>
      <c r="G1223" s="65">
        <f t="shared" si="18"/>
        <v>9</v>
      </c>
    </row>
    <row r="1224" spans="1:7" ht="30" x14ac:dyDescent="0.25">
      <c r="A1224" s="78" t="s">
        <v>1916</v>
      </c>
      <c r="B1224" s="79" t="s">
        <v>1917</v>
      </c>
      <c r="C1224" s="80" t="s">
        <v>6828</v>
      </c>
      <c r="D1224" s="81">
        <v>2453.61</v>
      </c>
      <c r="E1224" s="81">
        <v>117.4</v>
      </c>
      <c r="F1224" s="81">
        <v>2571.0100000000002</v>
      </c>
      <c r="G1224" s="65">
        <f t="shared" si="18"/>
        <v>9</v>
      </c>
    </row>
    <row r="1225" spans="1:7" ht="30" x14ac:dyDescent="0.25">
      <c r="A1225" s="78" t="s">
        <v>1918</v>
      </c>
      <c r="B1225" s="79" t="s">
        <v>1919</v>
      </c>
      <c r="C1225" s="80" t="s">
        <v>6828</v>
      </c>
      <c r="D1225" s="81">
        <v>2467.5</v>
      </c>
      <c r="E1225" s="81">
        <v>117.4</v>
      </c>
      <c r="F1225" s="81">
        <v>2584.9</v>
      </c>
      <c r="G1225" s="65">
        <f t="shared" si="18"/>
        <v>9</v>
      </c>
    </row>
    <row r="1226" spans="1:7" ht="30" x14ac:dyDescent="0.25">
      <c r="A1226" s="78" t="s">
        <v>1920</v>
      </c>
      <c r="B1226" s="79" t="s">
        <v>1921</v>
      </c>
      <c r="C1226" s="80" t="s">
        <v>6828</v>
      </c>
      <c r="D1226" s="81">
        <v>3302.37</v>
      </c>
      <c r="E1226" s="81">
        <v>153.5</v>
      </c>
      <c r="F1226" s="81">
        <v>3455.87</v>
      </c>
      <c r="G1226" s="65">
        <f t="shared" ref="G1226:G1289" si="19">LEN(A1226)</f>
        <v>9</v>
      </c>
    </row>
    <row r="1227" spans="1:7" x14ac:dyDescent="0.25">
      <c r="A1227" s="78" t="s">
        <v>1922</v>
      </c>
      <c r="B1227" s="79" t="s">
        <v>1923</v>
      </c>
      <c r="C1227" s="80"/>
      <c r="D1227" s="81"/>
      <c r="E1227" s="81"/>
      <c r="F1227" s="81"/>
      <c r="G1227" s="65">
        <f t="shared" si="19"/>
        <v>5</v>
      </c>
    </row>
    <row r="1228" spans="1:7" x14ac:dyDescent="0.25">
      <c r="A1228" s="78" t="s">
        <v>1924</v>
      </c>
      <c r="B1228" s="79" t="s">
        <v>1925</v>
      </c>
      <c r="C1228" s="80" t="s">
        <v>6830</v>
      </c>
      <c r="D1228" s="81">
        <v>101.42</v>
      </c>
      <c r="E1228" s="81">
        <v>45.15</v>
      </c>
      <c r="F1228" s="81">
        <v>146.57</v>
      </c>
      <c r="G1228" s="65">
        <f t="shared" si="19"/>
        <v>9</v>
      </c>
    </row>
    <row r="1229" spans="1:7" ht="30" x14ac:dyDescent="0.25">
      <c r="A1229" s="78" t="s">
        <v>1926</v>
      </c>
      <c r="B1229" s="79" t="s">
        <v>1927</v>
      </c>
      <c r="C1229" s="80" t="s">
        <v>6833</v>
      </c>
      <c r="D1229" s="81">
        <v>8.3800000000000008</v>
      </c>
      <c r="E1229" s="81">
        <v>9.0299999999999994</v>
      </c>
      <c r="F1229" s="81">
        <v>17.41</v>
      </c>
      <c r="G1229" s="65">
        <f t="shared" si="19"/>
        <v>9</v>
      </c>
    </row>
    <row r="1230" spans="1:7" ht="30" x14ac:dyDescent="0.25">
      <c r="A1230" s="78" t="s">
        <v>1928</v>
      </c>
      <c r="B1230" s="79" t="s">
        <v>7472</v>
      </c>
      <c r="C1230" s="80" t="s">
        <v>6833</v>
      </c>
      <c r="D1230" s="81">
        <v>94.85</v>
      </c>
      <c r="E1230" s="81">
        <v>90.3</v>
      </c>
      <c r="F1230" s="81">
        <v>185.15</v>
      </c>
      <c r="G1230" s="65">
        <f t="shared" si="19"/>
        <v>9</v>
      </c>
    </row>
    <row r="1231" spans="1:7" ht="30" x14ac:dyDescent="0.25">
      <c r="A1231" s="78" t="s">
        <v>1929</v>
      </c>
      <c r="B1231" s="79" t="s">
        <v>7473</v>
      </c>
      <c r="C1231" s="80" t="s">
        <v>6830</v>
      </c>
      <c r="D1231" s="81">
        <v>2180.15</v>
      </c>
      <c r="E1231" s="81"/>
      <c r="F1231" s="81">
        <v>2180.15</v>
      </c>
      <c r="G1231" s="65">
        <f t="shared" si="19"/>
        <v>9</v>
      </c>
    </row>
    <row r="1232" spans="1:7" ht="30" x14ac:dyDescent="0.25">
      <c r="A1232" s="78" t="s">
        <v>1930</v>
      </c>
      <c r="B1232" s="79" t="s">
        <v>1931</v>
      </c>
      <c r="C1232" s="80" t="s">
        <v>6830</v>
      </c>
      <c r="D1232" s="81">
        <v>803.52</v>
      </c>
      <c r="E1232" s="81"/>
      <c r="F1232" s="81">
        <v>803.52</v>
      </c>
      <c r="G1232" s="65">
        <f t="shared" si="19"/>
        <v>9</v>
      </c>
    </row>
    <row r="1233" spans="1:7" ht="30" x14ac:dyDescent="0.25">
      <c r="A1233" s="78" t="s">
        <v>1932</v>
      </c>
      <c r="B1233" s="79" t="s">
        <v>7474</v>
      </c>
      <c r="C1233" s="80" t="s">
        <v>6830</v>
      </c>
      <c r="D1233" s="81">
        <v>638.29</v>
      </c>
      <c r="E1233" s="81">
        <v>18.059999999999999</v>
      </c>
      <c r="F1233" s="81">
        <v>656.35</v>
      </c>
      <c r="G1233" s="65">
        <f t="shared" si="19"/>
        <v>9</v>
      </c>
    </row>
    <row r="1234" spans="1:7" ht="30" x14ac:dyDescent="0.25">
      <c r="A1234" s="78" t="s">
        <v>1933</v>
      </c>
      <c r="B1234" s="79" t="s">
        <v>7475</v>
      </c>
      <c r="C1234" s="80" t="s">
        <v>6830</v>
      </c>
      <c r="D1234" s="81">
        <v>2089.6</v>
      </c>
      <c r="E1234" s="81"/>
      <c r="F1234" s="81">
        <v>2089.6</v>
      </c>
      <c r="G1234" s="65">
        <f t="shared" si="19"/>
        <v>9</v>
      </c>
    </row>
    <row r="1235" spans="1:7" x14ac:dyDescent="0.25">
      <c r="A1235" s="78" t="s">
        <v>1934</v>
      </c>
      <c r="B1235" s="79" t="s">
        <v>1935</v>
      </c>
      <c r="C1235" s="80" t="s">
        <v>6830</v>
      </c>
      <c r="D1235" s="81">
        <v>175.94</v>
      </c>
      <c r="E1235" s="81">
        <v>45.15</v>
      </c>
      <c r="F1235" s="81">
        <v>221.09</v>
      </c>
      <c r="G1235" s="65">
        <f t="shared" si="19"/>
        <v>9</v>
      </c>
    </row>
    <row r="1236" spans="1:7" ht="30" x14ac:dyDescent="0.25">
      <c r="A1236" s="78" t="s">
        <v>1936</v>
      </c>
      <c r="B1236" s="79" t="s">
        <v>1937</v>
      </c>
      <c r="C1236" s="80" t="s">
        <v>6836</v>
      </c>
      <c r="D1236" s="81">
        <v>1063.23</v>
      </c>
      <c r="E1236" s="81">
        <v>194.15</v>
      </c>
      <c r="F1236" s="81">
        <v>1257.3800000000001</v>
      </c>
      <c r="G1236" s="65">
        <f t="shared" si="19"/>
        <v>9</v>
      </c>
    </row>
    <row r="1237" spans="1:7" x14ac:dyDescent="0.25">
      <c r="A1237" s="78" t="s">
        <v>1938</v>
      </c>
      <c r="B1237" s="79" t="s">
        <v>1939</v>
      </c>
      <c r="C1237" s="80" t="s">
        <v>6830</v>
      </c>
      <c r="D1237" s="81">
        <v>248.74</v>
      </c>
      <c r="E1237" s="81">
        <v>8.86</v>
      </c>
      <c r="F1237" s="81">
        <v>257.60000000000002</v>
      </c>
      <c r="G1237" s="65">
        <f t="shared" si="19"/>
        <v>9</v>
      </c>
    </row>
    <row r="1238" spans="1:7" ht="30" x14ac:dyDescent="0.25">
      <c r="A1238" s="78" t="s">
        <v>1940</v>
      </c>
      <c r="B1238" s="79" t="s">
        <v>7476</v>
      </c>
      <c r="C1238" s="80" t="s">
        <v>6830</v>
      </c>
      <c r="D1238" s="81">
        <v>2128.9299999999998</v>
      </c>
      <c r="E1238" s="81"/>
      <c r="F1238" s="81">
        <v>2128.9299999999998</v>
      </c>
      <c r="G1238" s="65">
        <f t="shared" si="19"/>
        <v>9</v>
      </c>
    </row>
    <row r="1239" spans="1:7" ht="30" x14ac:dyDescent="0.25">
      <c r="A1239" s="78" t="s">
        <v>1941</v>
      </c>
      <c r="B1239" s="79" t="s">
        <v>7477</v>
      </c>
      <c r="C1239" s="80" t="s">
        <v>6830</v>
      </c>
      <c r="D1239" s="81">
        <v>1772.4</v>
      </c>
      <c r="E1239" s="81"/>
      <c r="F1239" s="81">
        <v>1772.4</v>
      </c>
      <c r="G1239" s="65">
        <f t="shared" si="19"/>
        <v>9</v>
      </c>
    </row>
    <row r="1240" spans="1:7" x14ac:dyDescent="0.25">
      <c r="A1240" s="78" t="s">
        <v>7997</v>
      </c>
      <c r="B1240" s="79" t="s">
        <v>7998</v>
      </c>
      <c r="C1240" s="80" t="s">
        <v>6830</v>
      </c>
      <c r="D1240" s="81">
        <v>483.47</v>
      </c>
      <c r="E1240" s="81">
        <v>37.19</v>
      </c>
      <c r="F1240" s="81">
        <v>520.66</v>
      </c>
      <c r="G1240" s="65">
        <f t="shared" si="19"/>
        <v>9</v>
      </c>
    </row>
    <row r="1241" spans="1:7" ht="30" x14ac:dyDescent="0.25">
      <c r="A1241" s="78" t="s">
        <v>8101</v>
      </c>
      <c r="B1241" s="79" t="s">
        <v>8102</v>
      </c>
      <c r="C1241" s="80" t="s">
        <v>6830</v>
      </c>
      <c r="D1241" s="81">
        <v>729.31</v>
      </c>
      <c r="E1241" s="81">
        <v>180.6</v>
      </c>
      <c r="F1241" s="81">
        <v>909.91</v>
      </c>
      <c r="G1241" s="65">
        <f t="shared" si="19"/>
        <v>9</v>
      </c>
    </row>
    <row r="1242" spans="1:7" x14ac:dyDescent="0.25">
      <c r="A1242" s="78" t="s">
        <v>1942</v>
      </c>
      <c r="B1242" s="79" t="s">
        <v>1943</v>
      </c>
      <c r="C1242" s="80" t="s">
        <v>6830</v>
      </c>
      <c r="D1242" s="81">
        <v>447.66</v>
      </c>
      <c r="E1242" s="81">
        <v>90.27</v>
      </c>
      <c r="F1242" s="81">
        <v>537.92999999999995</v>
      </c>
      <c r="G1242" s="65">
        <f t="shared" si="19"/>
        <v>9</v>
      </c>
    </row>
    <row r="1243" spans="1:7" ht="30" x14ac:dyDescent="0.25">
      <c r="A1243" s="78" t="s">
        <v>1944</v>
      </c>
      <c r="B1243" s="79" t="s">
        <v>7478</v>
      </c>
      <c r="C1243" s="80" t="s">
        <v>6833</v>
      </c>
      <c r="D1243" s="81">
        <v>219.35</v>
      </c>
      <c r="E1243" s="81">
        <v>9.0299999999999994</v>
      </c>
      <c r="F1243" s="81">
        <v>228.38</v>
      </c>
      <c r="G1243" s="65">
        <f t="shared" si="19"/>
        <v>9</v>
      </c>
    </row>
    <row r="1244" spans="1:7" x14ac:dyDescent="0.25">
      <c r="A1244" s="78" t="s">
        <v>1945</v>
      </c>
      <c r="B1244" s="79" t="s">
        <v>1946</v>
      </c>
      <c r="C1244" s="80"/>
      <c r="D1244" s="81"/>
      <c r="E1244" s="81"/>
      <c r="F1244" s="81"/>
      <c r="G1244" s="65">
        <f t="shared" si="19"/>
        <v>5</v>
      </c>
    </row>
    <row r="1245" spans="1:7" ht="30" x14ac:dyDescent="0.25">
      <c r="A1245" s="78" t="s">
        <v>1947</v>
      </c>
      <c r="B1245" s="79" t="s">
        <v>1948</v>
      </c>
      <c r="C1245" s="80" t="s">
        <v>6830</v>
      </c>
      <c r="D1245" s="81">
        <v>235.72</v>
      </c>
      <c r="E1245" s="81">
        <v>62.31</v>
      </c>
      <c r="F1245" s="81">
        <v>298.02999999999997</v>
      </c>
      <c r="G1245" s="65">
        <f t="shared" si="19"/>
        <v>9</v>
      </c>
    </row>
    <row r="1246" spans="1:7" x14ac:dyDescent="0.25">
      <c r="A1246" s="78" t="s">
        <v>1949</v>
      </c>
      <c r="B1246" s="79" t="s">
        <v>1950</v>
      </c>
      <c r="C1246" s="80" t="s">
        <v>6828</v>
      </c>
      <c r="D1246" s="81">
        <v>473.08</v>
      </c>
      <c r="E1246" s="81">
        <v>126.43</v>
      </c>
      <c r="F1246" s="81">
        <v>599.51</v>
      </c>
      <c r="G1246" s="65">
        <f t="shared" si="19"/>
        <v>9</v>
      </c>
    </row>
    <row r="1247" spans="1:7" x14ac:dyDescent="0.25">
      <c r="A1247" s="78" t="s">
        <v>1951</v>
      </c>
      <c r="B1247" s="79" t="s">
        <v>1952</v>
      </c>
      <c r="C1247" s="80" t="s">
        <v>6828</v>
      </c>
      <c r="D1247" s="81">
        <v>471.22</v>
      </c>
      <c r="E1247" s="81">
        <v>126.43</v>
      </c>
      <c r="F1247" s="81">
        <v>597.65</v>
      </c>
      <c r="G1247" s="65">
        <f t="shared" si="19"/>
        <v>9</v>
      </c>
    </row>
    <row r="1248" spans="1:7" x14ac:dyDescent="0.25">
      <c r="A1248" s="78" t="s">
        <v>1953</v>
      </c>
      <c r="B1248" s="79" t="s">
        <v>1954</v>
      </c>
      <c r="C1248" s="80" t="s">
        <v>6828</v>
      </c>
      <c r="D1248" s="81">
        <v>482.28</v>
      </c>
      <c r="E1248" s="81">
        <v>126.43</v>
      </c>
      <c r="F1248" s="81">
        <v>608.71</v>
      </c>
      <c r="G1248" s="65">
        <f t="shared" si="19"/>
        <v>9</v>
      </c>
    </row>
    <row r="1249" spans="1:7" x14ac:dyDescent="0.25">
      <c r="A1249" s="78" t="s">
        <v>1955</v>
      </c>
      <c r="B1249" s="79" t="s">
        <v>1956</v>
      </c>
      <c r="C1249" s="80" t="s">
        <v>6828</v>
      </c>
      <c r="D1249" s="81">
        <v>505.26</v>
      </c>
      <c r="E1249" s="81">
        <v>126.43</v>
      </c>
      <c r="F1249" s="81">
        <v>631.69000000000005</v>
      </c>
      <c r="G1249" s="65">
        <f t="shared" si="19"/>
        <v>9</v>
      </c>
    </row>
    <row r="1250" spans="1:7" x14ac:dyDescent="0.25">
      <c r="A1250" s="78" t="s">
        <v>1957</v>
      </c>
      <c r="B1250" s="79" t="s">
        <v>1958</v>
      </c>
      <c r="C1250" s="80" t="s">
        <v>6828</v>
      </c>
      <c r="D1250" s="81">
        <v>659.11</v>
      </c>
      <c r="E1250" s="81">
        <v>126.43</v>
      </c>
      <c r="F1250" s="81">
        <v>785.54</v>
      </c>
      <c r="G1250" s="65">
        <f t="shared" si="19"/>
        <v>9</v>
      </c>
    </row>
    <row r="1251" spans="1:7" x14ac:dyDescent="0.25">
      <c r="A1251" s="78" t="s">
        <v>1959</v>
      </c>
      <c r="B1251" s="79" t="s">
        <v>1960</v>
      </c>
      <c r="C1251" s="80" t="s">
        <v>6828</v>
      </c>
      <c r="D1251" s="81">
        <v>771.21</v>
      </c>
      <c r="E1251" s="81">
        <v>158.03</v>
      </c>
      <c r="F1251" s="81">
        <v>929.24</v>
      </c>
      <c r="G1251" s="65">
        <f t="shared" si="19"/>
        <v>9</v>
      </c>
    </row>
    <row r="1252" spans="1:7" x14ac:dyDescent="0.25">
      <c r="A1252" s="78" t="s">
        <v>1961</v>
      </c>
      <c r="B1252" s="79" t="s">
        <v>1962</v>
      </c>
      <c r="C1252" s="80" t="s">
        <v>6828</v>
      </c>
      <c r="D1252" s="81">
        <v>848.48</v>
      </c>
      <c r="E1252" s="81">
        <v>182.86</v>
      </c>
      <c r="F1252" s="81">
        <v>1031.3399999999999</v>
      </c>
      <c r="G1252" s="65">
        <f t="shared" si="19"/>
        <v>9</v>
      </c>
    </row>
    <row r="1253" spans="1:7" ht="30" x14ac:dyDescent="0.25">
      <c r="A1253" s="78" t="s">
        <v>1963</v>
      </c>
      <c r="B1253" s="79" t="s">
        <v>1964</v>
      </c>
      <c r="C1253" s="80" t="s">
        <v>6828</v>
      </c>
      <c r="D1253" s="81">
        <v>309.13</v>
      </c>
      <c r="E1253" s="81">
        <v>63.21</v>
      </c>
      <c r="F1253" s="81">
        <v>372.34</v>
      </c>
      <c r="G1253" s="65">
        <f t="shared" si="19"/>
        <v>9</v>
      </c>
    </row>
    <row r="1254" spans="1:7" ht="30" x14ac:dyDescent="0.25">
      <c r="A1254" s="78" t="s">
        <v>1965</v>
      </c>
      <c r="B1254" s="79" t="s">
        <v>1966</v>
      </c>
      <c r="C1254" s="80" t="s">
        <v>6828</v>
      </c>
      <c r="D1254" s="81">
        <v>318.33</v>
      </c>
      <c r="E1254" s="81">
        <v>63.21</v>
      </c>
      <c r="F1254" s="81">
        <v>381.54</v>
      </c>
      <c r="G1254" s="65">
        <f t="shared" si="19"/>
        <v>9</v>
      </c>
    </row>
    <row r="1255" spans="1:7" ht="30" x14ac:dyDescent="0.25">
      <c r="A1255" s="78" t="s">
        <v>1967</v>
      </c>
      <c r="B1255" s="79" t="s">
        <v>1968</v>
      </c>
      <c r="C1255" s="80" t="s">
        <v>6828</v>
      </c>
      <c r="D1255" s="81">
        <v>341.31</v>
      </c>
      <c r="E1255" s="81">
        <v>63.21</v>
      </c>
      <c r="F1255" s="81">
        <v>404.52</v>
      </c>
      <c r="G1255" s="65">
        <f t="shared" si="19"/>
        <v>9</v>
      </c>
    </row>
    <row r="1256" spans="1:7" x14ac:dyDescent="0.25">
      <c r="A1256" s="78" t="s">
        <v>1969</v>
      </c>
      <c r="B1256" s="79" t="s">
        <v>1970</v>
      </c>
      <c r="C1256" s="80" t="s">
        <v>6828</v>
      </c>
      <c r="D1256" s="81">
        <v>1038.8699999999999</v>
      </c>
      <c r="E1256" s="81">
        <v>63.21</v>
      </c>
      <c r="F1256" s="81">
        <v>1102.08</v>
      </c>
      <c r="G1256" s="65">
        <f t="shared" si="19"/>
        <v>9</v>
      </c>
    </row>
    <row r="1257" spans="1:7" x14ac:dyDescent="0.25">
      <c r="A1257" s="78" t="s">
        <v>1971</v>
      </c>
      <c r="B1257" s="79" t="s">
        <v>1972</v>
      </c>
      <c r="C1257" s="80" t="s">
        <v>6828</v>
      </c>
      <c r="D1257" s="81">
        <v>1048.07</v>
      </c>
      <c r="E1257" s="81">
        <v>63.21</v>
      </c>
      <c r="F1257" s="81">
        <v>1111.28</v>
      </c>
      <c r="G1257" s="65">
        <f t="shared" si="19"/>
        <v>9</v>
      </c>
    </row>
    <row r="1258" spans="1:7" x14ac:dyDescent="0.25">
      <c r="A1258" s="78" t="s">
        <v>1973</v>
      </c>
      <c r="B1258" s="79" t="s">
        <v>1974</v>
      </c>
      <c r="C1258" s="80" t="s">
        <v>6828</v>
      </c>
      <c r="D1258" s="81">
        <v>1505.17</v>
      </c>
      <c r="E1258" s="81">
        <v>117.4</v>
      </c>
      <c r="F1258" s="81">
        <v>1622.57</v>
      </c>
      <c r="G1258" s="65">
        <f t="shared" si="19"/>
        <v>9</v>
      </c>
    </row>
    <row r="1259" spans="1:7" x14ac:dyDescent="0.25">
      <c r="A1259" s="78" t="s">
        <v>1975</v>
      </c>
      <c r="B1259" s="79" t="s">
        <v>1976</v>
      </c>
      <c r="C1259" s="80" t="s">
        <v>6828</v>
      </c>
      <c r="D1259" s="81">
        <v>1542.25</v>
      </c>
      <c r="E1259" s="81">
        <v>117.4</v>
      </c>
      <c r="F1259" s="81">
        <v>1659.65</v>
      </c>
      <c r="G1259" s="65">
        <f t="shared" si="19"/>
        <v>9</v>
      </c>
    </row>
    <row r="1260" spans="1:7" x14ac:dyDescent="0.25">
      <c r="A1260" s="78" t="s">
        <v>1977</v>
      </c>
      <c r="B1260" s="79" t="s">
        <v>1978</v>
      </c>
      <c r="C1260" s="80" t="s">
        <v>6828</v>
      </c>
      <c r="D1260" s="81">
        <v>1591.25</v>
      </c>
      <c r="E1260" s="81">
        <v>117.4</v>
      </c>
      <c r="F1260" s="81">
        <v>1708.65</v>
      </c>
      <c r="G1260" s="65">
        <f t="shared" si="19"/>
        <v>9</v>
      </c>
    </row>
    <row r="1261" spans="1:7" x14ac:dyDescent="0.25">
      <c r="A1261" s="78" t="s">
        <v>1979</v>
      </c>
      <c r="B1261" s="79" t="s">
        <v>1980</v>
      </c>
      <c r="C1261" s="80" t="s">
        <v>6828</v>
      </c>
      <c r="D1261" s="81">
        <v>1840.43</v>
      </c>
      <c r="E1261" s="81">
        <v>153.5</v>
      </c>
      <c r="F1261" s="81">
        <v>1993.93</v>
      </c>
      <c r="G1261" s="65">
        <f t="shared" si="19"/>
        <v>9</v>
      </c>
    </row>
    <row r="1262" spans="1:7" x14ac:dyDescent="0.25">
      <c r="A1262" s="78" t="s">
        <v>1981</v>
      </c>
      <c r="B1262" s="79" t="s">
        <v>1982</v>
      </c>
      <c r="C1262" s="80" t="s">
        <v>6828</v>
      </c>
      <c r="D1262" s="81">
        <v>1962.92</v>
      </c>
      <c r="E1262" s="81">
        <v>153.5</v>
      </c>
      <c r="F1262" s="81">
        <v>2116.42</v>
      </c>
      <c r="G1262" s="65">
        <f t="shared" si="19"/>
        <v>9</v>
      </c>
    </row>
    <row r="1263" spans="1:7" x14ac:dyDescent="0.25">
      <c r="A1263" s="78" t="s">
        <v>1983</v>
      </c>
      <c r="B1263" s="79" t="s">
        <v>1984</v>
      </c>
      <c r="C1263" s="80" t="s">
        <v>6828</v>
      </c>
      <c r="D1263" s="81">
        <v>1248.01</v>
      </c>
      <c r="E1263" s="81">
        <v>63.21</v>
      </c>
      <c r="F1263" s="81">
        <v>1311.22</v>
      </c>
      <c r="G1263" s="65">
        <f t="shared" si="19"/>
        <v>9</v>
      </c>
    </row>
    <row r="1264" spans="1:7" x14ac:dyDescent="0.25">
      <c r="A1264" s="78" t="s">
        <v>1985</v>
      </c>
      <c r="B1264" s="79" t="s">
        <v>1986</v>
      </c>
      <c r="C1264" s="80" t="s">
        <v>6828</v>
      </c>
      <c r="D1264" s="81">
        <v>1481.01</v>
      </c>
      <c r="E1264" s="81">
        <v>63.21</v>
      </c>
      <c r="F1264" s="81">
        <v>1544.22</v>
      </c>
      <c r="G1264" s="65">
        <f t="shared" si="19"/>
        <v>9</v>
      </c>
    </row>
    <row r="1265" spans="1:7" x14ac:dyDescent="0.25">
      <c r="A1265" s="78" t="s">
        <v>1987</v>
      </c>
      <c r="B1265" s="79" t="s">
        <v>1988</v>
      </c>
      <c r="C1265" s="80" t="s">
        <v>6828</v>
      </c>
      <c r="D1265" s="81">
        <v>751.25</v>
      </c>
      <c r="E1265" s="81">
        <v>158.03</v>
      </c>
      <c r="F1265" s="81">
        <v>909.28</v>
      </c>
      <c r="G1265" s="65">
        <f t="shared" si="19"/>
        <v>9</v>
      </c>
    </row>
    <row r="1266" spans="1:7" x14ac:dyDescent="0.25">
      <c r="A1266" s="78" t="s">
        <v>1989</v>
      </c>
      <c r="B1266" s="79" t="s">
        <v>1990</v>
      </c>
      <c r="C1266" s="80"/>
      <c r="D1266" s="81"/>
      <c r="E1266" s="81"/>
      <c r="F1266" s="81"/>
      <c r="G1266" s="65">
        <f t="shared" si="19"/>
        <v>5</v>
      </c>
    </row>
    <row r="1267" spans="1:7" ht="30" x14ac:dyDescent="0.25">
      <c r="A1267" s="78" t="s">
        <v>1991</v>
      </c>
      <c r="B1267" s="79" t="s">
        <v>1992</v>
      </c>
      <c r="C1267" s="80" t="s">
        <v>6830</v>
      </c>
      <c r="D1267" s="81">
        <v>242.07</v>
      </c>
      <c r="E1267" s="81">
        <v>62.31</v>
      </c>
      <c r="F1267" s="81">
        <v>304.38</v>
      </c>
      <c r="G1267" s="65">
        <f t="shared" si="19"/>
        <v>9</v>
      </c>
    </row>
    <row r="1268" spans="1:7" ht="30" x14ac:dyDescent="0.25">
      <c r="A1268" s="78" t="s">
        <v>1993</v>
      </c>
      <c r="B1268" s="79" t="s">
        <v>1994</v>
      </c>
      <c r="C1268" s="80" t="s">
        <v>6828</v>
      </c>
      <c r="D1268" s="81">
        <v>476.82</v>
      </c>
      <c r="E1268" s="81">
        <v>126.43</v>
      </c>
      <c r="F1268" s="81">
        <v>603.25</v>
      </c>
      <c r="G1268" s="65">
        <f t="shared" si="19"/>
        <v>9</v>
      </c>
    </row>
    <row r="1269" spans="1:7" ht="30" x14ac:dyDescent="0.25">
      <c r="A1269" s="78" t="s">
        <v>1995</v>
      </c>
      <c r="B1269" s="79" t="s">
        <v>1996</v>
      </c>
      <c r="C1269" s="80" t="s">
        <v>6828</v>
      </c>
      <c r="D1269" s="81">
        <v>489.84</v>
      </c>
      <c r="E1269" s="81">
        <v>126.43</v>
      </c>
      <c r="F1269" s="81">
        <v>616.27</v>
      </c>
      <c r="G1269" s="65">
        <f t="shared" si="19"/>
        <v>9</v>
      </c>
    </row>
    <row r="1270" spans="1:7" ht="30" x14ac:dyDescent="0.25">
      <c r="A1270" s="78" t="s">
        <v>1997</v>
      </c>
      <c r="B1270" s="79" t="s">
        <v>1998</v>
      </c>
      <c r="C1270" s="80" t="s">
        <v>6828</v>
      </c>
      <c r="D1270" s="81">
        <v>515.92999999999995</v>
      </c>
      <c r="E1270" s="81">
        <v>126.43</v>
      </c>
      <c r="F1270" s="81">
        <v>642.36</v>
      </c>
      <c r="G1270" s="65">
        <f t="shared" si="19"/>
        <v>9</v>
      </c>
    </row>
    <row r="1271" spans="1:7" ht="30" x14ac:dyDescent="0.25">
      <c r="A1271" s="78" t="s">
        <v>1999</v>
      </c>
      <c r="B1271" s="79" t="s">
        <v>6886</v>
      </c>
      <c r="C1271" s="80"/>
      <c r="D1271" s="81"/>
      <c r="E1271" s="81"/>
      <c r="F1271" s="81"/>
      <c r="G1271" s="65">
        <f t="shared" si="19"/>
        <v>5</v>
      </c>
    </row>
    <row r="1272" spans="1:7" ht="45" x14ac:dyDescent="0.25">
      <c r="A1272" s="78" t="s">
        <v>2000</v>
      </c>
      <c r="B1272" s="79" t="s">
        <v>7479</v>
      </c>
      <c r="C1272" s="80" t="s">
        <v>6828</v>
      </c>
      <c r="D1272" s="81">
        <v>591.66999999999996</v>
      </c>
      <c r="E1272" s="81"/>
      <c r="F1272" s="81">
        <v>591.66999999999996</v>
      </c>
      <c r="G1272" s="65">
        <f t="shared" si="19"/>
        <v>9</v>
      </c>
    </row>
    <row r="1273" spans="1:7" ht="30" x14ac:dyDescent="0.25">
      <c r="A1273" s="78" t="s">
        <v>2001</v>
      </c>
      <c r="B1273" s="79" t="s">
        <v>6887</v>
      </c>
      <c r="C1273" s="80"/>
      <c r="D1273" s="81"/>
      <c r="E1273" s="81"/>
      <c r="F1273" s="81"/>
      <c r="G1273" s="65">
        <f t="shared" si="19"/>
        <v>5</v>
      </c>
    </row>
    <row r="1274" spans="1:7" ht="45" x14ac:dyDescent="0.25">
      <c r="A1274" s="78" t="s">
        <v>2002</v>
      </c>
      <c r="B1274" s="79" t="s">
        <v>7480</v>
      </c>
      <c r="C1274" s="80" t="s">
        <v>6828</v>
      </c>
      <c r="D1274" s="81">
        <v>591.66999999999996</v>
      </c>
      <c r="E1274" s="81"/>
      <c r="F1274" s="81">
        <v>591.66999999999996</v>
      </c>
      <c r="G1274" s="65">
        <f t="shared" si="19"/>
        <v>9</v>
      </c>
    </row>
    <row r="1275" spans="1:7" ht="45" x14ac:dyDescent="0.25">
      <c r="A1275" s="78" t="s">
        <v>2003</v>
      </c>
      <c r="B1275" s="79" t="s">
        <v>7481</v>
      </c>
      <c r="C1275" s="80" t="s">
        <v>6828</v>
      </c>
      <c r="D1275" s="81">
        <v>608.29</v>
      </c>
      <c r="E1275" s="81"/>
      <c r="F1275" s="81">
        <v>608.29</v>
      </c>
      <c r="G1275" s="65">
        <f t="shared" si="19"/>
        <v>9</v>
      </c>
    </row>
    <row r="1276" spans="1:7" ht="45" x14ac:dyDescent="0.25">
      <c r="A1276" s="78" t="s">
        <v>2004</v>
      </c>
      <c r="B1276" s="79" t="s">
        <v>7482</v>
      </c>
      <c r="C1276" s="80" t="s">
        <v>6828</v>
      </c>
      <c r="D1276" s="81">
        <v>591.66999999999996</v>
      </c>
      <c r="E1276" s="81"/>
      <c r="F1276" s="81">
        <v>591.66999999999996</v>
      </c>
      <c r="G1276" s="65">
        <f t="shared" si="19"/>
        <v>9</v>
      </c>
    </row>
    <row r="1277" spans="1:7" ht="60" x14ac:dyDescent="0.25">
      <c r="A1277" s="78" t="s">
        <v>2005</v>
      </c>
      <c r="B1277" s="79" t="s">
        <v>7483</v>
      </c>
      <c r="C1277" s="80" t="s">
        <v>6828</v>
      </c>
      <c r="D1277" s="81">
        <v>735</v>
      </c>
      <c r="E1277" s="81"/>
      <c r="F1277" s="81">
        <v>735</v>
      </c>
      <c r="G1277" s="65">
        <f t="shared" si="19"/>
        <v>9</v>
      </c>
    </row>
    <row r="1278" spans="1:7" ht="60" x14ac:dyDescent="0.25">
      <c r="A1278" s="78" t="s">
        <v>2006</v>
      </c>
      <c r="B1278" s="79" t="s">
        <v>7484</v>
      </c>
      <c r="C1278" s="80" t="s">
        <v>6828</v>
      </c>
      <c r="D1278" s="81">
        <v>770.29</v>
      </c>
      <c r="E1278" s="81"/>
      <c r="F1278" s="81">
        <v>770.29</v>
      </c>
      <c r="G1278" s="65">
        <f t="shared" si="19"/>
        <v>9</v>
      </c>
    </row>
    <row r="1279" spans="1:7" ht="60" x14ac:dyDescent="0.25">
      <c r="A1279" s="78" t="s">
        <v>2007</v>
      </c>
      <c r="B1279" s="79" t="s">
        <v>7485</v>
      </c>
      <c r="C1279" s="80" t="s">
        <v>6828</v>
      </c>
      <c r="D1279" s="81">
        <v>861</v>
      </c>
      <c r="E1279" s="81"/>
      <c r="F1279" s="81">
        <v>861</v>
      </c>
      <c r="G1279" s="65">
        <f t="shared" si="19"/>
        <v>9</v>
      </c>
    </row>
    <row r="1280" spans="1:7" x14ac:dyDescent="0.25">
      <c r="A1280" s="78" t="s">
        <v>2008</v>
      </c>
      <c r="B1280" s="79" t="s">
        <v>6888</v>
      </c>
      <c r="C1280" s="80"/>
      <c r="D1280" s="81"/>
      <c r="E1280" s="81"/>
      <c r="F1280" s="81"/>
      <c r="G1280" s="65">
        <f t="shared" si="19"/>
        <v>5</v>
      </c>
    </row>
    <row r="1281" spans="1:7" x14ac:dyDescent="0.25">
      <c r="A1281" s="78" t="s">
        <v>2009</v>
      </c>
      <c r="B1281" s="79" t="s">
        <v>2010</v>
      </c>
      <c r="C1281" s="80" t="s">
        <v>6828</v>
      </c>
      <c r="D1281" s="81"/>
      <c r="E1281" s="81">
        <v>58.7</v>
      </c>
      <c r="F1281" s="81">
        <v>58.7</v>
      </c>
      <c r="G1281" s="65">
        <f t="shared" si="19"/>
        <v>9</v>
      </c>
    </row>
    <row r="1282" spans="1:7" x14ac:dyDescent="0.25">
      <c r="A1282" s="78" t="s">
        <v>2011</v>
      </c>
      <c r="B1282" s="79" t="s">
        <v>2012</v>
      </c>
      <c r="C1282" s="80" t="s">
        <v>6828</v>
      </c>
      <c r="D1282" s="81"/>
      <c r="E1282" s="81">
        <v>72.239999999999995</v>
      </c>
      <c r="F1282" s="81">
        <v>72.239999999999995</v>
      </c>
      <c r="G1282" s="65">
        <f t="shared" si="19"/>
        <v>9</v>
      </c>
    </row>
    <row r="1283" spans="1:7" x14ac:dyDescent="0.25">
      <c r="A1283" s="78" t="s">
        <v>2013</v>
      </c>
      <c r="B1283" s="79" t="s">
        <v>2014</v>
      </c>
      <c r="C1283" s="80" t="s">
        <v>6833</v>
      </c>
      <c r="D1283" s="81"/>
      <c r="E1283" s="81">
        <v>2.2599999999999998</v>
      </c>
      <c r="F1283" s="81">
        <v>2.2599999999999998</v>
      </c>
      <c r="G1283" s="65">
        <f t="shared" si="19"/>
        <v>9</v>
      </c>
    </row>
    <row r="1284" spans="1:7" x14ac:dyDescent="0.25">
      <c r="A1284" s="78" t="s">
        <v>2015</v>
      </c>
      <c r="B1284" s="79" t="s">
        <v>2016</v>
      </c>
      <c r="C1284" s="80" t="s">
        <v>6833</v>
      </c>
      <c r="D1284" s="81">
        <v>42.36</v>
      </c>
      <c r="E1284" s="81">
        <v>13.55</v>
      </c>
      <c r="F1284" s="81">
        <v>55.91</v>
      </c>
      <c r="G1284" s="65">
        <f t="shared" si="19"/>
        <v>9</v>
      </c>
    </row>
    <row r="1285" spans="1:7" ht="30" x14ac:dyDescent="0.25">
      <c r="A1285" s="78" t="s">
        <v>2017</v>
      </c>
      <c r="B1285" s="79" t="s">
        <v>2018</v>
      </c>
      <c r="C1285" s="80" t="s">
        <v>6830</v>
      </c>
      <c r="D1285" s="81">
        <v>1537.44</v>
      </c>
      <c r="E1285" s="81">
        <v>180.6</v>
      </c>
      <c r="F1285" s="81">
        <v>1718.04</v>
      </c>
      <c r="G1285" s="65">
        <f t="shared" si="19"/>
        <v>9</v>
      </c>
    </row>
    <row r="1286" spans="1:7" x14ac:dyDescent="0.25">
      <c r="A1286" s="78" t="s">
        <v>2019</v>
      </c>
      <c r="B1286" s="79" t="s">
        <v>2020</v>
      </c>
      <c r="C1286" s="80" t="s">
        <v>6833</v>
      </c>
      <c r="D1286" s="81">
        <v>6.69</v>
      </c>
      <c r="E1286" s="81">
        <v>2.2599999999999998</v>
      </c>
      <c r="F1286" s="81">
        <v>8.9499999999999993</v>
      </c>
      <c r="G1286" s="65">
        <f t="shared" si="19"/>
        <v>9</v>
      </c>
    </row>
    <row r="1287" spans="1:7" x14ac:dyDescent="0.25">
      <c r="A1287" s="78" t="s">
        <v>2021</v>
      </c>
      <c r="B1287" s="79" t="s">
        <v>2022</v>
      </c>
      <c r="C1287" s="80" t="s">
        <v>6828</v>
      </c>
      <c r="D1287" s="81">
        <v>275.22000000000003</v>
      </c>
      <c r="E1287" s="81"/>
      <c r="F1287" s="81">
        <v>275.22000000000003</v>
      </c>
      <c r="G1287" s="65">
        <f t="shared" si="19"/>
        <v>9</v>
      </c>
    </row>
    <row r="1288" spans="1:7" x14ac:dyDescent="0.25">
      <c r="A1288" s="78" t="s">
        <v>2023</v>
      </c>
      <c r="B1288" s="79" t="s">
        <v>2024</v>
      </c>
      <c r="C1288" s="80" t="s">
        <v>6830</v>
      </c>
      <c r="D1288" s="81">
        <v>1040.8699999999999</v>
      </c>
      <c r="E1288" s="81">
        <v>22.58</v>
      </c>
      <c r="F1288" s="81">
        <v>1063.45</v>
      </c>
      <c r="G1288" s="65">
        <f t="shared" si="19"/>
        <v>9</v>
      </c>
    </row>
    <row r="1289" spans="1:7" x14ac:dyDescent="0.25">
      <c r="A1289" s="78" t="s">
        <v>2025</v>
      </c>
      <c r="B1289" s="79" t="s">
        <v>2026</v>
      </c>
      <c r="C1289" s="80" t="s">
        <v>6830</v>
      </c>
      <c r="D1289" s="81">
        <v>120.26</v>
      </c>
      <c r="E1289" s="81">
        <v>22.58</v>
      </c>
      <c r="F1289" s="81">
        <v>142.84</v>
      </c>
      <c r="G1289" s="65">
        <f t="shared" si="19"/>
        <v>9</v>
      </c>
    </row>
    <row r="1290" spans="1:7" x14ac:dyDescent="0.25">
      <c r="A1290" s="78" t="s">
        <v>2027</v>
      </c>
      <c r="B1290" s="79" t="s">
        <v>2028</v>
      </c>
      <c r="C1290" s="80" t="s">
        <v>6830</v>
      </c>
      <c r="D1290" s="81">
        <v>451.76</v>
      </c>
      <c r="E1290" s="81">
        <v>22.58</v>
      </c>
      <c r="F1290" s="81">
        <v>474.34</v>
      </c>
      <c r="G1290" s="65">
        <f t="shared" ref="G1290:G1353" si="20">LEN(A1290)</f>
        <v>9</v>
      </c>
    </row>
    <row r="1291" spans="1:7" x14ac:dyDescent="0.25">
      <c r="A1291" s="78" t="s">
        <v>2029</v>
      </c>
      <c r="B1291" s="79" t="s">
        <v>2030</v>
      </c>
      <c r="C1291" s="80" t="s">
        <v>6828</v>
      </c>
      <c r="D1291" s="81">
        <v>203.29</v>
      </c>
      <c r="E1291" s="81">
        <v>67.73</v>
      </c>
      <c r="F1291" s="81">
        <v>271.02</v>
      </c>
      <c r="G1291" s="65">
        <f t="shared" si="20"/>
        <v>9</v>
      </c>
    </row>
    <row r="1292" spans="1:7" x14ac:dyDescent="0.25">
      <c r="A1292" s="78" t="s">
        <v>2031</v>
      </c>
      <c r="B1292" s="79" t="s">
        <v>2032</v>
      </c>
      <c r="C1292" s="80" t="s">
        <v>6828</v>
      </c>
      <c r="D1292" s="81">
        <v>201.43</v>
      </c>
      <c r="E1292" s="81">
        <v>67.73</v>
      </c>
      <c r="F1292" s="81">
        <v>269.16000000000003</v>
      </c>
      <c r="G1292" s="65">
        <f t="shared" si="20"/>
        <v>9</v>
      </c>
    </row>
    <row r="1293" spans="1:7" x14ac:dyDescent="0.25">
      <c r="A1293" s="78" t="s">
        <v>2033</v>
      </c>
      <c r="B1293" s="79" t="s">
        <v>2034</v>
      </c>
      <c r="C1293" s="80" t="s">
        <v>6828</v>
      </c>
      <c r="D1293" s="81">
        <v>212.49</v>
      </c>
      <c r="E1293" s="81">
        <v>67.73</v>
      </c>
      <c r="F1293" s="81">
        <v>280.22000000000003</v>
      </c>
      <c r="G1293" s="65">
        <f t="shared" si="20"/>
        <v>9</v>
      </c>
    </row>
    <row r="1294" spans="1:7" x14ac:dyDescent="0.25">
      <c r="A1294" s="78" t="s">
        <v>2035</v>
      </c>
      <c r="B1294" s="79" t="s">
        <v>2036</v>
      </c>
      <c r="C1294" s="80" t="s">
        <v>6828</v>
      </c>
      <c r="D1294" s="81">
        <v>235.47</v>
      </c>
      <c r="E1294" s="81">
        <v>67.73</v>
      </c>
      <c r="F1294" s="81">
        <v>303.2</v>
      </c>
      <c r="G1294" s="65">
        <f t="shared" si="20"/>
        <v>9</v>
      </c>
    </row>
    <row r="1295" spans="1:7" ht="30" x14ac:dyDescent="0.25">
      <c r="A1295" s="78" t="s">
        <v>2037</v>
      </c>
      <c r="B1295" s="79" t="s">
        <v>2038</v>
      </c>
      <c r="C1295" s="80" t="s">
        <v>6828</v>
      </c>
      <c r="D1295" s="81">
        <v>998.18</v>
      </c>
      <c r="E1295" s="81">
        <v>67.73</v>
      </c>
      <c r="F1295" s="81">
        <v>1065.9100000000001</v>
      </c>
      <c r="G1295" s="65">
        <f t="shared" si="20"/>
        <v>9</v>
      </c>
    </row>
    <row r="1296" spans="1:7" ht="30" x14ac:dyDescent="0.25">
      <c r="A1296" s="78" t="s">
        <v>2039</v>
      </c>
      <c r="B1296" s="79" t="s">
        <v>2040</v>
      </c>
      <c r="C1296" s="80" t="s">
        <v>6828</v>
      </c>
      <c r="D1296" s="81">
        <v>1111.72</v>
      </c>
      <c r="E1296" s="81">
        <v>67.73</v>
      </c>
      <c r="F1296" s="81">
        <v>1179.45</v>
      </c>
      <c r="G1296" s="65">
        <f t="shared" si="20"/>
        <v>9</v>
      </c>
    </row>
    <row r="1297" spans="1:7" ht="30" x14ac:dyDescent="0.25">
      <c r="A1297" s="78" t="s">
        <v>2041</v>
      </c>
      <c r="B1297" s="79" t="s">
        <v>2042</v>
      </c>
      <c r="C1297" s="80" t="s">
        <v>6828</v>
      </c>
      <c r="D1297" s="81">
        <v>1097.83</v>
      </c>
      <c r="E1297" s="81">
        <v>67.73</v>
      </c>
      <c r="F1297" s="81">
        <v>1165.56</v>
      </c>
      <c r="G1297" s="65">
        <f t="shared" si="20"/>
        <v>9</v>
      </c>
    </row>
    <row r="1298" spans="1:7" ht="30" x14ac:dyDescent="0.25">
      <c r="A1298" s="78" t="s">
        <v>2043</v>
      </c>
      <c r="B1298" s="79" t="s">
        <v>2044</v>
      </c>
      <c r="C1298" s="80" t="s">
        <v>6830</v>
      </c>
      <c r="D1298" s="81">
        <v>1198.83</v>
      </c>
      <c r="E1298" s="81">
        <v>67.73</v>
      </c>
      <c r="F1298" s="81">
        <v>1266.56</v>
      </c>
      <c r="G1298" s="65">
        <f t="shared" si="20"/>
        <v>9</v>
      </c>
    </row>
    <row r="1299" spans="1:7" x14ac:dyDescent="0.25">
      <c r="A1299" s="78" t="s">
        <v>2045</v>
      </c>
      <c r="B1299" s="79" t="s">
        <v>2046</v>
      </c>
      <c r="C1299" s="80"/>
      <c r="D1299" s="81"/>
      <c r="E1299" s="81"/>
      <c r="F1299" s="81"/>
      <c r="G1299" s="65">
        <f t="shared" si="20"/>
        <v>2</v>
      </c>
    </row>
    <row r="1300" spans="1:7" x14ac:dyDescent="0.25">
      <c r="A1300" s="78" t="s">
        <v>2047</v>
      </c>
      <c r="B1300" s="79" t="s">
        <v>2048</v>
      </c>
      <c r="C1300" s="80"/>
      <c r="D1300" s="81"/>
      <c r="E1300" s="81"/>
      <c r="F1300" s="81"/>
      <c r="G1300" s="65">
        <f t="shared" si="20"/>
        <v>5</v>
      </c>
    </row>
    <row r="1301" spans="1:7" x14ac:dyDescent="0.25">
      <c r="A1301" s="78" t="s">
        <v>2049</v>
      </c>
      <c r="B1301" s="79" t="s">
        <v>2050</v>
      </c>
      <c r="C1301" s="80" t="s">
        <v>6830</v>
      </c>
      <c r="D1301" s="81">
        <v>561.97</v>
      </c>
      <c r="E1301" s="81">
        <v>28.66</v>
      </c>
      <c r="F1301" s="81">
        <v>590.63</v>
      </c>
      <c r="G1301" s="65">
        <f t="shared" si="20"/>
        <v>9</v>
      </c>
    </row>
    <row r="1302" spans="1:7" x14ac:dyDescent="0.25">
      <c r="A1302" s="78" t="s">
        <v>2051</v>
      </c>
      <c r="B1302" s="79" t="s">
        <v>2052</v>
      </c>
      <c r="C1302" s="80" t="s">
        <v>6830</v>
      </c>
      <c r="D1302" s="81">
        <v>1175.56</v>
      </c>
      <c r="E1302" s="81">
        <v>28.66</v>
      </c>
      <c r="F1302" s="81">
        <v>1204.22</v>
      </c>
      <c r="G1302" s="65">
        <f t="shared" si="20"/>
        <v>9</v>
      </c>
    </row>
    <row r="1303" spans="1:7" x14ac:dyDescent="0.25">
      <c r="A1303" s="78" t="s">
        <v>2053</v>
      </c>
      <c r="B1303" s="79" t="s">
        <v>2054</v>
      </c>
      <c r="C1303" s="80" t="s">
        <v>6830</v>
      </c>
      <c r="D1303" s="81">
        <v>851.35</v>
      </c>
      <c r="E1303" s="81">
        <v>28.66</v>
      </c>
      <c r="F1303" s="81">
        <v>880.01</v>
      </c>
      <c r="G1303" s="65">
        <f t="shared" si="20"/>
        <v>9</v>
      </c>
    </row>
    <row r="1304" spans="1:7" x14ac:dyDescent="0.25">
      <c r="A1304" s="78" t="s">
        <v>2055</v>
      </c>
      <c r="B1304" s="79" t="s">
        <v>2056</v>
      </c>
      <c r="C1304" s="80" t="s">
        <v>6830</v>
      </c>
      <c r="D1304" s="81">
        <v>832.01</v>
      </c>
      <c r="E1304" s="81">
        <v>28.66</v>
      </c>
      <c r="F1304" s="81">
        <v>860.67</v>
      </c>
      <c r="G1304" s="65">
        <f t="shared" si="20"/>
        <v>9</v>
      </c>
    </row>
    <row r="1305" spans="1:7" x14ac:dyDescent="0.25">
      <c r="A1305" s="78" t="s">
        <v>2057</v>
      </c>
      <c r="B1305" s="79" t="s">
        <v>2058</v>
      </c>
      <c r="C1305" s="80" t="s">
        <v>6830</v>
      </c>
      <c r="D1305" s="81">
        <v>494.9</v>
      </c>
      <c r="E1305" s="81">
        <v>28.66</v>
      </c>
      <c r="F1305" s="81">
        <v>523.55999999999995</v>
      </c>
      <c r="G1305" s="65">
        <f t="shared" si="20"/>
        <v>9</v>
      </c>
    </row>
    <row r="1306" spans="1:7" x14ac:dyDescent="0.25">
      <c r="A1306" s="78" t="s">
        <v>2059</v>
      </c>
      <c r="B1306" s="79" t="s">
        <v>2060</v>
      </c>
      <c r="C1306" s="80" t="s">
        <v>6830</v>
      </c>
      <c r="D1306" s="81">
        <v>936.75</v>
      </c>
      <c r="E1306" s="81">
        <v>28.66</v>
      </c>
      <c r="F1306" s="81">
        <v>965.41</v>
      </c>
      <c r="G1306" s="65">
        <f t="shared" si="20"/>
        <v>9</v>
      </c>
    </row>
    <row r="1307" spans="1:7" ht="30" x14ac:dyDescent="0.25">
      <c r="A1307" s="78" t="s">
        <v>2061</v>
      </c>
      <c r="B1307" s="79" t="s">
        <v>7486</v>
      </c>
      <c r="C1307" s="80" t="s">
        <v>6830</v>
      </c>
      <c r="D1307" s="81">
        <v>276.97000000000003</v>
      </c>
      <c r="E1307" s="81"/>
      <c r="F1307" s="81">
        <v>276.97000000000003</v>
      </c>
      <c r="G1307" s="65">
        <f t="shared" si="20"/>
        <v>9</v>
      </c>
    </row>
    <row r="1308" spans="1:7" ht="45" x14ac:dyDescent="0.25">
      <c r="A1308" s="78" t="s">
        <v>2062</v>
      </c>
      <c r="B1308" s="79" t="s">
        <v>7487</v>
      </c>
      <c r="C1308" s="80" t="s">
        <v>6830</v>
      </c>
      <c r="D1308" s="81">
        <v>776.73</v>
      </c>
      <c r="E1308" s="81">
        <v>27.57</v>
      </c>
      <c r="F1308" s="81">
        <v>804.3</v>
      </c>
      <c r="G1308" s="65">
        <f t="shared" si="20"/>
        <v>9</v>
      </c>
    </row>
    <row r="1309" spans="1:7" ht="45" x14ac:dyDescent="0.25">
      <c r="A1309" s="78" t="s">
        <v>2063</v>
      </c>
      <c r="B1309" s="79" t="s">
        <v>7488</v>
      </c>
      <c r="C1309" s="80" t="s">
        <v>6830</v>
      </c>
      <c r="D1309" s="81">
        <v>728.17</v>
      </c>
      <c r="E1309" s="81">
        <v>27.57</v>
      </c>
      <c r="F1309" s="81">
        <v>755.74</v>
      </c>
      <c r="G1309" s="65">
        <f t="shared" si="20"/>
        <v>9</v>
      </c>
    </row>
    <row r="1310" spans="1:7" ht="30" x14ac:dyDescent="0.25">
      <c r="A1310" s="78" t="s">
        <v>2064</v>
      </c>
      <c r="B1310" s="79" t="s">
        <v>2065</v>
      </c>
      <c r="C1310" s="80" t="s">
        <v>6830</v>
      </c>
      <c r="D1310" s="81">
        <v>1606.38</v>
      </c>
      <c r="E1310" s="81">
        <v>73.02</v>
      </c>
      <c r="F1310" s="81">
        <v>1679.4</v>
      </c>
      <c r="G1310" s="65">
        <f t="shared" si="20"/>
        <v>9</v>
      </c>
    </row>
    <row r="1311" spans="1:7" x14ac:dyDescent="0.25">
      <c r="A1311" s="78" t="s">
        <v>2066</v>
      </c>
      <c r="B1311" s="79" t="s">
        <v>2067</v>
      </c>
      <c r="C1311" s="80" t="s">
        <v>6830</v>
      </c>
      <c r="D1311" s="81">
        <v>1072.01</v>
      </c>
      <c r="E1311" s="81">
        <v>85.87</v>
      </c>
      <c r="F1311" s="81">
        <v>1157.8800000000001</v>
      </c>
      <c r="G1311" s="65">
        <f t="shared" si="20"/>
        <v>9</v>
      </c>
    </row>
    <row r="1312" spans="1:7" x14ac:dyDescent="0.25">
      <c r="A1312" s="78" t="s">
        <v>2068</v>
      </c>
      <c r="B1312" s="79" t="s">
        <v>6889</v>
      </c>
      <c r="C1312" s="80"/>
      <c r="D1312" s="81"/>
      <c r="E1312" s="81"/>
      <c r="F1312" s="81"/>
      <c r="G1312" s="65">
        <f t="shared" si="20"/>
        <v>5</v>
      </c>
    </row>
    <row r="1313" spans="1:7" x14ac:dyDescent="0.25">
      <c r="A1313" s="78" t="s">
        <v>2069</v>
      </c>
      <c r="B1313" s="79" t="s">
        <v>2070</v>
      </c>
      <c r="C1313" s="80" t="s">
        <v>6830</v>
      </c>
      <c r="D1313" s="81">
        <v>1000.62</v>
      </c>
      <c r="E1313" s="81">
        <v>85.87</v>
      </c>
      <c r="F1313" s="81">
        <v>1086.49</v>
      </c>
      <c r="G1313" s="65">
        <f t="shared" si="20"/>
        <v>9</v>
      </c>
    </row>
    <row r="1314" spans="1:7" x14ac:dyDescent="0.25">
      <c r="A1314" s="78" t="s">
        <v>2071</v>
      </c>
      <c r="B1314" s="79" t="s">
        <v>2072</v>
      </c>
      <c r="C1314" s="80" t="s">
        <v>6830</v>
      </c>
      <c r="D1314" s="81">
        <v>853.41</v>
      </c>
      <c r="E1314" s="81">
        <v>85.87</v>
      </c>
      <c r="F1314" s="81">
        <v>939.28</v>
      </c>
      <c r="G1314" s="65">
        <f t="shared" si="20"/>
        <v>9</v>
      </c>
    </row>
    <row r="1315" spans="1:7" ht="30" x14ac:dyDescent="0.25">
      <c r="A1315" s="78" t="s">
        <v>2073</v>
      </c>
      <c r="B1315" s="79" t="s">
        <v>2074</v>
      </c>
      <c r="C1315" s="80" t="s">
        <v>6828</v>
      </c>
      <c r="D1315" s="81">
        <v>1554.92</v>
      </c>
      <c r="E1315" s="81">
        <v>151.38</v>
      </c>
      <c r="F1315" s="81">
        <v>1706.3</v>
      </c>
      <c r="G1315" s="65">
        <f t="shared" si="20"/>
        <v>9</v>
      </c>
    </row>
    <row r="1316" spans="1:7" ht="30" x14ac:dyDescent="0.25">
      <c r="A1316" s="78" t="s">
        <v>2075</v>
      </c>
      <c r="B1316" s="79" t="s">
        <v>2076</v>
      </c>
      <c r="C1316" s="80" t="s">
        <v>6828</v>
      </c>
      <c r="D1316" s="81">
        <v>1631.45</v>
      </c>
      <c r="E1316" s="81">
        <v>151.38</v>
      </c>
      <c r="F1316" s="81">
        <v>1782.83</v>
      </c>
      <c r="G1316" s="65">
        <f t="shared" si="20"/>
        <v>9</v>
      </c>
    </row>
    <row r="1317" spans="1:7" ht="30" x14ac:dyDescent="0.25">
      <c r="A1317" s="78" t="s">
        <v>2077</v>
      </c>
      <c r="B1317" s="79" t="s">
        <v>2078</v>
      </c>
      <c r="C1317" s="80" t="s">
        <v>6830</v>
      </c>
      <c r="D1317" s="81">
        <v>1019.02</v>
      </c>
      <c r="E1317" s="81">
        <v>85.87</v>
      </c>
      <c r="F1317" s="81">
        <v>1104.8900000000001</v>
      </c>
      <c r="G1317" s="65">
        <f t="shared" si="20"/>
        <v>9</v>
      </c>
    </row>
    <row r="1318" spans="1:7" ht="30" x14ac:dyDescent="0.25">
      <c r="A1318" s="78" t="s">
        <v>2079</v>
      </c>
      <c r="B1318" s="79" t="s">
        <v>2080</v>
      </c>
      <c r="C1318" s="80" t="s">
        <v>6828</v>
      </c>
      <c r="D1318" s="81">
        <v>1962.52</v>
      </c>
      <c r="E1318" s="81">
        <v>151.38</v>
      </c>
      <c r="F1318" s="81">
        <v>2113.9</v>
      </c>
      <c r="G1318" s="65">
        <f t="shared" si="20"/>
        <v>9</v>
      </c>
    </row>
    <row r="1319" spans="1:7" ht="30" x14ac:dyDescent="0.25">
      <c r="A1319" s="78" t="s">
        <v>2081</v>
      </c>
      <c r="B1319" s="79" t="s">
        <v>2082</v>
      </c>
      <c r="C1319" s="80" t="s">
        <v>6828</v>
      </c>
      <c r="D1319" s="81">
        <v>2194.02</v>
      </c>
      <c r="E1319" s="81">
        <v>151.38</v>
      </c>
      <c r="F1319" s="81">
        <v>2345.4</v>
      </c>
      <c r="G1319" s="65">
        <f t="shared" si="20"/>
        <v>9</v>
      </c>
    </row>
    <row r="1320" spans="1:7" x14ac:dyDescent="0.25">
      <c r="A1320" s="78" t="s">
        <v>2083</v>
      </c>
      <c r="B1320" s="79" t="s">
        <v>2084</v>
      </c>
      <c r="C1320" s="80" t="s">
        <v>6830</v>
      </c>
      <c r="D1320" s="81">
        <v>903.69</v>
      </c>
      <c r="E1320" s="81">
        <v>85.87</v>
      </c>
      <c r="F1320" s="81">
        <v>989.56</v>
      </c>
      <c r="G1320" s="65">
        <f t="shared" si="20"/>
        <v>9</v>
      </c>
    </row>
    <row r="1321" spans="1:7" x14ac:dyDescent="0.25">
      <c r="A1321" s="78" t="s">
        <v>2085</v>
      </c>
      <c r="B1321" s="79" t="s">
        <v>2086</v>
      </c>
      <c r="C1321" s="80" t="s">
        <v>6830</v>
      </c>
      <c r="D1321" s="81">
        <v>547.4</v>
      </c>
      <c r="E1321" s="81">
        <v>85.87</v>
      </c>
      <c r="F1321" s="81">
        <v>633.27</v>
      </c>
      <c r="G1321" s="65">
        <f t="shared" si="20"/>
        <v>9</v>
      </c>
    </row>
    <row r="1322" spans="1:7" x14ac:dyDescent="0.25">
      <c r="A1322" s="78" t="s">
        <v>2087</v>
      </c>
      <c r="B1322" s="79" t="s">
        <v>2088</v>
      </c>
      <c r="C1322" s="80" t="s">
        <v>6830</v>
      </c>
      <c r="D1322" s="81">
        <v>1538.57</v>
      </c>
      <c r="E1322" s="81">
        <v>85.87</v>
      </c>
      <c r="F1322" s="81">
        <v>1624.44</v>
      </c>
      <c r="G1322" s="65">
        <f t="shared" si="20"/>
        <v>9</v>
      </c>
    </row>
    <row r="1323" spans="1:7" ht="30" x14ac:dyDescent="0.25">
      <c r="A1323" s="78" t="s">
        <v>2089</v>
      </c>
      <c r="B1323" s="79" t="s">
        <v>2090</v>
      </c>
      <c r="C1323" s="80" t="s">
        <v>6830</v>
      </c>
      <c r="D1323" s="81">
        <v>788.42</v>
      </c>
      <c r="E1323" s="81">
        <v>65.510000000000005</v>
      </c>
      <c r="F1323" s="81">
        <v>853.93</v>
      </c>
      <c r="G1323" s="65">
        <f t="shared" si="20"/>
        <v>9</v>
      </c>
    </row>
    <row r="1324" spans="1:7" ht="30" x14ac:dyDescent="0.25">
      <c r="A1324" s="78" t="s">
        <v>2091</v>
      </c>
      <c r="B1324" s="79" t="s">
        <v>2092</v>
      </c>
      <c r="C1324" s="80" t="s">
        <v>6830</v>
      </c>
      <c r="D1324" s="81">
        <v>737.26</v>
      </c>
      <c r="E1324" s="81">
        <v>85.87</v>
      </c>
      <c r="F1324" s="81">
        <v>823.13</v>
      </c>
      <c r="G1324" s="65">
        <f t="shared" si="20"/>
        <v>9</v>
      </c>
    </row>
    <row r="1325" spans="1:7" ht="30" x14ac:dyDescent="0.25">
      <c r="A1325" s="78" t="s">
        <v>2093</v>
      </c>
      <c r="B1325" s="79" t="s">
        <v>2094</v>
      </c>
      <c r="C1325" s="80" t="s">
        <v>6830</v>
      </c>
      <c r="D1325" s="81">
        <v>616.02</v>
      </c>
      <c r="E1325" s="81">
        <v>85.87</v>
      </c>
      <c r="F1325" s="81">
        <v>701.89</v>
      </c>
      <c r="G1325" s="65">
        <f t="shared" si="20"/>
        <v>9</v>
      </c>
    </row>
    <row r="1326" spans="1:7" x14ac:dyDescent="0.25">
      <c r="A1326" s="78" t="s">
        <v>2095</v>
      </c>
      <c r="B1326" s="79" t="s">
        <v>2096</v>
      </c>
      <c r="C1326" s="80" t="s">
        <v>6830</v>
      </c>
      <c r="D1326" s="81">
        <v>1288.58</v>
      </c>
      <c r="E1326" s="81">
        <v>85.87</v>
      </c>
      <c r="F1326" s="81">
        <v>1374.45</v>
      </c>
      <c r="G1326" s="65">
        <f t="shared" si="20"/>
        <v>9</v>
      </c>
    </row>
    <row r="1327" spans="1:7" x14ac:dyDescent="0.25">
      <c r="A1327" s="78" t="s">
        <v>2097</v>
      </c>
      <c r="B1327" s="79" t="s">
        <v>2098</v>
      </c>
      <c r="C1327" s="80" t="s">
        <v>6830</v>
      </c>
      <c r="D1327" s="81">
        <v>1928.47</v>
      </c>
      <c r="E1327" s="81">
        <v>85.87</v>
      </c>
      <c r="F1327" s="81">
        <v>2014.34</v>
      </c>
      <c r="G1327" s="65">
        <f t="shared" si="20"/>
        <v>9</v>
      </c>
    </row>
    <row r="1328" spans="1:7" ht="30" x14ac:dyDescent="0.25">
      <c r="A1328" s="78" t="s">
        <v>2099</v>
      </c>
      <c r="B1328" s="79" t="s">
        <v>7489</v>
      </c>
      <c r="C1328" s="80" t="s">
        <v>6830</v>
      </c>
      <c r="D1328" s="81">
        <v>1484.28</v>
      </c>
      <c r="E1328" s="81">
        <v>85.87</v>
      </c>
      <c r="F1328" s="81">
        <v>1570.15</v>
      </c>
      <c r="G1328" s="65">
        <f t="shared" si="20"/>
        <v>9</v>
      </c>
    </row>
    <row r="1329" spans="1:7" x14ac:dyDescent="0.25">
      <c r="A1329" s="78" t="s">
        <v>2100</v>
      </c>
      <c r="B1329" s="79" t="s">
        <v>2101</v>
      </c>
      <c r="C1329" s="80" t="s">
        <v>6830</v>
      </c>
      <c r="D1329" s="81">
        <v>853.86</v>
      </c>
      <c r="E1329" s="81">
        <v>57.06</v>
      </c>
      <c r="F1329" s="81">
        <v>910.92</v>
      </c>
      <c r="G1329" s="65">
        <f t="shared" si="20"/>
        <v>9</v>
      </c>
    </row>
    <row r="1330" spans="1:7" x14ac:dyDescent="0.25">
      <c r="A1330" s="78" t="s">
        <v>2102</v>
      </c>
      <c r="B1330" s="82" t="s">
        <v>2103</v>
      </c>
      <c r="C1330" s="80" t="s">
        <v>6830</v>
      </c>
      <c r="D1330" s="81">
        <v>735.07</v>
      </c>
      <c r="E1330" s="81">
        <v>65.510000000000005</v>
      </c>
      <c r="F1330" s="81">
        <v>800.58</v>
      </c>
      <c r="G1330" s="65">
        <f t="shared" si="20"/>
        <v>9</v>
      </c>
    </row>
    <row r="1331" spans="1:7" ht="30" x14ac:dyDescent="0.25">
      <c r="A1331" s="78" t="s">
        <v>2104</v>
      </c>
      <c r="B1331" s="79" t="s">
        <v>2105</v>
      </c>
      <c r="C1331" s="80" t="s">
        <v>6830</v>
      </c>
      <c r="D1331" s="81">
        <v>2004.34</v>
      </c>
      <c r="E1331" s="81">
        <v>57.06</v>
      </c>
      <c r="F1331" s="81">
        <v>2061.4</v>
      </c>
      <c r="G1331" s="65">
        <f t="shared" si="20"/>
        <v>9</v>
      </c>
    </row>
    <row r="1332" spans="1:7" ht="30" x14ac:dyDescent="0.25">
      <c r="A1332" s="78" t="s">
        <v>2106</v>
      </c>
      <c r="B1332" s="79" t="s">
        <v>2107</v>
      </c>
      <c r="C1332" s="80" t="s">
        <v>6830</v>
      </c>
      <c r="D1332" s="81">
        <v>1356.92</v>
      </c>
      <c r="E1332" s="81">
        <v>57.06</v>
      </c>
      <c r="F1332" s="81">
        <v>1413.98</v>
      </c>
      <c r="G1332" s="65">
        <f t="shared" si="20"/>
        <v>9</v>
      </c>
    </row>
    <row r="1333" spans="1:7" x14ac:dyDescent="0.25">
      <c r="A1333" s="78" t="s">
        <v>2108</v>
      </c>
      <c r="B1333" s="79" t="s">
        <v>2109</v>
      </c>
      <c r="C1333" s="80" t="s">
        <v>6830</v>
      </c>
      <c r="D1333" s="81">
        <v>1583.67</v>
      </c>
      <c r="E1333" s="81">
        <v>28.66</v>
      </c>
      <c r="F1333" s="81">
        <v>1612.33</v>
      </c>
      <c r="G1333" s="65">
        <f t="shared" si="20"/>
        <v>9</v>
      </c>
    </row>
    <row r="1334" spans="1:7" x14ac:dyDescent="0.25">
      <c r="A1334" s="78" t="s">
        <v>2110</v>
      </c>
      <c r="B1334" s="79" t="s">
        <v>2111</v>
      </c>
      <c r="C1334" s="80" t="s">
        <v>6830</v>
      </c>
      <c r="D1334" s="81">
        <v>368.14</v>
      </c>
      <c r="E1334" s="81">
        <v>45.15</v>
      </c>
      <c r="F1334" s="81">
        <v>413.29</v>
      </c>
      <c r="G1334" s="65">
        <f t="shared" si="20"/>
        <v>9</v>
      </c>
    </row>
    <row r="1335" spans="1:7" ht="30" x14ac:dyDescent="0.25">
      <c r="A1335" s="78" t="s">
        <v>2112</v>
      </c>
      <c r="B1335" s="79" t="s">
        <v>7490</v>
      </c>
      <c r="C1335" s="80" t="s">
        <v>6830</v>
      </c>
      <c r="D1335" s="81">
        <v>945</v>
      </c>
      <c r="E1335" s="81">
        <v>85.87</v>
      </c>
      <c r="F1335" s="81">
        <v>1030.8699999999999</v>
      </c>
      <c r="G1335" s="65">
        <f t="shared" si="20"/>
        <v>9</v>
      </c>
    </row>
    <row r="1336" spans="1:7" ht="30" x14ac:dyDescent="0.25">
      <c r="A1336" s="78" t="s">
        <v>2113</v>
      </c>
      <c r="B1336" s="79" t="s">
        <v>2114</v>
      </c>
      <c r="C1336" s="80" t="s">
        <v>6830</v>
      </c>
      <c r="D1336" s="81">
        <v>1203.1500000000001</v>
      </c>
      <c r="E1336" s="81">
        <v>136.26</v>
      </c>
      <c r="F1336" s="81">
        <v>1339.41</v>
      </c>
      <c r="G1336" s="65">
        <f t="shared" si="20"/>
        <v>9</v>
      </c>
    </row>
    <row r="1337" spans="1:7" ht="30" x14ac:dyDescent="0.25">
      <c r="A1337" s="78" t="s">
        <v>7229</v>
      </c>
      <c r="B1337" s="79" t="s">
        <v>7491</v>
      </c>
      <c r="C1337" s="80" t="s">
        <v>6830</v>
      </c>
      <c r="D1337" s="81">
        <v>6419.8</v>
      </c>
      <c r="E1337" s="81">
        <v>168.2</v>
      </c>
      <c r="F1337" s="81">
        <v>6588</v>
      </c>
      <c r="G1337" s="65">
        <f t="shared" si="20"/>
        <v>9</v>
      </c>
    </row>
    <row r="1338" spans="1:7" ht="30" x14ac:dyDescent="0.25">
      <c r="A1338" s="78" t="s">
        <v>2115</v>
      </c>
      <c r="B1338" s="79" t="s">
        <v>2116</v>
      </c>
      <c r="C1338" s="80" t="s">
        <v>6830</v>
      </c>
      <c r="D1338" s="81">
        <v>907.11</v>
      </c>
      <c r="E1338" s="81">
        <v>57.06</v>
      </c>
      <c r="F1338" s="81">
        <v>964.17</v>
      </c>
      <c r="G1338" s="65">
        <f t="shared" si="20"/>
        <v>9</v>
      </c>
    </row>
    <row r="1339" spans="1:7" ht="30" x14ac:dyDescent="0.25">
      <c r="A1339" s="78" t="s">
        <v>2117</v>
      </c>
      <c r="B1339" s="79" t="s">
        <v>2118</v>
      </c>
      <c r="C1339" s="80" t="s">
        <v>6830</v>
      </c>
      <c r="D1339" s="81">
        <v>1691.47</v>
      </c>
      <c r="E1339" s="81">
        <v>65.2</v>
      </c>
      <c r="F1339" s="81">
        <v>1756.67</v>
      </c>
      <c r="G1339" s="65">
        <f t="shared" si="20"/>
        <v>9</v>
      </c>
    </row>
    <row r="1340" spans="1:7" ht="30" x14ac:dyDescent="0.25">
      <c r="A1340" s="78" t="s">
        <v>2119</v>
      </c>
      <c r="B1340" s="79" t="s">
        <v>2120</v>
      </c>
      <c r="C1340" s="80" t="s">
        <v>6830</v>
      </c>
      <c r="D1340" s="81">
        <v>1256.24</v>
      </c>
      <c r="E1340" s="81">
        <v>85.87</v>
      </c>
      <c r="F1340" s="81">
        <v>1342.11</v>
      </c>
      <c r="G1340" s="65">
        <f t="shared" si="20"/>
        <v>9</v>
      </c>
    </row>
    <row r="1341" spans="1:7" x14ac:dyDescent="0.25">
      <c r="A1341" s="78" t="s">
        <v>2121</v>
      </c>
      <c r="B1341" s="79" t="s">
        <v>2122</v>
      </c>
      <c r="C1341" s="80"/>
      <c r="D1341" s="81"/>
      <c r="E1341" s="81"/>
      <c r="F1341" s="81"/>
      <c r="G1341" s="65">
        <f t="shared" si="20"/>
        <v>5</v>
      </c>
    </row>
    <row r="1342" spans="1:7" ht="30" x14ac:dyDescent="0.25">
      <c r="A1342" s="78" t="s">
        <v>2123</v>
      </c>
      <c r="B1342" s="79" t="s">
        <v>2124</v>
      </c>
      <c r="C1342" s="80" t="s">
        <v>6833</v>
      </c>
      <c r="D1342" s="81">
        <v>859.84</v>
      </c>
      <c r="E1342" s="81">
        <v>45.15</v>
      </c>
      <c r="F1342" s="81">
        <v>904.99</v>
      </c>
      <c r="G1342" s="65">
        <f t="shared" si="20"/>
        <v>9</v>
      </c>
    </row>
    <row r="1343" spans="1:7" x14ac:dyDescent="0.25">
      <c r="A1343" s="78" t="s">
        <v>2125</v>
      </c>
      <c r="B1343" s="79" t="s">
        <v>8683</v>
      </c>
      <c r="C1343" s="80" t="s">
        <v>6833</v>
      </c>
      <c r="D1343" s="81">
        <v>817.81</v>
      </c>
      <c r="E1343" s="81">
        <v>18.059999999999999</v>
      </c>
      <c r="F1343" s="81">
        <v>835.87</v>
      </c>
      <c r="G1343" s="65">
        <f t="shared" si="20"/>
        <v>9</v>
      </c>
    </row>
    <row r="1344" spans="1:7" x14ac:dyDescent="0.25">
      <c r="A1344" s="78" t="s">
        <v>2126</v>
      </c>
      <c r="B1344" s="79" t="s">
        <v>8684</v>
      </c>
      <c r="C1344" s="80" t="s">
        <v>6833</v>
      </c>
      <c r="D1344" s="81">
        <v>1317.86</v>
      </c>
      <c r="E1344" s="81">
        <v>45.15</v>
      </c>
      <c r="F1344" s="81">
        <v>1363.01</v>
      </c>
      <c r="G1344" s="65">
        <f t="shared" si="20"/>
        <v>9</v>
      </c>
    </row>
    <row r="1345" spans="1:7" x14ac:dyDescent="0.25">
      <c r="A1345" s="78" t="s">
        <v>2127</v>
      </c>
      <c r="B1345" s="79" t="s">
        <v>2128</v>
      </c>
      <c r="C1345" s="80" t="s">
        <v>6830</v>
      </c>
      <c r="D1345" s="81">
        <v>1270.6500000000001</v>
      </c>
      <c r="E1345" s="81">
        <v>90.3</v>
      </c>
      <c r="F1345" s="81">
        <v>1360.95</v>
      </c>
      <c r="G1345" s="65">
        <f t="shared" si="20"/>
        <v>9</v>
      </c>
    </row>
    <row r="1346" spans="1:7" ht="30" x14ac:dyDescent="0.25">
      <c r="A1346" s="78" t="s">
        <v>2129</v>
      </c>
      <c r="B1346" s="79" t="s">
        <v>2130</v>
      </c>
      <c r="C1346" s="80" t="s">
        <v>6830</v>
      </c>
      <c r="D1346" s="81">
        <v>1066.6600000000001</v>
      </c>
      <c r="E1346" s="81">
        <v>14.9</v>
      </c>
      <c r="F1346" s="81">
        <v>1081.56</v>
      </c>
      <c r="G1346" s="65">
        <f t="shared" si="20"/>
        <v>9</v>
      </c>
    </row>
    <row r="1347" spans="1:7" ht="30" x14ac:dyDescent="0.25">
      <c r="A1347" s="78" t="s">
        <v>2131</v>
      </c>
      <c r="B1347" s="79" t="s">
        <v>2132</v>
      </c>
      <c r="C1347" s="80" t="s">
        <v>6830</v>
      </c>
      <c r="D1347" s="81">
        <v>1136.8699999999999</v>
      </c>
      <c r="E1347" s="81">
        <v>45.15</v>
      </c>
      <c r="F1347" s="81">
        <v>1182.02</v>
      </c>
      <c r="G1347" s="65">
        <f t="shared" si="20"/>
        <v>9</v>
      </c>
    </row>
    <row r="1348" spans="1:7" ht="45" x14ac:dyDescent="0.25">
      <c r="A1348" s="78" t="s">
        <v>2133</v>
      </c>
      <c r="B1348" s="79" t="s">
        <v>7492</v>
      </c>
      <c r="C1348" s="80" t="s">
        <v>6830</v>
      </c>
      <c r="D1348" s="81">
        <v>1164.77</v>
      </c>
      <c r="E1348" s="81">
        <v>28.66</v>
      </c>
      <c r="F1348" s="81">
        <v>1193.43</v>
      </c>
      <c r="G1348" s="65">
        <f t="shared" si="20"/>
        <v>9</v>
      </c>
    </row>
    <row r="1349" spans="1:7" ht="30" x14ac:dyDescent="0.25">
      <c r="A1349" s="78" t="s">
        <v>2134</v>
      </c>
      <c r="B1349" s="79" t="s">
        <v>7493</v>
      </c>
      <c r="C1349" s="80" t="s">
        <v>6830</v>
      </c>
      <c r="D1349" s="81">
        <v>693.34</v>
      </c>
      <c r="E1349" s="81">
        <v>57.06</v>
      </c>
      <c r="F1349" s="81">
        <v>750.4</v>
      </c>
      <c r="G1349" s="65">
        <f t="shared" si="20"/>
        <v>9</v>
      </c>
    </row>
    <row r="1350" spans="1:7" x14ac:dyDescent="0.25">
      <c r="A1350" s="78" t="s">
        <v>2135</v>
      </c>
      <c r="B1350" s="79" t="s">
        <v>2136</v>
      </c>
      <c r="C1350" s="80" t="s">
        <v>6833</v>
      </c>
      <c r="D1350" s="81">
        <v>180.16</v>
      </c>
      <c r="E1350" s="81">
        <v>22.58</v>
      </c>
      <c r="F1350" s="81">
        <v>202.74</v>
      </c>
      <c r="G1350" s="65">
        <f t="shared" si="20"/>
        <v>9</v>
      </c>
    </row>
    <row r="1351" spans="1:7" x14ac:dyDescent="0.25">
      <c r="A1351" s="78" t="s">
        <v>2137</v>
      </c>
      <c r="B1351" s="79" t="s">
        <v>2138</v>
      </c>
      <c r="C1351" s="80" t="s">
        <v>6833</v>
      </c>
      <c r="D1351" s="81">
        <v>223.63</v>
      </c>
      <c r="E1351" s="81">
        <v>22.58</v>
      </c>
      <c r="F1351" s="81">
        <v>246.21</v>
      </c>
      <c r="G1351" s="65">
        <f t="shared" si="20"/>
        <v>9</v>
      </c>
    </row>
    <row r="1352" spans="1:7" ht="30" x14ac:dyDescent="0.25">
      <c r="A1352" s="78" t="s">
        <v>2139</v>
      </c>
      <c r="B1352" s="79" t="s">
        <v>2140</v>
      </c>
      <c r="C1352" s="80" t="s">
        <v>6830</v>
      </c>
      <c r="D1352" s="81">
        <v>1262.7</v>
      </c>
      <c r="E1352" s="81">
        <v>65.510000000000005</v>
      </c>
      <c r="F1352" s="81">
        <v>1328.21</v>
      </c>
      <c r="G1352" s="65">
        <f t="shared" si="20"/>
        <v>9</v>
      </c>
    </row>
    <row r="1353" spans="1:7" ht="30" x14ac:dyDescent="0.25">
      <c r="A1353" s="78" t="s">
        <v>2141</v>
      </c>
      <c r="B1353" s="79" t="s">
        <v>7494</v>
      </c>
      <c r="C1353" s="80" t="s">
        <v>6830</v>
      </c>
      <c r="D1353" s="81">
        <v>1554.63</v>
      </c>
      <c r="E1353" s="81">
        <v>28.66</v>
      </c>
      <c r="F1353" s="81">
        <v>1583.29</v>
      </c>
      <c r="G1353" s="65">
        <f t="shared" si="20"/>
        <v>9</v>
      </c>
    </row>
    <row r="1354" spans="1:7" ht="30" x14ac:dyDescent="0.25">
      <c r="A1354" s="78" t="s">
        <v>2142</v>
      </c>
      <c r="B1354" s="79" t="s">
        <v>2143</v>
      </c>
      <c r="C1354" s="80" t="s">
        <v>6830</v>
      </c>
      <c r="D1354" s="81">
        <v>1047.6199999999999</v>
      </c>
      <c r="E1354" s="81">
        <v>57.06</v>
      </c>
      <c r="F1354" s="81">
        <v>1104.68</v>
      </c>
      <c r="G1354" s="65">
        <f t="shared" ref="G1354:G1417" si="21">LEN(A1354)</f>
        <v>9</v>
      </c>
    </row>
    <row r="1355" spans="1:7" ht="30" x14ac:dyDescent="0.25">
      <c r="A1355" s="78" t="s">
        <v>2144</v>
      </c>
      <c r="B1355" s="79" t="s">
        <v>2145</v>
      </c>
      <c r="C1355" s="80" t="s">
        <v>6830</v>
      </c>
      <c r="D1355" s="81">
        <v>720.22</v>
      </c>
      <c r="E1355" s="81">
        <v>18.059999999999999</v>
      </c>
      <c r="F1355" s="81">
        <v>738.28</v>
      </c>
      <c r="G1355" s="65">
        <f t="shared" si="21"/>
        <v>9</v>
      </c>
    </row>
    <row r="1356" spans="1:7" ht="45" x14ac:dyDescent="0.25">
      <c r="A1356" s="78" t="s">
        <v>2146</v>
      </c>
      <c r="B1356" s="79" t="s">
        <v>7495</v>
      </c>
      <c r="C1356" s="80" t="s">
        <v>6830</v>
      </c>
      <c r="D1356" s="81">
        <v>643.64</v>
      </c>
      <c r="E1356" s="81"/>
      <c r="F1356" s="81">
        <v>643.64</v>
      </c>
      <c r="G1356" s="65">
        <f t="shared" si="21"/>
        <v>9</v>
      </c>
    </row>
    <row r="1357" spans="1:7" x14ac:dyDescent="0.25">
      <c r="A1357" s="78" t="s">
        <v>2147</v>
      </c>
      <c r="B1357" s="79" t="s">
        <v>6890</v>
      </c>
      <c r="C1357" s="80"/>
      <c r="D1357" s="81"/>
      <c r="E1357" s="81"/>
      <c r="F1357" s="81"/>
      <c r="G1357" s="65">
        <f t="shared" si="21"/>
        <v>5</v>
      </c>
    </row>
    <row r="1358" spans="1:7" ht="30" x14ac:dyDescent="0.25">
      <c r="A1358" s="78" t="s">
        <v>2148</v>
      </c>
      <c r="B1358" s="79" t="s">
        <v>7496</v>
      </c>
      <c r="C1358" s="80" t="s">
        <v>6830</v>
      </c>
      <c r="D1358" s="81">
        <v>3045.66</v>
      </c>
      <c r="E1358" s="81">
        <v>63.6</v>
      </c>
      <c r="F1358" s="81">
        <v>3109.26</v>
      </c>
      <c r="G1358" s="65">
        <f t="shared" si="21"/>
        <v>9</v>
      </c>
    </row>
    <row r="1359" spans="1:7" ht="30" x14ac:dyDescent="0.25">
      <c r="A1359" s="78" t="s">
        <v>2149</v>
      </c>
      <c r="B1359" s="79" t="s">
        <v>2150</v>
      </c>
      <c r="C1359" s="80" t="s">
        <v>6830</v>
      </c>
      <c r="D1359" s="81">
        <v>1793.07</v>
      </c>
      <c r="E1359" s="81">
        <v>63.6</v>
      </c>
      <c r="F1359" s="81">
        <v>1856.67</v>
      </c>
      <c r="G1359" s="65">
        <f t="shared" si="21"/>
        <v>9</v>
      </c>
    </row>
    <row r="1360" spans="1:7" ht="30" x14ac:dyDescent="0.25">
      <c r="A1360" s="78" t="s">
        <v>2151</v>
      </c>
      <c r="B1360" s="79" t="s">
        <v>2152</v>
      </c>
      <c r="C1360" s="80" t="s">
        <v>6830</v>
      </c>
      <c r="D1360" s="81">
        <v>1923.17</v>
      </c>
      <c r="E1360" s="81">
        <v>63.6</v>
      </c>
      <c r="F1360" s="81">
        <v>1986.77</v>
      </c>
      <c r="G1360" s="65">
        <f t="shared" si="21"/>
        <v>9</v>
      </c>
    </row>
    <row r="1361" spans="1:7" ht="30" x14ac:dyDescent="0.25">
      <c r="A1361" s="78" t="s">
        <v>2153</v>
      </c>
      <c r="B1361" s="79" t="s">
        <v>2154</v>
      </c>
      <c r="C1361" s="80" t="s">
        <v>6830</v>
      </c>
      <c r="D1361" s="81">
        <v>2913.21</v>
      </c>
      <c r="E1361" s="81">
        <v>63.6</v>
      </c>
      <c r="F1361" s="81">
        <v>2976.81</v>
      </c>
      <c r="G1361" s="65">
        <f t="shared" si="21"/>
        <v>9</v>
      </c>
    </row>
    <row r="1362" spans="1:7" ht="30" x14ac:dyDescent="0.25">
      <c r="A1362" s="78" t="s">
        <v>2155</v>
      </c>
      <c r="B1362" s="79" t="s">
        <v>7497</v>
      </c>
      <c r="C1362" s="80" t="s">
        <v>6830</v>
      </c>
      <c r="D1362" s="81">
        <v>2348.41</v>
      </c>
      <c r="E1362" s="81">
        <v>116.53</v>
      </c>
      <c r="F1362" s="81">
        <v>2464.94</v>
      </c>
      <c r="G1362" s="65">
        <f t="shared" si="21"/>
        <v>9</v>
      </c>
    </row>
    <row r="1363" spans="1:7" ht="45" x14ac:dyDescent="0.25">
      <c r="A1363" s="78" t="s">
        <v>2156</v>
      </c>
      <c r="B1363" s="79" t="s">
        <v>7498</v>
      </c>
      <c r="C1363" s="80" t="s">
        <v>6830</v>
      </c>
      <c r="D1363" s="81">
        <v>3538.35</v>
      </c>
      <c r="E1363" s="81">
        <v>116.53</v>
      </c>
      <c r="F1363" s="81">
        <v>3654.88</v>
      </c>
      <c r="G1363" s="65">
        <f t="shared" si="21"/>
        <v>9</v>
      </c>
    </row>
    <row r="1364" spans="1:7" ht="45" x14ac:dyDescent="0.25">
      <c r="A1364" s="78" t="s">
        <v>2157</v>
      </c>
      <c r="B1364" s="79" t="s">
        <v>7499</v>
      </c>
      <c r="C1364" s="80" t="s">
        <v>6830</v>
      </c>
      <c r="D1364" s="81">
        <v>2830.03</v>
      </c>
      <c r="E1364" s="81">
        <v>116.53</v>
      </c>
      <c r="F1364" s="81">
        <v>2946.56</v>
      </c>
      <c r="G1364" s="65">
        <f t="shared" si="21"/>
        <v>9</v>
      </c>
    </row>
    <row r="1365" spans="1:7" ht="45" x14ac:dyDescent="0.25">
      <c r="A1365" s="78" t="s">
        <v>2158</v>
      </c>
      <c r="B1365" s="79" t="s">
        <v>7500</v>
      </c>
      <c r="C1365" s="80" t="s">
        <v>6830</v>
      </c>
      <c r="D1365" s="81">
        <v>3581.85</v>
      </c>
      <c r="E1365" s="81">
        <v>116.53</v>
      </c>
      <c r="F1365" s="81">
        <v>3698.38</v>
      </c>
      <c r="G1365" s="65">
        <f t="shared" si="21"/>
        <v>9</v>
      </c>
    </row>
    <row r="1366" spans="1:7" ht="30" x14ac:dyDescent="0.25">
      <c r="A1366" s="78" t="s">
        <v>2159</v>
      </c>
      <c r="B1366" s="79" t="s">
        <v>2160</v>
      </c>
      <c r="C1366" s="80" t="s">
        <v>6830</v>
      </c>
      <c r="D1366" s="81">
        <v>2326.09</v>
      </c>
      <c r="E1366" s="81">
        <v>63.6</v>
      </c>
      <c r="F1366" s="81">
        <v>2389.69</v>
      </c>
      <c r="G1366" s="65">
        <f t="shared" si="21"/>
        <v>9</v>
      </c>
    </row>
    <row r="1367" spans="1:7" ht="30" x14ac:dyDescent="0.25">
      <c r="A1367" s="78" t="s">
        <v>2161</v>
      </c>
      <c r="B1367" s="79" t="s">
        <v>2162</v>
      </c>
      <c r="C1367" s="80" t="s">
        <v>6830</v>
      </c>
      <c r="D1367" s="81">
        <v>2347.52</v>
      </c>
      <c r="E1367" s="81">
        <v>63.6</v>
      </c>
      <c r="F1367" s="81">
        <v>2411.12</v>
      </c>
      <c r="G1367" s="65">
        <f t="shared" si="21"/>
        <v>9</v>
      </c>
    </row>
    <row r="1368" spans="1:7" ht="30" x14ac:dyDescent="0.25">
      <c r="A1368" s="78" t="s">
        <v>2163</v>
      </c>
      <c r="B1368" s="79" t="s">
        <v>2164</v>
      </c>
      <c r="C1368" s="80" t="s">
        <v>6830</v>
      </c>
      <c r="D1368" s="81">
        <v>3483.47</v>
      </c>
      <c r="E1368" s="81">
        <v>63.6</v>
      </c>
      <c r="F1368" s="81">
        <v>3547.07</v>
      </c>
      <c r="G1368" s="65">
        <f t="shared" si="21"/>
        <v>9</v>
      </c>
    </row>
    <row r="1369" spans="1:7" ht="30" x14ac:dyDescent="0.25">
      <c r="A1369" s="78" t="s">
        <v>2165</v>
      </c>
      <c r="B1369" s="79" t="s">
        <v>7501</v>
      </c>
      <c r="C1369" s="80" t="s">
        <v>6830</v>
      </c>
      <c r="D1369" s="81">
        <v>2897.46</v>
      </c>
      <c r="E1369" s="81">
        <v>116.53</v>
      </c>
      <c r="F1369" s="81">
        <v>3013.99</v>
      </c>
      <c r="G1369" s="65">
        <f t="shared" si="21"/>
        <v>9</v>
      </c>
    </row>
    <row r="1370" spans="1:7" ht="45" x14ac:dyDescent="0.25">
      <c r="A1370" s="78" t="s">
        <v>2166</v>
      </c>
      <c r="B1370" s="79" t="s">
        <v>7502</v>
      </c>
      <c r="C1370" s="80" t="s">
        <v>6830</v>
      </c>
      <c r="D1370" s="81">
        <v>4100.96</v>
      </c>
      <c r="E1370" s="81">
        <v>116.53</v>
      </c>
      <c r="F1370" s="81">
        <v>4217.49</v>
      </c>
      <c r="G1370" s="65">
        <f t="shared" si="21"/>
        <v>9</v>
      </c>
    </row>
    <row r="1371" spans="1:7" ht="45" x14ac:dyDescent="0.25">
      <c r="A1371" s="78" t="s">
        <v>2167</v>
      </c>
      <c r="B1371" s="79" t="s">
        <v>7503</v>
      </c>
      <c r="C1371" s="80" t="s">
        <v>6830</v>
      </c>
      <c r="D1371" s="81">
        <v>3138.95</v>
      </c>
      <c r="E1371" s="81">
        <v>116.53</v>
      </c>
      <c r="F1371" s="81">
        <v>3255.48</v>
      </c>
      <c r="G1371" s="65">
        <f t="shared" si="21"/>
        <v>9</v>
      </c>
    </row>
    <row r="1372" spans="1:7" ht="45" x14ac:dyDescent="0.25">
      <c r="A1372" s="78" t="s">
        <v>2168</v>
      </c>
      <c r="B1372" s="79" t="s">
        <v>7504</v>
      </c>
      <c r="C1372" s="80" t="s">
        <v>6830</v>
      </c>
      <c r="D1372" s="81">
        <v>4137.12</v>
      </c>
      <c r="E1372" s="81">
        <v>116.53</v>
      </c>
      <c r="F1372" s="81">
        <v>4253.6499999999996</v>
      </c>
      <c r="G1372" s="65">
        <f t="shared" si="21"/>
        <v>9</v>
      </c>
    </row>
    <row r="1373" spans="1:7" ht="45" x14ac:dyDescent="0.25">
      <c r="A1373" s="78" t="s">
        <v>2169</v>
      </c>
      <c r="B1373" s="79" t="s">
        <v>7505</v>
      </c>
      <c r="C1373" s="80" t="s">
        <v>6830</v>
      </c>
      <c r="D1373" s="81">
        <v>4196.8900000000003</v>
      </c>
      <c r="E1373" s="81">
        <v>116.53</v>
      </c>
      <c r="F1373" s="81">
        <v>4313.42</v>
      </c>
      <c r="G1373" s="65">
        <f t="shared" si="21"/>
        <v>9</v>
      </c>
    </row>
    <row r="1374" spans="1:7" ht="45" x14ac:dyDescent="0.25">
      <c r="A1374" s="78" t="s">
        <v>2170</v>
      </c>
      <c r="B1374" s="79" t="s">
        <v>7506</v>
      </c>
      <c r="C1374" s="80" t="s">
        <v>6830</v>
      </c>
      <c r="D1374" s="81">
        <v>4027.68</v>
      </c>
      <c r="E1374" s="81">
        <v>63.6</v>
      </c>
      <c r="F1374" s="81">
        <v>4091.28</v>
      </c>
      <c r="G1374" s="65">
        <f t="shared" si="21"/>
        <v>9</v>
      </c>
    </row>
    <row r="1375" spans="1:7" ht="30" x14ac:dyDescent="0.25">
      <c r="A1375" s="78" t="s">
        <v>2171</v>
      </c>
      <c r="B1375" s="79" t="s">
        <v>7507</v>
      </c>
      <c r="C1375" s="80" t="s">
        <v>6830</v>
      </c>
      <c r="D1375" s="81">
        <v>2550.41</v>
      </c>
      <c r="E1375" s="81">
        <v>63.6</v>
      </c>
      <c r="F1375" s="81">
        <v>2614.0100000000002</v>
      </c>
      <c r="G1375" s="65">
        <f t="shared" si="21"/>
        <v>9</v>
      </c>
    </row>
    <row r="1376" spans="1:7" ht="45" x14ac:dyDescent="0.25">
      <c r="A1376" s="78" t="s">
        <v>2172</v>
      </c>
      <c r="B1376" s="79" t="s">
        <v>7508</v>
      </c>
      <c r="C1376" s="80" t="s">
        <v>6830</v>
      </c>
      <c r="D1376" s="81">
        <v>4325.53</v>
      </c>
      <c r="E1376" s="81">
        <v>63.6</v>
      </c>
      <c r="F1376" s="81">
        <v>4389.13</v>
      </c>
      <c r="G1376" s="65">
        <f t="shared" si="21"/>
        <v>9</v>
      </c>
    </row>
    <row r="1377" spans="1:7" ht="45" x14ac:dyDescent="0.25">
      <c r="A1377" s="78" t="s">
        <v>2173</v>
      </c>
      <c r="B1377" s="79" t="s">
        <v>7509</v>
      </c>
      <c r="C1377" s="80" t="s">
        <v>6830</v>
      </c>
      <c r="D1377" s="81">
        <v>3833.1</v>
      </c>
      <c r="E1377" s="81">
        <v>255.25</v>
      </c>
      <c r="F1377" s="81">
        <v>4088.35</v>
      </c>
      <c r="G1377" s="65">
        <f t="shared" si="21"/>
        <v>9</v>
      </c>
    </row>
    <row r="1378" spans="1:7" ht="30" x14ac:dyDescent="0.25">
      <c r="A1378" s="78" t="s">
        <v>2174</v>
      </c>
      <c r="B1378" s="79" t="s">
        <v>7510</v>
      </c>
      <c r="C1378" s="80" t="s">
        <v>6830</v>
      </c>
      <c r="D1378" s="81">
        <v>3352.16</v>
      </c>
      <c r="E1378" s="81">
        <v>63.6</v>
      </c>
      <c r="F1378" s="81">
        <v>3415.76</v>
      </c>
      <c r="G1378" s="65">
        <f t="shared" si="21"/>
        <v>9</v>
      </c>
    </row>
    <row r="1379" spans="1:7" ht="30" x14ac:dyDescent="0.25">
      <c r="A1379" s="78" t="s">
        <v>2175</v>
      </c>
      <c r="B1379" s="79" t="s">
        <v>7511</v>
      </c>
      <c r="C1379" s="80" t="s">
        <v>6830</v>
      </c>
      <c r="D1379" s="81">
        <v>1644.38</v>
      </c>
      <c r="E1379" s="81">
        <v>63.6</v>
      </c>
      <c r="F1379" s="81">
        <v>1707.98</v>
      </c>
      <c r="G1379" s="65">
        <f t="shared" si="21"/>
        <v>9</v>
      </c>
    </row>
    <row r="1380" spans="1:7" ht="30" x14ac:dyDescent="0.25">
      <c r="A1380" s="78" t="s">
        <v>2176</v>
      </c>
      <c r="B1380" s="79" t="s">
        <v>6540</v>
      </c>
      <c r="C1380" s="80" t="s">
        <v>6830</v>
      </c>
      <c r="D1380" s="81">
        <v>2668.29</v>
      </c>
      <c r="E1380" s="81">
        <v>63.6</v>
      </c>
      <c r="F1380" s="81">
        <v>2731.89</v>
      </c>
      <c r="G1380" s="65">
        <f t="shared" si="21"/>
        <v>9</v>
      </c>
    </row>
    <row r="1381" spans="1:7" ht="30" x14ac:dyDescent="0.25">
      <c r="A1381" s="78" t="s">
        <v>2177</v>
      </c>
      <c r="B1381" s="79" t="s">
        <v>6541</v>
      </c>
      <c r="C1381" s="80" t="s">
        <v>6830</v>
      </c>
      <c r="D1381" s="81">
        <v>2186.06</v>
      </c>
      <c r="E1381" s="81">
        <v>63.6</v>
      </c>
      <c r="F1381" s="81">
        <v>2249.66</v>
      </c>
      <c r="G1381" s="65">
        <f t="shared" si="21"/>
        <v>9</v>
      </c>
    </row>
    <row r="1382" spans="1:7" x14ac:dyDescent="0.25">
      <c r="A1382" s="78" t="s">
        <v>2178</v>
      </c>
      <c r="B1382" s="79" t="s">
        <v>2179</v>
      </c>
      <c r="C1382" s="80"/>
      <c r="D1382" s="81"/>
      <c r="E1382" s="81"/>
      <c r="F1382" s="81"/>
      <c r="G1382" s="65">
        <f t="shared" si="21"/>
        <v>5</v>
      </c>
    </row>
    <row r="1383" spans="1:7" ht="30" x14ac:dyDescent="0.25">
      <c r="A1383" s="78" t="s">
        <v>2180</v>
      </c>
      <c r="B1383" s="79" t="s">
        <v>6570</v>
      </c>
      <c r="C1383" s="80" t="s">
        <v>6833</v>
      </c>
      <c r="D1383" s="81">
        <v>1204.18</v>
      </c>
      <c r="E1383" s="81">
        <v>52.93</v>
      </c>
      <c r="F1383" s="81">
        <v>1257.1099999999999</v>
      </c>
      <c r="G1383" s="65">
        <f t="shared" si="21"/>
        <v>9</v>
      </c>
    </row>
    <row r="1384" spans="1:7" x14ac:dyDescent="0.25">
      <c r="A1384" s="78" t="s">
        <v>2181</v>
      </c>
      <c r="B1384" s="79" t="s">
        <v>6891</v>
      </c>
      <c r="C1384" s="80"/>
      <c r="D1384" s="81"/>
      <c r="E1384" s="81"/>
      <c r="F1384" s="81"/>
      <c r="G1384" s="65">
        <f t="shared" si="21"/>
        <v>5</v>
      </c>
    </row>
    <row r="1385" spans="1:7" ht="30" x14ac:dyDescent="0.25">
      <c r="A1385" s="78" t="s">
        <v>2182</v>
      </c>
      <c r="B1385" s="79" t="s">
        <v>2183</v>
      </c>
      <c r="C1385" s="80" t="s">
        <v>6830</v>
      </c>
      <c r="D1385" s="81">
        <v>855.13</v>
      </c>
      <c r="E1385" s="81">
        <v>45.15</v>
      </c>
      <c r="F1385" s="81">
        <v>900.28</v>
      </c>
      <c r="G1385" s="65">
        <f t="shared" si="21"/>
        <v>9</v>
      </c>
    </row>
    <row r="1386" spans="1:7" ht="30" x14ac:dyDescent="0.25">
      <c r="A1386" s="78" t="s">
        <v>2184</v>
      </c>
      <c r="B1386" s="79" t="s">
        <v>7512</v>
      </c>
      <c r="C1386" s="80" t="s">
        <v>6830</v>
      </c>
      <c r="D1386" s="81">
        <v>926.91</v>
      </c>
      <c r="E1386" s="81">
        <v>126.79</v>
      </c>
      <c r="F1386" s="81">
        <v>1053.7</v>
      </c>
      <c r="G1386" s="65">
        <f t="shared" si="21"/>
        <v>9</v>
      </c>
    </row>
    <row r="1387" spans="1:7" x14ac:dyDescent="0.25">
      <c r="A1387" s="78" t="s">
        <v>2185</v>
      </c>
      <c r="B1387" s="79" t="s">
        <v>6892</v>
      </c>
      <c r="C1387" s="80"/>
      <c r="D1387" s="81"/>
      <c r="E1387" s="81"/>
      <c r="F1387" s="81"/>
      <c r="G1387" s="65">
        <f t="shared" si="21"/>
        <v>5</v>
      </c>
    </row>
    <row r="1388" spans="1:7" ht="30" x14ac:dyDescent="0.25">
      <c r="A1388" s="78" t="s">
        <v>2186</v>
      </c>
      <c r="B1388" s="79" t="s">
        <v>7513</v>
      </c>
      <c r="C1388" s="80" t="s">
        <v>6833</v>
      </c>
      <c r="D1388" s="81">
        <v>747.37</v>
      </c>
      <c r="E1388" s="81">
        <v>54.18</v>
      </c>
      <c r="F1388" s="81">
        <v>801.55</v>
      </c>
      <c r="G1388" s="65">
        <f t="shared" si="21"/>
        <v>9</v>
      </c>
    </row>
    <row r="1389" spans="1:7" ht="30" x14ac:dyDescent="0.25">
      <c r="A1389" s="78" t="s">
        <v>2187</v>
      </c>
      <c r="B1389" s="79" t="s">
        <v>2188</v>
      </c>
      <c r="C1389" s="80" t="s">
        <v>6833</v>
      </c>
      <c r="D1389" s="81">
        <v>509.79</v>
      </c>
      <c r="E1389" s="81">
        <v>22.58</v>
      </c>
      <c r="F1389" s="81">
        <v>532.37</v>
      </c>
      <c r="G1389" s="65">
        <f t="shared" si="21"/>
        <v>9</v>
      </c>
    </row>
    <row r="1390" spans="1:7" ht="30" x14ac:dyDescent="0.25">
      <c r="A1390" s="78" t="s">
        <v>2189</v>
      </c>
      <c r="B1390" s="79" t="s">
        <v>7514</v>
      </c>
      <c r="C1390" s="80" t="s">
        <v>6833</v>
      </c>
      <c r="D1390" s="81">
        <v>640.48</v>
      </c>
      <c r="E1390" s="81">
        <v>45.15</v>
      </c>
      <c r="F1390" s="81">
        <v>685.63</v>
      </c>
      <c r="G1390" s="65">
        <f t="shared" si="21"/>
        <v>9</v>
      </c>
    </row>
    <row r="1391" spans="1:7" x14ac:dyDescent="0.25">
      <c r="A1391" s="78" t="s">
        <v>2190</v>
      </c>
      <c r="B1391" s="79" t="s">
        <v>6893</v>
      </c>
      <c r="C1391" s="80"/>
      <c r="D1391" s="81"/>
      <c r="E1391" s="81"/>
      <c r="F1391" s="81"/>
      <c r="G1391" s="65">
        <f t="shared" si="21"/>
        <v>5</v>
      </c>
    </row>
    <row r="1392" spans="1:7" x14ac:dyDescent="0.25">
      <c r="A1392" s="78" t="s">
        <v>2191</v>
      </c>
      <c r="B1392" s="79" t="s">
        <v>2192</v>
      </c>
      <c r="C1392" s="80" t="s">
        <v>6830</v>
      </c>
      <c r="D1392" s="81"/>
      <c r="E1392" s="81">
        <v>45.15</v>
      </c>
      <c r="F1392" s="81">
        <v>45.15</v>
      </c>
      <c r="G1392" s="65">
        <f t="shared" si="21"/>
        <v>9</v>
      </c>
    </row>
    <row r="1393" spans="1:7" x14ac:dyDescent="0.25">
      <c r="A1393" s="78" t="s">
        <v>2193</v>
      </c>
      <c r="B1393" s="79" t="s">
        <v>2194</v>
      </c>
      <c r="C1393" s="80" t="s">
        <v>6833</v>
      </c>
      <c r="D1393" s="81">
        <v>1.86</v>
      </c>
      <c r="E1393" s="81">
        <v>11.74</v>
      </c>
      <c r="F1393" s="81">
        <v>13.6</v>
      </c>
      <c r="G1393" s="65">
        <f t="shared" si="21"/>
        <v>9</v>
      </c>
    </row>
    <row r="1394" spans="1:7" x14ac:dyDescent="0.25">
      <c r="A1394" s="78" t="s">
        <v>2195</v>
      </c>
      <c r="B1394" s="79" t="s">
        <v>2196</v>
      </c>
      <c r="C1394" s="80" t="s">
        <v>6833</v>
      </c>
      <c r="D1394" s="81"/>
      <c r="E1394" s="81">
        <v>27.09</v>
      </c>
      <c r="F1394" s="81">
        <v>27.09</v>
      </c>
      <c r="G1394" s="65">
        <f t="shared" si="21"/>
        <v>9</v>
      </c>
    </row>
    <row r="1395" spans="1:7" x14ac:dyDescent="0.25">
      <c r="A1395" s="78" t="s">
        <v>2197</v>
      </c>
      <c r="B1395" s="79" t="s">
        <v>2198</v>
      </c>
      <c r="C1395" s="80" t="s">
        <v>6833</v>
      </c>
      <c r="D1395" s="81">
        <v>30.02</v>
      </c>
      <c r="E1395" s="81">
        <v>28.21</v>
      </c>
      <c r="F1395" s="81">
        <v>58.23</v>
      </c>
      <c r="G1395" s="65">
        <f t="shared" si="21"/>
        <v>9</v>
      </c>
    </row>
    <row r="1396" spans="1:7" x14ac:dyDescent="0.25">
      <c r="A1396" s="78" t="s">
        <v>2199</v>
      </c>
      <c r="B1396" s="79" t="s">
        <v>2200</v>
      </c>
      <c r="C1396" s="80" t="s">
        <v>6836</v>
      </c>
      <c r="D1396" s="81">
        <v>3787.27</v>
      </c>
      <c r="E1396" s="81">
        <v>105.86</v>
      </c>
      <c r="F1396" s="81">
        <v>3893.13</v>
      </c>
      <c r="G1396" s="65">
        <f t="shared" si="21"/>
        <v>9</v>
      </c>
    </row>
    <row r="1397" spans="1:7" x14ac:dyDescent="0.25">
      <c r="A1397" s="78" t="s">
        <v>2201</v>
      </c>
      <c r="B1397" s="79" t="s">
        <v>2202</v>
      </c>
      <c r="C1397" s="80" t="s">
        <v>6833</v>
      </c>
      <c r="D1397" s="81">
        <v>262.97000000000003</v>
      </c>
      <c r="E1397" s="81">
        <v>11.74</v>
      </c>
      <c r="F1397" s="81">
        <v>274.70999999999998</v>
      </c>
      <c r="G1397" s="65">
        <f t="shared" si="21"/>
        <v>9</v>
      </c>
    </row>
    <row r="1398" spans="1:7" ht="30" x14ac:dyDescent="0.25">
      <c r="A1398" s="78" t="s">
        <v>2203</v>
      </c>
      <c r="B1398" s="79" t="s">
        <v>2204</v>
      </c>
      <c r="C1398" s="80" t="s">
        <v>6833</v>
      </c>
      <c r="D1398" s="81">
        <v>309.89999999999998</v>
      </c>
      <c r="E1398" s="81">
        <v>11.74</v>
      </c>
      <c r="F1398" s="81">
        <v>321.64</v>
      </c>
      <c r="G1398" s="65">
        <f t="shared" si="21"/>
        <v>9</v>
      </c>
    </row>
    <row r="1399" spans="1:7" x14ac:dyDescent="0.25">
      <c r="A1399" s="78" t="s">
        <v>2205</v>
      </c>
      <c r="B1399" s="79" t="s">
        <v>2206</v>
      </c>
      <c r="C1399" s="80" t="s">
        <v>6830</v>
      </c>
      <c r="D1399" s="81">
        <v>281.38</v>
      </c>
      <c r="E1399" s="81">
        <v>54.18</v>
      </c>
      <c r="F1399" s="81">
        <v>335.56</v>
      </c>
      <c r="G1399" s="65">
        <f t="shared" si="21"/>
        <v>9</v>
      </c>
    </row>
    <row r="1400" spans="1:7" x14ac:dyDescent="0.25">
      <c r="A1400" s="78" t="s">
        <v>2207</v>
      </c>
      <c r="B1400" s="79" t="s">
        <v>2208</v>
      </c>
      <c r="C1400" s="80" t="s">
        <v>6830</v>
      </c>
      <c r="D1400" s="81">
        <v>113.94</v>
      </c>
      <c r="E1400" s="81">
        <v>9.83</v>
      </c>
      <c r="F1400" s="81">
        <v>123.77</v>
      </c>
      <c r="G1400" s="65">
        <f t="shared" si="21"/>
        <v>9</v>
      </c>
    </row>
    <row r="1401" spans="1:7" ht="30" x14ac:dyDescent="0.25">
      <c r="A1401" s="78" t="s">
        <v>2209</v>
      </c>
      <c r="B1401" s="79" t="s">
        <v>2210</v>
      </c>
      <c r="C1401" s="80" t="s">
        <v>6830</v>
      </c>
      <c r="D1401" s="81">
        <v>41.65</v>
      </c>
      <c r="E1401" s="81">
        <v>9.83</v>
      </c>
      <c r="F1401" s="81">
        <v>51.48</v>
      </c>
      <c r="G1401" s="65">
        <f t="shared" si="21"/>
        <v>9</v>
      </c>
    </row>
    <row r="1402" spans="1:7" ht="30" x14ac:dyDescent="0.25">
      <c r="A1402" s="78" t="s">
        <v>2211</v>
      </c>
      <c r="B1402" s="79" t="s">
        <v>7515</v>
      </c>
      <c r="C1402" s="80" t="s">
        <v>6830</v>
      </c>
      <c r="D1402" s="81">
        <v>650.04999999999995</v>
      </c>
      <c r="E1402" s="81">
        <v>96.7</v>
      </c>
      <c r="F1402" s="81">
        <v>746.75</v>
      </c>
      <c r="G1402" s="65">
        <f t="shared" si="21"/>
        <v>9</v>
      </c>
    </row>
    <row r="1403" spans="1:7" ht="30" x14ac:dyDescent="0.25">
      <c r="A1403" s="78" t="s">
        <v>2212</v>
      </c>
      <c r="B1403" s="79" t="s">
        <v>7516</v>
      </c>
      <c r="C1403" s="80" t="s">
        <v>6830</v>
      </c>
      <c r="D1403" s="81">
        <v>1151.95</v>
      </c>
      <c r="E1403" s="81">
        <v>96.7</v>
      </c>
      <c r="F1403" s="81">
        <v>1248.6500000000001</v>
      </c>
      <c r="G1403" s="65">
        <f t="shared" si="21"/>
        <v>9</v>
      </c>
    </row>
    <row r="1404" spans="1:7" x14ac:dyDescent="0.25">
      <c r="A1404" s="78" t="s">
        <v>2213</v>
      </c>
      <c r="B1404" s="79" t="s">
        <v>6894</v>
      </c>
      <c r="C1404" s="80"/>
      <c r="D1404" s="81"/>
      <c r="E1404" s="81"/>
      <c r="F1404" s="81"/>
      <c r="G1404" s="65">
        <f t="shared" si="21"/>
        <v>2</v>
      </c>
    </row>
    <row r="1405" spans="1:7" x14ac:dyDescent="0.25">
      <c r="A1405" s="78" t="s">
        <v>2214</v>
      </c>
      <c r="B1405" s="79" t="s">
        <v>6895</v>
      </c>
      <c r="C1405" s="80"/>
      <c r="D1405" s="81"/>
      <c r="E1405" s="81"/>
      <c r="F1405" s="81"/>
      <c r="G1405" s="65">
        <f t="shared" si="21"/>
        <v>5</v>
      </c>
    </row>
    <row r="1406" spans="1:7" x14ac:dyDescent="0.25">
      <c r="A1406" s="78" t="s">
        <v>2215</v>
      </c>
      <c r="B1406" s="79" t="s">
        <v>2216</v>
      </c>
      <c r="C1406" s="80" t="s">
        <v>6830</v>
      </c>
      <c r="D1406" s="81">
        <v>801.82</v>
      </c>
      <c r="E1406" s="81">
        <v>67.73</v>
      </c>
      <c r="F1406" s="81">
        <v>869.55</v>
      </c>
      <c r="G1406" s="65">
        <f t="shared" si="21"/>
        <v>9</v>
      </c>
    </row>
    <row r="1407" spans="1:7" x14ac:dyDescent="0.25">
      <c r="A1407" s="78" t="s">
        <v>2217</v>
      </c>
      <c r="B1407" s="79" t="s">
        <v>2218</v>
      </c>
      <c r="C1407" s="80" t="s">
        <v>6830</v>
      </c>
      <c r="D1407" s="81">
        <v>369.08</v>
      </c>
      <c r="E1407" s="81">
        <v>67.73</v>
      </c>
      <c r="F1407" s="81">
        <v>436.81</v>
      </c>
      <c r="G1407" s="65">
        <f t="shared" si="21"/>
        <v>9</v>
      </c>
    </row>
    <row r="1408" spans="1:7" x14ac:dyDescent="0.25">
      <c r="A1408" s="78" t="s">
        <v>2219</v>
      </c>
      <c r="B1408" s="79" t="s">
        <v>2220</v>
      </c>
      <c r="C1408" s="80" t="s">
        <v>6830</v>
      </c>
      <c r="D1408" s="81">
        <v>1155.54</v>
      </c>
      <c r="E1408" s="81">
        <v>67.73</v>
      </c>
      <c r="F1408" s="81">
        <v>1223.27</v>
      </c>
      <c r="G1408" s="65">
        <f t="shared" si="21"/>
        <v>9</v>
      </c>
    </row>
    <row r="1409" spans="1:7" x14ac:dyDescent="0.25">
      <c r="A1409" s="78" t="s">
        <v>2221</v>
      </c>
      <c r="B1409" s="79" t="s">
        <v>6571</v>
      </c>
      <c r="C1409" s="80" t="s">
        <v>6830</v>
      </c>
      <c r="D1409" s="81">
        <v>678.76</v>
      </c>
      <c r="E1409" s="81">
        <v>67.73</v>
      </c>
      <c r="F1409" s="81">
        <v>746.49</v>
      </c>
      <c r="G1409" s="65">
        <f t="shared" si="21"/>
        <v>9</v>
      </c>
    </row>
    <row r="1410" spans="1:7" x14ac:dyDescent="0.25">
      <c r="A1410" s="78" t="s">
        <v>2222</v>
      </c>
      <c r="B1410" s="79" t="s">
        <v>6572</v>
      </c>
      <c r="C1410" s="80" t="s">
        <v>6830</v>
      </c>
      <c r="D1410" s="81">
        <v>860.2</v>
      </c>
      <c r="E1410" s="81">
        <v>67.73</v>
      </c>
      <c r="F1410" s="81">
        <v>927.93</v>
      </c>
      <c r="G1410" s="65">
        <f t="shared" si="21"/>
        <v>9</v>
      </c>
    </row>
    <row r="1411" spans="1:7" x14ac:dyDescent="0.25">
      <c r="A1411" s="78" t="s">
        <v>2223</v>
      </c>
      <c r="B1411" s="79" t="s">
        <v>2224</v>
      </c>
      <c r="C1411" s="80" t="s">
        <v>6830</v>
      </c>
      <c r="D1411" s="81">
        <v>238.03</v>
      </c>
      <c r="E1411" s="81">
        <v>67.73</v>
      </c>
      <c r="F1411" s="81">
        <v>305.76</v>
      </c>
      <c r="G1411" s="65">
        <f t="shared" si="21"/>
        <v>9</v>
      </c>
    </row>
    <row r="1412" spans="1:7" x14ac:dyDescent="0.25">
      <c r="A1412" s="78" t="s">
        <v>2225</v>
      </c>
      <c r="B1412" s="79" t="s">
        <v>2226</v>
      </c>
      <c r="C1412" s="80" t="s">
        <v>6830</v>
      </c>
      <c r="D1412" s="81">
        <v>1032.5</v>
      </c>
      <c r="E1412" s="81">
        <v>67.73</v>
      </c>
      <c r="F1412" s="81">
        <v>1100.23</v>
      </c>
      <c r="G1412" s="65">
        <f t="shared" si="21"/>
        <v>9</v>
      </c>
    </row>
    <row r="1413" spans="1:7" ht="30" x14ac:dyDescent="0.25">
      <c r="A1413" s="78" t="s">
        <v>2227</v>
      </c>
      <c r="B1413" s="79" t="s">
        <v>2228</v>
      </c>
      <c r="C1413" s="80" t="s">
        <v>6830</v>
      </c>
      <c r="D1413" s="81">
        <v>377.46</v>
      </c>
      <c r="E1413" s="81">
        <v>67.73</v>
      </c>
      <c r="F1413" s="81">
        <v>445.19</v>
      </c>
      <c r="G1413" s="65">
        <f t="shared" si="21"/>
        <v>9</v>
      </c>
    </row>
    <row r="1414" spans="1:7" x14ac:dyDescent="0.25">
      <c r="A1414" s="78" t="s">
        <v>2229</v>
      </c>
      <c r="B1414" s="79" t="s">
        <v>2230</v>
      </c>
      <c r="C1414" s="80" t="s">
        <v>6830</v>
      </c>
      <c r="D1414" s="81">
        <v>1140.01</v>
      </c>
      <c r="E1414" s="81">
        <v>67.73</v>
      </c>
      <c r="F1414" s="81">
        <v>1207.74</v>
      </c>
      <c r="G1414" s="65">
        <f t="shared" si="21"/>
        <v>9</v>
      </c>
    </row>
    <row r="1415" spans="1:7" x14ac:dyDescent="0.25">
      <c r="A1415" s="78" t="s">
        <v>2231</v>
      </c>
      <c r="B1415" s="79" t="s">
        <v>2232</v>
      </c>
      <c r="C1415" s="80" t="s">
        <v>6830</v>
      </c>
      <c r="D1415" s="81">
        <v>1092.06</v>
      </c>
      <c r="E1415" s="81">
        <v>67.73</v>
      </c>
      <c r="F1415" s="81">
        <v>1159.79</v>
      </c>
      <c r="G1415" s="65">
        <f t="shared" si="21"/>
        <v>9</v>
      </c>
    </row>
    <row r="1416" spans="1:7" ht="30" x14ac:dyDescent="0.25">
      <c r="A1416" s="78" t="s">
        <v>2233</v>
      </c>
      <c r="B1416" s="79" t="s">
        <v>2234</v>
      </c>
      <c r="C1416" s="80" t="s">
        <v>6830</v>
      </c>
      <c r="D1416" s="81">
        <v>499.96</v>
      </c>
      <c r="E1416" s="81"/>
      <c r="F1416" s="81">
        <v>499.96</v>
      </c>
      <c r="G1416" s="65">
        <f t="shared" si="21"/>
        <v>9</v>
      </c>
    </row>
    <row r="1417" spans="1:7" x14ac:dyDescent="0.25">
      <c r="A1417" s="78" t="s">
        <v>2235</v>
      </c>
      <c r="B1417" s="79" t="s">
        <v>2236</v>
      </c>
      <c r="C1417" s="80" t="s">
        <v>6830</v>
      </c>
      <c r="D1417" s="81">
        <v>1110.29</v>
      </c>
      <c r="E1417" s="81">
        <v>52.05</v>
      </c>
      <c r="F1417" s="81">
        <v>1162.3399999999999</v>
      </c>
      <c r="G1417" s="65">
        <f t="shared" si="21"/>
        <v>9</v>
      </c>
    </row>
    <row r="1418" spans="1:7" x14ac:dyDescent="0.25">
      <c r="A1418" s="78" t="s">
        <v>2237</v>
      </c>
      <c r="B1418" s="79" t="s">
        <v>2238</v>
      </c>
      <c r="C1418" s="80" t="s">
        <v>6830</v>
      </c>
      <c r="D1418" s="81">
        <v>1685.37</v>
      </c>
      <c r="E1418" s="81">
        <v>67.73</v>
      </c>
      <c r="F1418" s="81">
        <v>1753.1</v>
      </c>
      <c r="G1418" s="65">
        <f t="shared" ref="G1418:G1481" si="22">LEN(A1418)</f>
        <v>9</v>
      </c>
    </row>
    <row r="1419" spans="1:7" x14ac:dyDescent="0.25">
      <c r="A1419" s="78" t="s">
        <v>2239</v>
      </c>
      <c r="B1419" s="79" t="s">
        <v>2240</v>
      </c>
      <c r="C1419" s="80" t="s">
        <v>6830</v>
      </c>
      <c r="D1419" s="81">
        <v>1410.81</v>
      </c>
      <c r="E1419" s="81">
        <v>67.73</v>
      </c>
      <c r="F1419" s="81">
        <v>1478.54</v>
      </c>
      <c r="G1419" s="65">
        <f t="shared" si="22"/>
        <v>9</v>
      </c>
    </row>
    <row r="1420" spans="1:7" x14ac:dyDescent="0.25">
      <c r="A1420" s="78" t="s">
        <v>2241</v>
      </c>
      <c r="B1420" s="79" t="s">
        <v>2242</v>
      </c>
      <c r="C1420" s="80" t="s">
        <v>6830</v>
      </c>
      <c r="D1420" s="81">
        <v>780.03</v>
      </c>
      <c r="E1420" s="81">
        <v>67.73</v>
      </c>
      <c r="F1420" s="81">
        <v>847.76</v>
      </c>
      <c r="G1420" s="65">
        <f t="shared" si="22"/>
        <v>9</v>
      </c>
    </row>
    <row r="1421" spans="1:7" x14ac:dyDescent="0.25">
      <c r="A1421" s="78" t="s">
        <v>2243</v>
      </c>
      <c r="B1421" s="79" t="s">
        <v>2244</v>
      </c>
      <c r="C1421" s="80" t="s">
        <v>6830</v>
      </c>
      <c r="D1421" s="81">
        <v>691.42</v>
      </c>
      <c r="E1421" s="81">
        <v>52.05</v>
      </c>
      <c r="F1421" s="81">
        <v>743.47</v>
      </c>
      <c r="G1421" s="65">
        <f t="shared" si="22"/>
        <v>9</v>
      </c>
    </row>
    <row r="1422" spans="1:7" x14ac:dyDescent="0.25">
      <c r="A1422" s="78" t="s">
        <v>2245</v>
      </c>
      <c r="B1422" s="79" t="s">
        <v>6573</v>
      </c>
      <c r="C1422" s="80" t="s">
        <v>6830</v>
      </c>
      <c r="D1422" s="81">
        <v>969.28</v>
      </c>
      <c r="E1422" s="81">
        <v>52.05</v>
      </c>
      <c r="F1422" s="81">
        <v>1021.33</v>
      </c>
      <c r="G1422" s="65">
        <f t="shared" si="22"/>
        <v>9</v>
      </c>
    </row>
    <row r="1423" spans="1:7" x14ac:dyDescent="0.25">
      <c r="A1423" s="78" t="s">
        <v>2246</v>
      </c>
      <c r="B1423" s="79" t="s">
        <v>2247</v>
      </c>
      <c r="C1423" s="80" t="s">
        <v>6830</v>
      </c>
      <c r="D1423" s="81">
        <v>830.11</v>
      </c>
      <c r="E1423" s="81">
        <v>39.04</v>
      </c>
      <c r="F1423" s="81">
        <v>869.15</v>
      </c>
      <c r="G1423" s="65">
        <f t="shared" si="22"/>
        <v>9</v>
      </c>
    </row>
    <row r="1424" spans="1:7" x14ac:dyDescent="0.25">
      <c r="A1424" s="78" t="s">
        <v>2248</v>
      </c>
      <c r="B1424" s="79" t="s">
        <v>6574</v>
      </c>
      <c r="C1424" s="80" t="s">
        <v>6830</v>
      </c>
      <c r="D1424" s="81">
        <v>917</v>
      </c>
      <c r="E1424" s="81">
        <v>39.04</v>
      </c>
      <c r="F1424" s="81">
        <v>956.04</v>
      </c>
      <c r="G1424" s="65">
        <f t="shared" si="22"/>
        <v>9</v>
      </c>
    </row>
    <row r="1425" spans="1:7" x14ac:dyDescent="0.25">
      <c r="A1425" s="78" t="s">
        <v>2249</v>
      </c>
      <c r="B1425" s="79" t="s">
        <v>2250</v>
      </c>
      <c r="C1425" s="80" t="s">
        <v>6830</v>
      </c>
      <c r="D1425" s="81">
        <v>1266.1500000000001</v>
      </c>
      <c r="E1425" s="81">
        <v>39.04</v>
      </c>
      <c r="F1425" s="81">
        <v>1305.19</v>
      </c>
      <c r="G1425" s="65">
        <f t="shared" si="22"/>
        <v>9</v>
      </c>
    </row>
    <row r="1426" spans="1:7" x14ac:dyDescent="0.25">
      <c r="A1426" s="78" t="s">
        <v>2251</v>
      </c>
      <c r="B1426" s="79" t="s">
        <v>2252</v>
      </c>
      <c r="C1426" s="80" t="s">
        <v>6830</v>
      </c>
      <c r="D1426" s="81">
        <v>691.21</v>
      </c>
      <c r="E1426" s="81"/>
      <c r="F1426" s="81">
        <v>691.21</v>
      </c>
      <c r="G1426" s="65">
        <f t="shared" si="22"/>
        <v>9</v>
      </c>
    </row>
    <row r="1427" spans="1:7" ht="30" x14ac:dyDescent="0.25">
      <c r="A1427" s="78" t="s">
        <v>2253</v>
      </c>
      <c r="B1427" s="79" t="s">
        <v>2254</v>
      </c>
      <c r="C1427" s="80" t="s">
        <v>6830</v>
      </c>
      <c r="D1427" s="81">
        <v>1548.7</v>
      </c>
      <c r="E1427" s="81"/>
      <c r="F1427" s="81">
        <v>1548.7</v>
      </c>
      <c r="G1427" s="65">
        <f t="shared" si="22"/>
        <v>9</v>
      </c>
    </row>
    <row r="1428" spans="1:7" ht="30" x14ac:dyDescent="0.25">
      <c r="A1428" s="78" t="s">
        <v>2255</v>
      </c>
      <c r="B1428" s="79" t="s">
        <v>2256</v>
      </c>
      <c r="C1428" s="80" t="s">
        <v>6830</v>
      </c>
      <c r="D1428" s="81">
        <v>924.93</v>
      </c>
      <c r="E1428" s="81"/>
      <c r="F1428" s="81">
        <v>924.93</v>
      </c>
      <c r="G1428" s="65">
        <f t="shared" si="22"/>
        <v>9</v>
      </c>
    </row>
    <row r="1429" spans="1:7" ht="30" x14ac:dyDescent="0.25">
      <c r="A1429" s="78" t="s">
        <v>2257</v>
      </c>
      <c r="B1429" s="79" t="s">
        <v>6575</v>
      </c>
      <c r="C1429" s="80" t="s">
        <v>6830</v>
      </c>
      <c r="D1429" s="81">
        <v>937.08</v>
      </c>
      <c r="E1429" s="81"/>
      <c r="F1429" s="81">
        <v>937.08</v>
      </c>
      <c r="G1429" s="65">
        <f t="shared" si="22"/>
        <v>9</v>
      </c>
    </row>
    <row r="1430" spans="1:7" ht="30" x14ac:dyDescent="0.25">
      <c r="A1430" s="78" t="s">
        <v>2258</v>
      </c>
      <c r="B1430" s="79" t="s">
        <v>2259</v>
      </c>
      <c r="C1430" s="80" t="s">
        <v>6830</v>
      </c>
      <c r="D1430" s="81">
        <v>941.75</v>
      </c>
      <c r="E1430" s="81">
        <v>67.73</v>
      </c>
      <c r="F1430" s="81">
        <v>1009.48</v>
      </c>
      <c r="G1430" s="65">
        <f t="shared" si="22"/>
        <v>9</v>
      </c>
    </row>
    <row r="1431" spans="1:7" ht="30" x14ac:dyDescent="0.25">
      <c r="A1431" s="78" t="s">
        <v>2260</v>
      </c>
      <c r="B1431" s="79" t="s">
        <v>2261</v>
      </c>
      <c r="C1431" s="80" t="s">
        <v>6830</v>
      </c>
      <c r="D1431" s="81">
        <v>1074.76</v>
      </c>
      <c r="E1431" s="81">
        <v>67.73</v>
      </c>
      <c r="F1431" s="81">
        <v>1142.49</v>
      </c>
      <c r="G1431" s="65">
        <f t="shared" si="22"/>
        <v>9</v>
      </c>
    </row>
    <row r="1432" spans="1:7" ht="30" x14ac:dyDescent="0.25">
      <c r="A1432" s="78" t="s">
        <v>2262</v>
      </c>
      <c r="B1432" s="79" t="s">
        <v>6576</v>
      </c>
      <c r="C1432" s="80" t="s">
        <v>6830</v>
      </c>
      <c r="D1432" s="81">
        <v>1032.83</v>
      </c>
      <c r="E1432" s="81">
        <v>67.73</v>
      </c>
      <c r="F1432" s="81">
        <v>1100.56</v>
      </c>
      <c r="G1432" s="65">
        <f t="shared" si="22"/>
        <v>9</v>
      </c>
    </row>
    <row r="1433" spans="1:7" ht="30" x14ac:dyDescent="0.25">
      <c r="A1433" s="78" t="s">
        <v>2263</v>
      </c>
      <c r="B1433" s="79" t="s">
        <v>2264</v>
      </c>
      <c r="C1433" s="80" t="s">
        <v>6830</v>
      </c>
      <c r="D1433" s="81">
        <v>1017.53</v>
      </c>
      <c r="E1433" s="81">
        <v>67.73</v>
      </c>
      <c r="F1433" s="81">
        <v>1085.26</v>
      </c>
      <c r="G1433" s="65">
        <f t="shared" si="22"/>
        <v>9</v>
      </c>
    </row>
    <row r="1434" spans="1:7" x14ac:dyDescent="0.25">
      <c r="A1434" s="78" t="s">
        <v>2265</v>
      </c>
      <c r="B1434" s="79" t="s">
        <v>6896</v>
      </c>
      <c r="C1434" s="80"/>
      <c r="D1434" s="81"/>
      <c r="E1434" s="81"/>
      <c r="F1434" s="81"/>
      <c r="G1434" s="65">
        <f t="shared" si="22"/>
        <v>5</v>
      </c>
    </row>
    <row r="1435" spans="1:7" ht="30" x14ac:dyDescent="0.25">
      <c r="A1435" s="78" t="s">
        <v>8103</v>
      </c>
      <c r="B1435" s="79" t="s">
        <v>8104</v>
      </c>
      <c r="C1435" s="80" t="s">
        <v>6830</v>
      </c>
      <c r="D1435" s="81">
        <v>401.3</v>
      </c>
      <c r="E1435" s="81">
        <v>135.44999999999999</v>
      </c>
      <c r="F1435" s="81">
        <v>536.75</v>
      </c>
      <c r="G1435" s="65">
        <f t="shared" si="22"/>
        <v>9</v>
      </c>
    </row>
    <row r="1436" spans="1:7" x14ac:dyDescent="0.25">
      <c r="A1436" s="78" t="s">
        <v>2266</v>
      </c>
      <c r="B1436" s="79" t="s">
        <v>2267</v>
      </c>
      <c r="C1436" s="80" t="s">
        <v>6830</v>
      </c>
      <c r="D1436" s="81">
        <v>892.17</v>
      </c>
      <c r="E1436" s="81">
        <v>135.44999999999999</v>
      </c>
      <c r="F1436" s="81">
        <v>1027.6199999999999</v>
      </c>
      <c r="G1436" s="65">
        <f t="shared" si="22"/>
        <v>9</v>
      </c>
    </row>
    <row r="1437" spans="1:7" x14ac:dyDescent="0.25">
      <c r="A1437" s="78" t="s">
        <v>2268</v>
      </c>
      <c r="B1437" s="79" t="s">
        <v>2269</v>
      </c>
      <c r="C1437" s="80" t="s">
        <v>6830</v>
      </c>
      <c r="D1437" s="81">
        <v>1014</v>
      </c>
      <c r="E1437" s="81">
        <v>135.44999999999999</v>
      </c>
      <c r="F1437" s="81">
        <v>1149.45</v>
      </c>
      <c r="G1437" s="65">
        <f t="shared" si="22"/>
        <v>9</v>
      </c>
    </row>
    <row r="1438" spans="1:7" x14ac:dyDescent="0.25">
      <c r="A1438" s="78" t="s">
        <v>6662</v>
      </c>
      <c r="B1438" s="79" t="s">
        <v>6663</v>
      </c>
      <c r="C1438" s="80" t="s">
        <v>6830</v>
      </c>
      <c r="D1438" s="81">
        <v>823.03</v>
      </c>
      <c r="E1438" s="81">
        <v>67.73</v>
      </c>
      <c r="F1438" s="81">
        <v>890.76</v>
      </c>
      <c r="G1438" s="65">
        <f t="shared" si="22"/>
        <v>9</v>
      </c>
    </row>
    <row r="1439" spans="1:7" x14ac:dyDescent="0.25">
      <c r="A1439" s="78" t="s">
        <v>2270</v>
      </c>
      <c r="B1439" s="79" t="s">
        <v>2271</v>
      </c>
      <c r="C1439" s="80" t="s">
        <v>6830</v>
      </c>
      <c r="D1439" s="81">
        <v>389.04</v>
      </c>
      <c r="E1439" s="81">
        <v>135.44999999999999</v>
      </c>
      <c r="F1439" s="81">
        <v>524.49</v>
      </c>
      <c r="G1439" s="65">
        <f t="shared" si="22"/>
        <v>9</v>
      </c>
    </row>
    <row r="1440" spans="1:7" x14ac:dyDescent="0.25">
      <c r="A1440" s="78" t="s">
        <v>2272</v>
      </c>
      <c r="B1440" s="79" t="s">
        <v>2273</v>
      </c>
      <c r="C1440" s="80" t="s">
        <v>6830</v>
      </c>
      <c r="D1440" s="81">
        <v>830.62</v>
      </c>
      <c r="E1440" s="81">
        <v>135.44999999999999</v>
      </c>
      <c r="F1440" s="81">
        <v>966.07</v>
      </c>
      <c r="G1440" s="65">
        <f t="shared" si="22"/>
        <v>9</v>
      </c>
    </row>
    <row r="1441" spans="1:7" x14ac:dyDescent="0.25">
      <c r="A1441" s="78" t="s">
        <v>2274</v>
      </c>
      <c r="B1441" s="79" t="s">
        <v>2275</v>
      </c>
      <c r="C1441" s="80" t="s">
        <v>6830</v>
      </c>
      <c r="D1441" s="81">
        <v>559.15</v>
      </c>
      <c r="E1441" s="81">
        <v>135.44999999999999</v>
      </c>
      <c r="F1441" s="81">
        <v>694.6</v>
      </c>
      <c r="G1441" s="65">
        <f t="shared" si="22"/>
        <v>9</v>
      </c>
    </row>
    <row r="1442" spans="1:7" x14ac:dyDescent="0.25">
      <c r="A1442" s="78" t="s">
        <v>2276</v>
      </c>
      <c r="B1442" s="79" t="s">
        <v>2277</v>
      </c>
      <c r="C1442" s="80" t="s">
        <v>6830</v>
      </c>
      <c r="D1442" s="81">
        <v>897.67</v>
      </c>
      <c r="E1442" s="81">
        <v>135.44999999999999</v>
      </c>
      <c r="F1442" s="81">
        <v>1033.1199999999999</v>
      </c>
      <c r="G1442" s="65">
        <f t="shared" si="22"/>
        <v>9</v>
      </c>
    </row>
    <row r="1443" spans="1:7" x14ac:dyDescent="0.25">
      <c r="A1443" s="78" t="s">
        <v>2278</v>
      </c>
      <c r="B1443" s="79" t="s">
        <v>6468</v>
      </c>
      <c r="C1443" s="80" t="s">
        <v>6830</v>
      </c>
      <c r="D1443" s="81">
        <v>607.08000000000004</v>
      </c>
      <c r="E1443" s="81">
        <v>135.44999999999999</v>
      </c>
      <c r="F1443" s="81">
        <v>742.53</v>
      </c>
      <c r="G1443" s="65">
        <f t="shared" si="22"/>
        <v>9</v>
      </c>
    </row>
    <row r="1444" spans="1:7" ht="30" x14ac:dyDescent="0.25">
      <c r="A1444" s="78" t="s">
        <v>2279</v>
      </c>
      <c r="B1444" s="79" t="s">
        <v>2280</v>
      </c>
      <c r="C1444" s="80" t="s">
        <v>6830</v>
      </c>
      <c r="D1444" s="81">
        <v>638.30999999999995</v>
      </c>
      <c r="E1444" s="81">
        <v>135.44999999999999</v>
      </c>
      <c r="F1444" s="81">
        <v>773.76</v>
      </c>
      <c r="G1444" s="65">
        <f t="shared" si="22"/>
        <v>9</v>
      </c>
    </row>
    <row r="1445" spans="1:7" ht="30" x14ac:dyDescent="0.25">
      <c r="A1445" s="78" t="s">
        <v>2281</v>
      </c>
      <c r="B1445" s="79" t="s">
        <v>2282</v>
      </c>
      <c r="C1445" s="80" t="s">
        <v>6830</v>
      </c>
      <c r="D1445" s="81">
        <v>1031.1300000000001</v>
      </c>
      <c r="E1445" s="81">
        <v>67.73</v>
      </c>
      <c r="F1445" s="81">
        <v>1098.8599999999999</v>
      </c>
      <c r="G1445" s="65">
        <f t="shared" si="22"/>
        <v>9</v>
      </c>
    </row>
    <row r="1446" spans="1:7" ht="30" x14ac:dyDescent="0.25">
      <c r="A1446" s="78" t="s">
        <v>2283</v>
      </c>
      <c r="B1446" s="79" t="s">
        <v>2284</v>
      </c>
      <c r="C1446" s="80" t="s">
        <v>6830</v>
      </c>
      <c r="D1446" s="81">
        <v>948.06</v>
      </c>
      <c r="E1446" s="81">
        <v>67.73</v>
      </c>
      <c r="F1446" s="81">
        <v>1015.79</v>
      </c>
      <c r="G1446" s="65">
        <f t="shared" si="22"/>
        <v>9</v>
      </c>
    </row>
    <row r="1447" spans="1:7" ht="30" x14ac:dyDescent="0.25">
      <c r="A1447" s="78" t="s">
        <v>2285</v>
      </c>
      <c r="B1447" s="79" t="s">
        <v>2286</v>
      </c>
      <c r="C1447" s="80" t="s">
        <v>6830</v>
      </c>
      <c r="D1447" s="81">
        <v>904.8</v>
      </c>
      <c r="E1447" s="81">
        <v>67.73</v>
      </c>
      <c r="F1447" s="81">
        <v>972.53</v>
      </c>
      <c r="G1447" s="65">
        <f t="shared" si="22"/>
        <v>9</v>
      </c>
    </row>
    <row r="1448" spans="1:7" ht="30" x14ac:dyDescent="0.25">
      <c r="A1448" s="78" t="s">
        <v>2287</v>
      </c>
      <c r="B1448" s="79" t="s">
        <v>2288</v>
      </c>
      <c r="C1448" s="80" t="s">
        <v>6830</v>
      </c>
      <c r="D1448" s="81">
        <v>1214.23</v>
      </c>
      <c r="E1448" s="81">
        <v>67.73</v>
      </c>
      <c r="F1448" s="81">
        <v>1281.96</v>
      </c>
      <c r="G1448" s="65">
        <f t="shared" si="22"/>
        <v>9</v>
      </c>
    </row>
    <row r="1449" spans="1:7" ht="30" x14ac:dyDescent="0.25">
      <c r="A1449" s="78" t="s">
        <v>2289</v>
      </c>
      <c r="B1449" s="79" t="s">
        <v>2290</v>
      </c>
      <c r="C1449" s="80" t="s">
        <v>6830</v>
      </c>
      <c r="D1449" s="81">
        <v>1277.8499999999999</v>
      </c>
      <c r="E1449" s="81">
        <v>135.44999999999999</v>
      </c>
      <c r="F1449" s="81">
        <v>1413.3</v>
      </c>
      <c r="G1449" s="65">
        <f t="shared" si="22"/>
        <v>9</v>
      </c>
    </row>
    <row r="1450" spans="1:7" ht="30" x14ac:dyDescent="0.25">
      <c r="A1450" s="78" t="s">
        <v>2291</v>
      </c>
      <c r="B1450" s="79" t="s">
        <v>2292</v>
      </c>
      <c r="C1450" s="80" t="s">
        <v>6830</v>
      </c>
      <c r="D1450" s="81">
        <v>1288.44</v>
      </c>
      <c r="E1450" s="81">
        <v>135.44999999999999</v>
      </c>
      <c r="F1450" s="81">
        <v>1423.89</v>
      </c>
      <c r="G1450" s="65">
        <f t="shared" si="22"/>
        <v>9</v>
      </c>
    </row>
    <row r="1451" spans="1:7" x14ac:dyDescent="0.25">
      <c r="A1451" s="78" t="s">
        <v>2293</v>
      </c>
      <c r="B1451" s="79" t="s">
        <v>6897</v>
      </c>
      <c r="C1451" s="80"/>
      <c r="D1451" s="81"/>
      <c r="E1451" s="81"/>
      <c r="F1451" s="81"/>
      <c r="G1451" s="65">
        <f t="shared" si="22"/>
        <v>5</v>
      </c>
    </row>
    <row r="1452" spans="1:7" ht="30" x14ac:dyDescent="0.25">
      <c r="A1452" s="78" t="s">
        <v>2294</v>
      </c>
      <c r="B1452" s="79" t="s">
        <v>7517</v>
      </c>
      <c r="C1452" s="80" t="s">
        <v>6830</v>
      </c>
      <c r="D1452" s="81">
        <v>159.27000000000001</v>
      </c>
      <c r="E1452" s="81"/>
      <c r="F1452" s="81">
        <v>159.27000000000001</v>
      </c>
      <c r="G1452" s="65">
        <f t="shared" si="22"/>
        <v>9</v>
      </c>
    </row>
    <row r="1453" spans="1:7" x14ac:dyDescent="0.25">
      <c r="A1453" s="78" t="s">
        <v>2295</v>
      </c>
      <c r="B1453" s="79" t="s">
        <v>2296</v>
      </c>
      <c r="C1453" s="80"/>
      <c r="D1453" s="81"/>
      <c r="E1453" s="81"/>
      <c r="F1453" s="81"/>
      <c r="G1453" s="65">
        <f t="shared" si="22"/>
        <v>2</v>
      </c>
    </row>
    <row r="1454" spans="1:7" x14ac:dyDescent="0.25">
      <c r="A1454" s="78" t="s">
        <v>2297</v>
      </c>
      <c r="B1454" s="79" t="s">
        <v>2298</v>
      </c>
      <c r="C1454" s="80"/>
      <c r="D1454" s="81"/>
      <c r="E1454" s="81"/>
      <c r="F1454" s="81"/>
      <c r="G1454" s="65">
        <f t="shared" si="22"/>
        <v>5</v>
      </c>
    </row>
    <row r="1455" spans="1:7" x14ac:dyDescent="0.25">
      <c r="A1455" s="78" t="s">
        <v>2299</v>
      </c>
      <c r="B1455" s="79" t="s">
        <v>2300</v>
      </c>
      <c r="C1455" s="80" t="s">
        <v>6830</v>
      </c>
      <c r="D1455" s="81">
        <v>112.58</v>
      </c>
      <c r="E1455" s="81">
        <v>21.63</v>
      </c>
      <c r="F1455" s="81">
        <v>134.21</v>
      </c>
      <c r="G1455" s="65">
        <f t="shared" si="22"/>
        <v>9</v>
      </c>
    </row>
    <row r="1456" spans="1:7" x14ac:dyDescent="0.25">
      <c r="A1456" s="78" t="s">
        <v>2301</v>
      </c>
      <c r="B1456" s="79" t="s">
        <v>2302</v>
      </c>
      <c r="C1456" s="80" t="s">
        <v>6830</v>
      </c>
      <c r="D1456" s="81">
        <v>140.21</v>
      </c>
      <c r="E1456" s="81">
        <v>21.63</v>
      </c>
      <c r="F1456" s="81">
        <v>161.84</v>
      </c>
      <c r="G1456" s="65">
        <f t="shared" si="22"/>
        <v>9</v>
      </c>
    </row>
    <row r="1457" spans="1:7" x14ac:dyDescent="0.25">
      <c r="A1457" s="78" t="s">
        <v>2303</v>
      </c>
      <c r="B1457" s="79" t="s">
        <v>2304</v>
      </c>
      <c r="C1457" s="80" t="s">
        <v>6830</v>
      </c>
      <c r="D1457" s="81">
        <v>135.65</v>
      </c>
      <c r="E1457" s="81">
        <v>21.63</v>
      </c>
      <c r="F1457" s="81">
        <v>157.28</v>
      </c>
      <c r="G1457" s="65">
        <f t="shared" si="22"/>
        <v>9</v>
      </c>
    </row>
    <row r="1458" spans="1:7" x14ac:dyDescent="0.25">
      <c r="A1458" s="78" t="s">
        <v>2305</v>
      </c>
      <c r="B1458" s="79" t="s">
        <v>2306</v>
      </c>
      <c r="C1458" s="80" t="s">
        <v>6830</v>
      </c>
      <c r="D1458" s="81">
        <v>170.26</v>
      </c>
      <c r="E1458" s="81">
        <v>28.29</v>
      </c>
      <c r="F1458" s="81">
        <v>198.55</v>
      </c>
      <c r="G1458" s="65">
        <f t="shared" si="22"/>
        <v>9</v>
      </c>
    </row>
    <row r="1459" spans="1:7" x14ac:dyDescent="0.25">
      <c r="A1459" s="78" t="s">
        <v>2307</v>
      </c>
      <c r="B1459" s="79" t="s">
        <v>2308</v>
      </c>
      <c r="C1459" s="80" t="s">
        <v>6830</v>
      </c>
      <c r="D1459" s="81">
        <v>388.81</v>
      </c>
      <c r="E1459" s="81">
        <v>28.29</v>
      </c>
      <c r="F1459" s="81">
        <v>417.1</v>
      </c>
      <c r="G1459" s="65">
        <f t="shared" si="22"/>
        <v>9</v>
      </c>
    </row>
    <row r="1460" spans="1:7" x14ac:dyDescent="0.25">
      <c r="A1460" s="78" t="s">
        <v>7999</v>
      </c>
      <c r="B1460" s="79" t="s">
        <v>8000</v>
      </c>
      <c r="C1460" s="80" t="s">
        <v>6830</v>
      </c>
      <c r="D1460" s="81">
        <v>340.73</v>
      </c>
      <c r="E1460" s="81">
        <v>32.450000000000003</v>
      </c>
      <c r="F1460" s="81">
        <v>373.18</v>
      </c>
      <c r="G1460" s="65">
        <f t="shared" si="22"/>
        <v>9</v>
      </c>
    </row>
    <row r="1461" spans="1:7" x14ac:dyDescent="0.25">
      <c r="A1461" s="78" t="s">
        <v>2309</v>
      </c>
      <c r="B1461" s="79" t="s">
        <v>2310</v>
      </c>
      <c r="C1461" s="80" t="s">
        <v>6830</v>
      </c>
      <c r="D1461" s="81">
        <v>461.64</v>
      </c>
      <c r="E1461" s="81">
        <v>34.15</v>
      </c>
      <c r="F1461" s="81">
        <v>495.79</v>
      </c>
      <c r="G1461" s="65">
        <f t="shared" si="22"/>
        <v>9</v>
      </c>
    </row>
    <row r="1462" spans="1:7" x14ac:dyDescent="0.25">
      <c r="A1462" s="78" t="s">
        <v>2311</v>
      </c>
      <c r="B1462" s="79" t="s">
        <v>2312</v>
      </c>
      <c r="C1462" s="80" t="s">
        <v>6830</v>
      </c>
      <c r="D1462" s="81">
        <v>411.74</v>
      </c>
      <c r="E1462" s="81">
        <v>28.29</v>
      </c>
      <c r="F1462" s="81">
        <v>440.03</v>
      </c>
      <c r="G1462" s="65">
        <f t="shared" si="22"/>
        <v>9</v>
      </c>
    </row>
    <row r="1463" spans="1:7" x14ac:dyDescent="0.25">
      <c r="A1463" s="78" t="s">
        <v>2313</v>
      </c>
      <c r="B1463" s="79" t="s">
        <v>2314</v>
      </c>
      <c r="C1463" s="80" t="s">
        <v>6830</v>
      </c>
      <c r="D1463" s="81">
        <v>250.85</v>
      </c>
      <c r="E1463" s="81">
        <v>28.29</v>
      </c>
      <c r="F1463" s="81">
        <v>279.14</v>
      </c>
      <c r="G1463" s="65">
        <f t="shared" si="22"/>
        <v>9</v>
      </c>
    </row>
    <row r="1464" spans="1:7" x14ac:dyDescent="0.25">
      <c r="A1464" s="78" t="s">
        <v>2315</v>
      </c>
      <c r="B1464" s="79" t="s">
        <v>2316</v>
      </c>
      <c r="C1464" s="80" t="s">
        <v>6830</v>
      </c>
      <c r="D1464" s="81">
        <v>293.52999999999997</v>
      </c>
      <c r="E1464" s="81">
        <v>32.450000000000003</v>
      </c>
      <c r="F1464" s="81">
        <v>325.98</v>
      </c>
      <c r="G1464" s="65">
        <f t="shared" si="22"/>
        <v>9</v>
      </c>
    </row>
    <row r="1465" spans="1:7" x14ac:dyDescent="0.25">
      <c r="A1465" s="78" t="s">
        <v>2317</v>
      </c>
      <c r="B1465" s="79" t="s">
        <v>2318</v>
      </c>
      <c r="C1465" s="80" t="s">
        <v>6830</v>
      </c>
      <c r="D1465" s="81">
        <v>357.2</v>
      </c>
      <c r="E1465" s="81">
        <v>34.14</v>
      </c>
      <c r="F1465" s="81">
        <v>391.34</v>
      </c>
      <c r="G1465" s="65">
        <f t="shared" si="22"/>
        <v>9</v>
      </c>
    </row>
    <row r="1466" spans="1:7" x14ac:dyDescent="0.25">
      <c r="A1466" s="78" t="s">
        <v>2319</v>
      </c>
      <c r="B1466" s="79" t="s">
        <v>2320</v>
      </c>
      <c r="C1466" s="80" t="s">
        <v>6830</v>
      </c>
      <c r="D1466" s="81">
        <v>507.79</v>
      </c>
      <c r="E1466" s="81">
        <v>28.29</v>
      </c>
      <c r="F1466" s="81">
        <v>536.08000000000004</v>
      </c>
      <c r="G1466" s="65">
        <f t="shared" si="22"/>
        <v>9</v>
      </c>
    </row>
    <row r="1467" spans="1:7" x14ac:dyDescent="0.25">
      <c r="A1467" s="78" t="s">
        <v>2321</v>
      </c>
      <c r="B1467" s="79" t="s">
        <v>2322</v>
      </c>
      <c r="C1467" s="80" t="s">
        <v>6830</v>
      </c>
      <c r="D1467" s="81">
        <v>150.57</v>
      </c>
      <c r="E1467" s="81">
        <v>21.63</v>
      </c>
      <c r="F1467" s="81">
        <v>172.2</v>
      </c>
      <c r="G1467" s="65">
        <f t="shared" si="22"/>
        <v>9</v>
      </c>
    </row>
    <row r="1468" spans="1:7" ht="30" x14ac:dyDescent="0.25">
      <c r="A1468" s="78" t="s">
        <v>2323</v>
      </c>
      <c r="B1468" s="79" t="s">
        <v>2324</v>
      </c>
      <c r="C1468" s="80" t="s">
        <v>6830</v>
      </c>
      <c r="D1468" s="81">
        <v>3803.48</v>
      </c>
      <c r="E1468" s="81"/>
      <c r="F1468" s="81">
        <v>3803.48</v>
      </c>
      <c r="G1468" s="65">
        <f t="shared" si="22"/>
        <v>9</v>
      </c>
    </row>
    <row r="1469" spans="1:7" ht="30" x14ac:dyDescent="0.25">
      <c r="A1469" s="78" t="s">
        <v>2325</v>
      </c>
      <c r="B1469" s="79" t="s">
        <v>2326</v>
      </c>
      <c r="C1469" s="80" t="s">
        <v>6830</v>
      </c>
      <c r="D1469" s="81">
        <v>5771.22</v>
      </c>
      <c r="E1469" s="81">
        <v>85.17</v>
      </c>
      <c r="F1469" s="81">
        <v>5856.39</v>
      </c>
      <c r="G1469" s="65">
        <f t="shared" si="22"/>
        <v>9</v>
      </c>
    </row>
    <row r="1470" spans="1:7" x14ac:dyDescent="0.25">
      <c r="A1470" s="78" t="s">
        <v>6719</v>
      </c>
      <c r="B1470" s="79" t="s">
        <v>8685</v>
      </c>
      <c r="C1470" s="80" t="s">
        <v>6830</v>
      </c>
      <c r="D1470" s="81">
        <v>206.42</v>
      </c>
      <c r="E1470" s="81">
        <v>28.29</v>
      </c>
      <c r="F1470" s="81">
        <v>234.71</v>
      </c>
      <c r="G1470" s="65">
        <f t="shared" si="22"/>
        <v>9</v>
      </c>
    </row>
    <row r="1471" spans="1:7" x14ac:dyDescent="0.25">
      <c r="A1471" s="78" t="s">
        <v>2327</v>
      </c>
      <c r="B1471" s="79" t="s">
        <v>2328</v>
      </c>
      <c r="C1471" s="80"/>
      <c r="D1471" s="81"/>
      <c r="E1471" s="81"/>
      <c r="F1471" s="81"/>
      <c r="G1471" s="65">
        <f t="shared" si="22"/>
        <v>5</v>
      </c>
    </row>
    <row r="1472" spans="1:7" x14ac:dyDescent="0.25">
      <c r="A1472" s="78" t="s">
        <v>2329</v>
      </c>
      <c r="B1472" s="79" t="s">
        <v>2330</v>
      </c>
      <c r="C1472" s="80" t="s">
        <v>6830</v>
      </c>
      <c r="D1472" s="81">
        <v>191.49</v>
      </c>
      <c r="E1472" s="81">
        <v>28.29</v>
      </c>
      <c r="F1472" s="81">
        <v>219.78</v>
      </c>
      <c r="G1472" s="65">
        <f t="shared" si="22"/>
        <v>9</v>
      </c>
    </row>
    <row r="1473" spans="1:7" x14ac:dyDescent="0.25">
      <c r="A1473" s="78" t="s">
        <v>2331</v>
      </c>
      <c r="B1473" s="79" t="s">
        <v>2332</v>
      </c>
      <c r="C1473" s="80" t="s">
        <v>6830</v>
      </c>
      <c r="D1473" s="81">
        <v>215.43</v>
      </c>
      <c r="E1473" s="81">
        <v>32.450000000000003</v>
      </c>
      <c r="F1473" s="81">
        <v>247.88</v>
      </c>
      <c r="G1473" s="65">
        <f t="shared" si="22"/>
        <v>9</v>
      </c>
    </row>
    <row r="1474" spans="1:7" x14ac:dyDescent="0.25">
      <c r="A1474" s="78" t="s">
        <v>2333</v>
      </c>
      <c r="B1474" s="79" t="s">
        <v>2334</v>
      </c>
      <c r="C1474" s="80" t="s">
        <v>6830</v>
      </c>
      <c r="D1474" s="81">
        <v>257.55</v>
      </c>
      <c r="E1474" s="81">
        <v>34.14</v>
      </c>
      <c r="F1474" s="81">
        <v>291.69</v>
      </c>
      <c r="G1474" s="65">
        <f t="shared" si="22"/>
        <v>9</v>
      </c>
    </row>
    <row r="1475" spans="1:7" x14ac:dyDescent="0.25">
      <c r="A1475" s="78" t="s">
        <v>2335</v>
      </c>
      <c r="B1475" s="79" t="s">
        <v>2336</v>
      </c>
      <c r="C1475" s="80" t="s">
        <v>6830</v>
      </c>
      <c r="D1475" s="81">
        <v>257.25</v>
      </c>
      <c r="E1475" s="81">
        <v>28.27</v>
      </c>
      <c r="F1475" s="81">
        <v>285.52</v>
      </c>
      <c r="G1475" s="65">
        <f t="shared" si="22"/>
        <v>9</v>
      </c>
    </row>
    <row r="1476" spans="1:7" x14ac:dyDescent="0.25">
      <c r="A1476" s="78" t="s">
        <v>2337</v>
      </c>
      <c r="B1476" s="79" t="s">
        <v>2338</v>
      </c>
      <c r="C1476" s="80" t="s">
        <v>6830</v>
      </c>
      <c r="D1476" s="81">
        <v>317.23</v>
      </c>
      <c r="E1476" s="81">
        <v>32.450000000000003</v>
      </c>
      <c r="F1476" s="81">
        <v>349.68</v>
      </c>
      <c r="G1476" s="65">
        <f t="shared" si="22"/>
        <v>9</v>
      </c>
    </row>
    <row r="1477" spans="1:7" x14ac:dyDescent="0.25">
      <c r="A1477" s="78" t="s">
        <v>2339</v>
      </c>
      <c r="B1477" s="79" t="s">
        <v>2340</v>
      </c>
      <c r="C1477" s="80" t="s">
        <v>6830</v>
      </c>
      <c r="D1477" s="81">
        <v>408.52</v>
      </c>
      <c r="E1477" s="81">
        <v>34.14</v>
      </c>
      <c r="F1477" s="81">
        <v>442.66</v>
      </c>
      <c r="G1477" s="65">
        <f t="shared" si="22"/>
        <v>9</v>
      </c>
    </row>
    <row r="1478" spans="1:7" x14ac:dyDescent="0.25">
      <c r="A1478" s="78" t="s">
        <v>2341</v>
      </c>
      <c r="B1478" s="79" t="s">
        <v>2342</v>
      </c>
      <c r="C1478" s="80" t="s">
        <v>6830</v>
      </c>
      <c r="D1478" s="81">
        <v>583.66</v>
      </c>
      <c r="E1478" s="81">
        <v>32.450000000000003</v>
      </c>
      <c r="F1478" s="81">
        <v>616.11</v>
      </c>
      <c r="G1478" s="65">
        <f t="shared" si="22"/>
        <v>9</v>
      </c>
    </row>
    <row r="1479" spans="1:7" x14ac:dyDescent="0.25">
      <c r="A1479" s="78" t="s">
        <v>2343</v>
      </c>
      <c r="B1479" s="79" t="s">
        <v>2344</v>
      </c>
      <c r="C1479" s="80" t="s">
        <v>6830</v>
      </c>
      <c r="D1479" s="81">
        <v>439.68</v>
      </c>
      <c r="E1479" s="81">
        <v>34.14</v>
      </c>
      <c r="F1479" s="81">
        <v>473.82</v>
      </c>
      <c r="G1479" s="65">
        <f t="shared" si="22"/>
        <v>9</v>
      </c>
    </row>
    <row r="1480" spans="1:7" x14ac:dyDescent="0.25">
      <c r="A1480" s="78" t="s">
        <v>2345</v>
      </c>
      <c r="B1480" s="79" t="s">
        <v>2346</v>
      </c>
      <c r="C1480" s="80"/>
      <c r="D1480" s="81"/>
      <c r="E1480" s="81"/>
      <c r="F1480" s="81"/>
      <c r="G1480" s="65">
        <f t="shared" si="22"/>
        <v>5</v>
      </c>
    </row>
    <row r="1481" spans="1:7" x14ac:dyDescent="0.25">
      <c r="A1481" s="78" t="s">
        <v>2347</v>
      </c>
      <c r="B1481" s="79" t="s">
        <v>2348</v>
      </c>
      <c r="C1481" s="80" t="s">
        <v>6830</v>
      </c>
      <c r="D1481" s="81">
        <v>434.17</v>
      </c>
      <c r="E1481" s="81">
        <v>32.450000000000003</v>
      </c>
      <c r="F1481" s="81">
        <v>466.62</v>
      </c>
      <c r="G1481" s="65">
        <f t="shared" si="22"/>
        <v>9</v>
      </c>
    </row>
    <row r="1482" spans="1:7" x14ac:dyDescent="0.25">
      <c r="A1482" s="78" t="s">
        <v>2349</v>
      </c>
      <c r="B1482" s="79" t="s">
        <v>2350</v>
      </c>
      <c r="C1482" s="80" t="s">
        <v>6830</v>
      </c>
      <c r="D1482" s="81">
        <v>982.37</v>
      </c>
      <c r="E1482" s="81">
        <v>43.27</v>
      </c>
      <c r="F1482" s="81">
        <v>1025.6400000000001</v>
      </c>
      <c r="G1482" s="65">
        <f t="shared" ref="G1482:G1545" si="23">LEN(A1482)</f>
        <v>9</v>
      </c>
    </row>
    <row r="1483" spans="1:7" x14ac:dyDescent="0.25">
      <c r="A1483" s="78" t="s">
        <v>2351</v>
      </c>
      <c r="B1483" s="79" t="s">
        <v>6577</v>
      </c>
      <c r="C1483" s="80" t="s">
        <v>6830</v>
      </c>
      <c r="D1483" s="81">
        <v>541.82000000000005</v>
      </c>
      <c r="E1483" s="81">
        <v>32.450000000000003</v>
      </c>
      <c r="F1483" s="81">
        <v>574.27</v>
      </c>
      <c r="G1483" s="65">
        <f t="shared" si="23"/>
        <v>9</v>
      </c>
    </row>
    <row r="1484" spans="1:7" x14ac:dyDescent="0.25">
      <c r="A1484" s="78" t="s">
        <v>2352</v>
      </c>
      <c r="B1484" s="79" t="s">
        <v>2353</v>
      </c>
      <c r="C1484" s="80"/>
      <c r="D1484" s="81"/>
      <c r="E1484" s="81"/>
      <c r="F1484" s="81"/>
      <c r="G1484" s="65">
        <f t="shared" si="23"/>
        <v>5</v>
      </c>
    </row>
    <row r="1485" spans="1:7" x14ac:dyDescent="0.25">
      <c r="A1485" s="78" t="s">
        <v>2354</v>
      </c>
      <c r="B1485" s="79" t="s">
        <v>6542</v>
      </c>
      <c r="C1485" s="80" t="s">
        <v>6830</v>
      </c>
      <c r="D1485" s="81">
        <v>511.51</v>
      </c>
      <c r="E1485" s="81"/>
      <c r="F1485" s="81">
        <v>511.51</v>
      </c>
      <c r="G1485" s="65">
        <f t="shared" si="23"/>
        <v>9</v>
      </c>
    </row>
    <row r="1486" spans="1:7" x14ac:dyDescent="0.25">
      <c r="A1486" s="78" t="s">
        <v>2355</v>
      </c>
      <c r="B1486" s="79" t="s">
        <v>2356</v>
      </c>
      <c r="C1486" s="80" t="s">
        <v>6830</v>
      </c>
      <c r="D1486" s="81">
        <v>613.75</v>
      </c>
      <c r="E1486" s="81">
        <v>22.58</v>
      </c>
      <c r="F1486" s="81">
        <v>636.33000000000004</v>
      </c>
      <c r="G1486" s="65">
        <f t="shared" si="23"/>
        <v>9</v>
      </c>
    </row>
    <row r="1487" spans="1:7" x14ac:dyDescent="0.25">
      <c r="A1487" s="78" t="s">
        <v>2357</v>
      </c>
      <c r="B1487" s="79" t="s">
        <v>6898</v>
      </c>
      <c r="C1487" s="80"/>
      <c r="D1487" s="81"/>
      <c r="E1487" s="81"/>
      <c r="F1487" s="81"/>
      <c r="G1487" s="65">
        <f t="shared" si="23"/>
        <v>5</v>
      </c>
    </row>
    <row r="1488" spans="1:7" x14ac:dyDescent="0.25">
      <c r="A1488" s="78" t="s">
        <v>2358</v>
      </c>
      <c r="B1488" s="79" t="s">
        <v>2359</v>
      </c>
      <c r="C1488" s="80" t="s">
        <v>6833</v>
      </c>
      <c r="D1488" s="81">
        <v>1.71</v>
      </c>
      <c r="E1488" s="81">
        <v>4.45</v>
      </c>
      <c r="F1488" s="81">
        <v>6.16</v>
      </c>
      <c r="G1488" s="65">
        <f t="shared" si="23"/>
        <v>9</v>
      </c>
    </row>
    <row r="1489" spans="1:7" ht="30" x14ac:dyDescent="0.25">
      <c r="A1489" s="78" t="s">
        <v>2360</v>
      </c>
      <c r="B1489" s="79" t="s">
        <v>2361</v>
      </c>
      <c r="C1489" s="80" t="s">
        <v>6830</v>
      </c>
      <c r="D1489" s="81">
        <v>8.5399999999999991</v>
      </c>
      <c r="E1489" s="81">
        <v>59.38</v>
      </c>
      <c r="F1489" s="81">
        <v>67.92</v>
      </c>
      <c r="G1489" s="65">
        <f t="shared" si="23"/>
        <v>9</v>
      </c>
    </row>
    <row r="1490" spans="1:7" x14ac:dyDescent="0.25">
      <c r="A1490" s="78" t="s">
        <v>2362</v>
      </c>
      <c r="B1490" s="79" t="s">
        <v>2363</v>
      </c>
      <c r="C1490" s="80"/>
      <c r="D1490" s="81"/>
      <c r="E1490" s="81"/>
      <c r="F1490" s="81"/>
      <c r="G1490" s="65">
        <f t="shared" si="23"/>
        <v>2</v>
      </c>
    </row>
    <row r="1491" spans="1:7" x14ac:dyDescent="0.25">
      <c r="A1491" s="78" t="s">
        <v>2364</v>
      </c>
      <c r="B1491" s="79" t="s">
        <v>2365</v>
      </c>
      <c r="C1491" s="80"/>
      <c r="D1491" s="81"/>
      <c r="E1491" s="81"/>
      <c r="F1491" s="81"/>
      <c r="G1491" s="65">
        <f t="shared" si="23"/>
        <v>5</v>
      </c>
    </row>
    <row r="1492" spans="1:7" x14ac:dyDescent="0.25">
      <c r="A1492" s="78" t="s">
        <v>2366</v>
      </c>
      <c r="B1492" s="79" t="s">
        <v>8105</v>
      </c>
      <c r="C1492" s="80" t="s">
        <v>6830</v>
      </c>
      <c r="D1492" s="81">
        <v>535.5</v>
      </c>
      <c r="E1492" s="81">
        <v>104.27</v>
      </c>
      <c r="F1492" s="81">
        <v>639.77</v>
      </c>
      <c r="G1492" s="65">
        <f t="shared" si="23"/>
        <v>9</v>
      </c>
    </row>
    <row r="1493" spans="1:7" x14ac:dyDescent="0.25">
      <c r="A1493" s="78" t="s">
        <v>2367</v>
      </c>
      <c r="B1493" s="79" t="s">
        <v>2368</v>
      </c>
      <c r="C1493" s="80" t="s">
        <v>6830</v>
      </c>
      <c r="D1493" s="81">
        <v>486.82</v>
      </c>
      <c r="E1493" s="81">
        <v>104.27</v>
      </c>
      <c r="F1493" s="81">
        <v>591.09</v>
      </c>
      <c r="G1493" s="65">
        <f t="shared" si="23"/>
        <v>9</v>
      </c>
    </row>
    <row r="1494" spans="1:7" ht="30" x14ac:dyDescent="0.25">
      <c r="A1494" s="78" t="s">
        <v>2369</v>
      </c>
      <c r="B1494" s="79" t="s">
        <v>2370</v>
      </c>
      <c r="C1494" s="80" t="s">
        <v>6830</v>
      </c>
      <c r="D1494" s="81">
        <v>753.06</v>
      </c>
      <c r="E1494" s="81">
        <v>104.27</v>
      </c>
      <c r="F1494" s="81">
        <v>857.33</v>
      </c>
      <c r="G1494" s="65">
        <f t="shared" si="23"/>
        <v>9</v>
      </c>
    </row>
    <row r="1495" spans="1:7" x14ac:dyDescent="0.25">
      <c r="A1495" s="78" t="s">
        <v>2371</v>
      </c>
      <c r="B1495" s="79" t="s">
        <v>2372</v>
      </c>
      <c r="C1495" s="80" t="s">
        <v>6830</v>
      </c>
      <c r="D1495" s="81">
        <v>62.66</v>
      </c>
      <c r="E1495" s="81">
        <v>104.27</v>
      </c>
      <c r="F1495" s="81">
        <v>166.93</v>
      </c>
      <c r="G1495" s="65">
        <f t="shared" si="23"/>
        <v>9</v>
      </c>
    </row>
    <row r="1496" spans="1:7" x14ac:dyDescent="0.25">
      <c r="A1496" s="78" t="s">
        <v>2373</v>
      </c>
      <c r="B1496" s="79" t="s">
        <v>2374</v>
      </c>
      <c r="C1496" s="80"/>
      <c r="D1496" s="81"/>
      <c r="E1496" s="81"/>
      <c r="F1496" s="81"/>
      <c r="G1496" s="65">
        <f t="shared" si="23"/>
        <v>5</v>
      </c>
    </row>
    <row r="1497" spans="1:7" x14ac:dyDescent="0.25">
      <c r="A1497" s="78" t="s">
        <v>2375</v>
      </c>
      <c r="B1497" s="79" t="s">
        <v>2376</v>
      </c>
      <c r="C1497" s="80" t="s">
        <v>6830</v>
      </c>
      <c r="D1497" s="81">
        <v>191.21</v>
      </c>
      <c r="E1497" s="81">
        <v>59.38</v>
      </c>
      <c r="F1497" s="81">
        <v>250.59</v>
      </c>
      <c r="G1497" s="65">
        <f t="shared" si="23"/>
        <v>9</v>
      </c>
    </row>
    <row r="1498" spans="1:7" x14ac:dyDescent="0.25">
      <c r="A1498" s="78" t="s">
        <v>2377</v>
      </c>
      <c r="B1498" s="79" t="s">
        <v>2378</v>
      </c>
      <c r="C1498" s="80"/>
      <c r="D1498" s="81"/>
      <c r="E1498" s="81"/>
      <c r="F1498" s="81"/>
      <c r="G1498" s="65">
        <f t="shared" si="23"/>
        <v>5</v>
      </c>
    </row>
    <row r="1499" spans="1:7" x14ac:dyDescent="0.25">
      <c r="A1499" s="78" t="s">
        <v>6469</v>
      </c>
      <c r="B1499" s="79" t="s">
        <v>6470</v>
      </c>
      <c r="C1499" s="80" t="s">
        <v>6830</v>
      </c>
      <c r="D1499" s="81">
        <v>2645.07</v>
      </c>
      <c r="E1499" s="81">
        <v>103.01</v>
      </c>
      <c r="F1499" s="81">
        <v>2748.08</v>
      </c>
      <c r="G1499" s="65">
        <f t="shared" si="23"/>
        <v>9</v>
      </c>
    </row>
    <row r="1500" spans="1:7" ht="30" x14ac:dyDescent="0.25">
      <c r="A1500" s="78" t="s">
        <v>2379</v>
      </c>
      <c r="B1500" s="79" t="s">
        <v>7518</v>
      </c>
      <c r="C1500" s="80" t="s">
        <v>6833</v>
      </c>
      <c r="D1500" s="81">
        <v>570.39</v>
      </c>
      <c r="E1500" s="81">
        <v>83.3</v>
      </c>
      <c r="F1500" s="81">
        <v>653.69000000000005</v>
      </c>
      <c r="G1500" s="65">
        <f t="shared" si="23"/>
        <v>9</v>
      </c>
    </row>
    <row r="1501" spans="1:7" ht="30" x14ac:dyDescent="0.25">
      <c r="A1501" s="78" t="s">
        <v>2380</v>
      </c>
      <c r="B1501" s="79" t="s">
        <v>7519</v>
      </c>
      <c r="C1501" s="80" t="s">
        <v>6833</v>
      </c>
      <c r="D1501" s="81">
        <v>128.82</v>
      </c>
      <c r="E1501" s="81">
        <v>27.09</v>
      </c>
      <c r="F1501" s="81">
        <v>155.91</v>
      </c>
      <c r="G1501" s="65">
        <f t="shared" si="23"/>
        <v>9</v>
      </c>
    </row>
    <row r="1502" spans="1:7" ht="30" x14ac:dyDescent="0.25">
      <c r="A1502" s="78" t="s">
        <v>2381</v>
      </c>
      <c r="B1502" s="79" t="s">
        <v>7520</v>
      </c>
      <c r="C1502" s="80" t="s">
        <v>6833</v>
      </c>
      <c r="D1502" s="81">
        <v>81.209999999999994</v>
      </c>
      <c r="E1502" s="81">
        <v>12.4</v>
      </c>
      <c r="F1502" s="81">
        <v>93.61</v>
      </c>
      <c r="G1502" s="65">
        <f t="shared" si="23"/>
        <v>9</v>
      </c>
    </row>
    <row r="1503" spans="1:7" x14ac:dyDescent="0.25">
      <c r="A1503" s="78" t="s">
        <v>2382</v>
      </c>
      <c r="B1503" s="79" t="s">
        <v>2383</v>
      </c>
      <c r="C1503" s="80" t="s">
        <v>6833</v>
      </c>
      <c r="D1503" s="81">
        <v>60.16</v>
      </c>
      <c r="E1503" s="81">
        <v>6.77</v>
      </c>
      <c r="F1503" s="81">
        <v>66.930000000000007</v>
      </c>
      <c r="G1503" s="65">
        <f t="shared" si="23"/>
        <v>9</v>
      </c>
    </row>
    <row r="1504" spans="1:7" ht="30" x14ac:dyDescent="0.25">
      <c r="A1504" s="78" t="s">
        <v>2384</v>
      </c>
      <c r="B1504" s="79" t="s">
        <v>7521</v>
      </c>
      <c r="C1504" s="80" t="s">
        <v>6833</v>
      </c>
      <c r="D1504" s="81">
        <v>176.31</v>
      </c>
      <c r="E1504" s="81">
        <v>73.84</v>
      </c>
      <c r="F1504" s="81">
        <v>250.15</v>
      </c>
      <c r="G1504" s="65">
        <f t="shared" si="23"/>
        <v>9</v>
      </c>
    </row>
    <row r="1505" spans="1:7" ht="30" x14ac:dyDescent="0.25">
      <c r="A1505" s="78" t="s">
        <v>2385</v>
      </c>
      <c r="B1505" s="79" t="s">
        <v>2386</v>
      </c>
      <c r="C1505" s="80" t="s">
        <v>6833</v>
      </c>
      <c r="D1505" s="81">
        <v>126.18</v>
      </c>
      <c r="E1505" s="81">
        <v>37.71</v>
      </c>
      <c r="F1505" s="81">
        <v>163.89</v>
      </c>
      <c r="G1505" s="65">
        <f t="shared" si="23"/>
        <v>9</v>
      </c>
    </row>
    <row r="1506" spans="1:7" x14ac:dyDescent="0.25">
      <c r="A1506" s="78" t="s">
        <v>2387</v>
      </c>
      <c r="B1506" s="79" t="s">
        <v>2388</v>
      </c>
      <c r="C1506" s="80"/>
      <c r="D1506" s="81"/>
      <c r="E1506" s="81"/>
      <c r="F1506" s="81"/>
      <c r="G1506" s="65">
        <f t="shared" si="23"/>
        <v>2</v>
      </c>
    </row>
    <row r="1507" spans="1:7" x14ac:dyDescent="0.25">
      <c r="A1507" s="78" t="s">
        <v>2389</v>
      </c>
      <c r="B1507" s="79" t="s">
        <v>2390</v>
      </c>
      <c r="C1507" s="80"/>
      <c r="D1507" s="81"/>
      <c r="E1507" s="81"/>
      <c r="F1507" s="81"/>
      <c r="G1507" s="65">
        <f t="shared" si="23"/>
        <v>5</v>
      </c>
    </row>
    <row r="1508" spans="1:7" ht="30" x14ac:dyDescent="0.25">
      <c r="A1508" s="78" t="s">
        <v>2391</v>
      </c>
      <c r="B1508" s="79" t="s">
        <v>2392</v>
      </c>
      <c r="C1508" s="80" t="s">
        <v>6836</v>
      </c>
      <c r="D1508" s="81">
        <v>418.12</v>
      </c>
      <c r="E1508" s="81">
        <v>67.73</v>
      </c>
      <c r="F1508" s="81">
        <v>485.85</v>
      </c>
      <c r="G1508" s="65">
        <f t="shared" si="23"/>
        <v>9</v>
      </c>
    </row>
    <row r="1509" spans="1:7" ht="30" x14ac:dyDescent="0.25">
      <c r="A1509" s="78" t="s">
        <v>2393</v>
      </c>
      <c r="B1509" s="79" t="s">
        <v>2394</v>
      </c>
      <c r="C1509" s="80" t="s">
        <v>6836</v>
      </c>
      <c r="D1509" s="81">
        <v>763.19</v>
      </c>
      <c r="E1509" s="81">
        <v>90.3</v>
      </c>
      <c r="F1509" s="81">
        <v>853.49</v>
      </c>
      <c r="G1509" s="65">
        <f t="shared" si="23"/>
        <v>9</v>
      </c>
    </row>
    <row r="1510" spans="1:7" ht="30" x14ac:dyDescent="0.25">
      <c r="A1510" s="78" t="s">
        <v>2395</v>
      </c>
      <c r="B1510" s="79" t="s">
        <v>2396</v>
      </c>
      <c r="C1510" s="80" t="s">
        <v>6836</v>
      </c>
      <c r="D1510" s="81">
        <v>292.08</v>
      </c>
      <c r="E1510" s="81">
        <v>67.73</v>
      </c>
      <c r="F1510" s="81">
        <v>359.81</v>
      </c>
      <c r="G1510" s="65">
        <f t="shared" si="23"/>
        <v>9</v>
      </c>
    </row>
    <row r="1511" spans="1:7" ht="30" x14ac:dyDescent="0.25">
      <c r="A1511" s="78" t="s">
        <v>2397</v>
      </c>
      <c r="B1511" s="79" t="s">
        <v>2398</v>
      </c>
      <c r="C1511" s="80" t="s">
        <v>6836</v>
      </c>
      <c r="D1511" s="81">
        <v>580.69000000000005</v>
      </c>
      <c r="E1511" s="81">
        <v>90.3</v>
      </c>
      <c r="F1511" s="81">
        <v>670.99</v>
      </c>
      <c r="G1511" s="65">
        <f t="shared" si="23"/>
        <v>9</v>
      </c>
    </row>
    <row r="1512" spans="1:7" ht="30" x14ac:dyDescent="0.25">
      <c r="A1512" s="78" t="s">
        <v>2399</v>
      </c>
      <c r="B1512" s="79" t="s">
        <v>2400</v>
      </c>
      <c r="C1512" s="80" t="s">
        <v>6836</v>
      </c>
      <c r="D1512" s="81">
        <v>234.01</v>
      </c>
      <c r="E1512" s="81">
        <v>67.73</v>
      </c>
      <c r="F1512" s="81">
        <v>301.74</v>
      </c>
      <c r="G1512" s="65">
        <f t="shared" si="23"/>
        <v>9</v>
      </c>
    </row>
    <row r="1513" spans="1:7" x14ac:dyDescent="0.25">
      <c r="A1513" s="78" t="s">
        <v>2401</v>
      </c>
      <c r="B1513" s="79" t="s">
        <v>2402</v>
      </c>
      <c r="C1513" s="80" t="s">
        <v>6836</v>
      </c>
      <c r="D1513" s="81">
        <v>259.27</v>
      </c>
      <c r="E1513" s="81"/>
      <c r="F1513" s="81">
        <v>259.27</v>
      </c>
      <c r="G1513" s="65">
        <f t="shared" si="23"/>
        <v>9</v>
      </c>
    </row>
    <row r="1514" spans="1:7" x14ac:dyDescent="0.25">
      <c r="A1514" s="78" t="s">
        <v>2403</v>
      </c>
      <c r="B1514" s="79" t="s">
        <v>2404</v>
      </c>
      <c r="C1514" s="80" t="s">
        <v>6836</v>
      </c>
      <c r="D1514" s="81">
        <v>376.13</v>
      </c>
      <c r="E1514" s="81"/>
      <c r="F1514" s="81">
        <v>376.13</v>
      </c>
      <c r="G1514" s="65">
        <f t="shared" si="23"/>
        <v>9</v>
      </c>
    </row>
    <row r="1515" spans="1:7" ht="30" x14ac:dyDescent="0.25">
      <c r="A1515" s="78" t="s">
        <v>2405</v>
      </c>
      <c r="B1515" s="79" t="s">
        <v>2406</v>
      </c>
      <c r="C1515" s="80" t="s">
        <v>6828</v>
      </c>
      <c r="D1515" s="81">
        <v>303.56</v>
      </c>
      <c r="E1515" s="81">
        <v>75.08</v>
      </c>
      <c r="F1515" s="81">
        <v>378.64</v>
      </c>
      <c r="G1515" s="65">
        <f t="shared" si="23"/>
        <v>9</v>
      </c>
    </row>
    <row r="1516" spans="1:7" ht="30" x14ac:dyDescent="0.25">
      <c r="A1516" s="78" t="s">
        <v>2407</v>
      </c>
      <c r="B1516" s="79" t="s">
        <v>2408</v>
      </c>
      <c r="C1516" s="80" t="s">
        <v>6836</v>
      </c>
      <c r="D1516" s="81">
        <v>471.28</v>
      </c>
      <c r="E1516" s="81">
        <v>75.08</v>
      </c>
      <c r="F1516" s="81">
        <v>546.36</v>
      </c>
      <c r="G1516" s="65">
        <f t="shared" si="23"/>
        <v>9</v>
      </c>
    </row>
    <row r="1517" spans="1:7" x14ac:dyDescent="0.25">
      <c r="A1517" s="78" t="s">
        <v>2409</v>
      </c>
      <c r="B1517" s="79" t="s">
        <v>2410</v>
      </c>
      <c r="C1517" s="80" t="s">
        <v>6828</v>
      </c>
      <c r="D1517" s="81">
        <v>285.2</v>
      </c>
      <c r="E1517" s="81">
        <v>21.17</v>
      </c>
      <c r="F1517" s="81">
        <v>306.37</v>
      </c>
      <c r="G1517" s="65">
        <f t="shared" si="23"/>
        <v>9</v>
      </c>
    </row>
    <row r="1518" spans="1:7" x14ac:dyDescent="0.25">
      <c r="A1518" s="78" t="s">
        <v>2411</v>
      </c>
      <c r="B1518" s="79" t="s">
        <v>2412</v>
      </c>
      <c r="C1518" s="80" t="s">
        <v>6828</v>
      </c>
      <c r="D1518" s="81">
        <v>298.17</v>
      </c>
      <c r="E1518" s="81">
        <v>21.17</v>
      </c>
      <c r="F1518" s="81">
        <v>319.33999999999997</v>
      </c>
      <c r="G1518" s="65">
        <f t="shared" si="23"/>
        <v>9</v>
      </c>
    </row>
    <row r="1519" spans="1:7" x14ac:dyDescent="0.25">
      <c r="A1519" s="78" t="s">
        <v>2413</v>
      </c>
      <c r="B1519" s="79" t="s">
        <v>2414</v>
      </c>
      <c r="C1519" s="80" t="s">
        <v>6828</v>
      </c>
      <c r="D1519" s="81">
        <v>2513.34</v>
      </c>
      <c r="E1519" s="81">
        <v>52.93</v>
      </c>
      <c r="F1519" s="81">
        <v>2566.27</v>
      </c>
      <c r="G1519" s="65">
        <f t="shared" si="23"/>
        <v>9</v>
      </c>
    </row>
    <row r="1520" spans="1:7" x14ac:dyDescent="0.25">
      <c r="A1520" s="78" t="s">
        <v>2415</v>
      </c>
      <c r="B1520" s="79" t="s">
        <v>2416</v>
      </c>
      <c r="C1520" s="80" t="s">
        <v>6828</v>
      </c>
      <c r="D1520" s="81">
        <v>535.54999999999995</v>
      </c>
      <c r="E1520" s="81">
        <v>39.700000000000003</v>
      </c>
      <c r="F1520" s="81">
        <v>575.25</v>
      </c>
      <c r="G1520" s="65">
        <f t="shared" si="23"/>
        <v>9</v>
      </c>
    </row>
    <row r="1521" spans="1:7" x14ac:dyDescent="0.25">
      <c r="A1521" s="78" t="s">
        <v>2417</v>
      </c>
      <c r="B1521" s="79" t="s">
        <v>2418</v>
      </c>
      <c r="C1521" s="80" t="s">
        <v>6828</v>
      </c>
      <c r="D1521" s="81">
        <v>29.42</v>
      </c>
      <c r="E1521" s="81">
        <v>13.55</v>
      </c>
      <c r="F1521" s="81">
        <v>42.97</v>
      </c>
      <c r="G1521" s="65">
        <f t="shared" si="23"/>
        <v>9</v>
      </c>
    </row>
    <row r="1522" spans="1:7" ht="30" x14ac:dyDescent="0.25">
      <c r="A1522" s="78" t="s">
        <v>2419</v>
      </c>
      <c r="B1522" s="79" t="s">
        <v>2420</v>
      </c>
      <c r="C1522" s="80" t="s">
        <v>6828</v>
      </c>
      <c r="D1522" s="81">
        <v>1014.31</v>
      </c>
      <c r="E1522" s="81">
        <v>52.93</v>
      </c>
      <c r="F1522" s="81">
        <v>1067.24</v>
      </c>
      <c r="G1522" s="65">
        <f t="shared" si="23"/>
        <v>9</v>
      </c>
    </row>
    <row r="1523" spans="1:7" ht="30" x14ac:dyDescent="0.25">
      <c r="A1523" s="78" t="s">
        <v>2421</v>
      </c>
      <c r="B1523" s="79" t="s">
        <v>2422</v>
      </c>
      <c r="C1523" s="80" t="s">
        <v>6828</v>
      </c>
      <c r="D1523" s="81">
        <v>1000.89</v>
      </c>
      <c r="E1523" s="81">
        <v>105.86</v>
      </c>
      <c r="F1523" s="81">
        <v>1106.75</v>
      </c>
      <c r="G1523" s="65">
        <f t="shared" si="23"/>
        <v>9</v>
      </c>
    </row>
    <row r="1524" spans="1:7" ht="30" x14ac:dyDescent="0.25">
      <c r="A1524" s="78" t="s">
        <v>2423</v>
      </c>
      <c r="B1524" s="79" t="s">
        <v>2424</v>
      </c>
      <c r="C1524" s="80" t="s">
        <v>6828</v>
      </c>
      <c r="D1524" s="81">
        <v>274.37</v>
      </c>
      <c r="E1524" s="81">
        <v>67.73</v>
      </c>
      <c r="F1524" s="81">
        <v>342.1</v>
      </c>
      <c r="G1524" s="65">
        <f t="shared" si="23"/>
        <v>9</v>
      </c>
    </row>
    <row r="1525" spans="1:7" x14ac:dyDescent="0.25">
      <c r="A1525" s="78" t="s">
        <v>2425</v>
      </c>
      <c r="B1525" s="79" t="s">
        <v>2426</v>
      </c>
      <c r="C1525" s="80"/>
      <c r="D1525" s="81"/>
      <c r="E1525" s="81"/>
      <c r="F1525" s="81"/>
      <c r="G1525" s="65">
        <f t="shared" si="23"/>
        <v>5</v>
      </c>
    </row>
    <row r="1526" spans="1:7" x14ac:dyDescent="0.25">
      <c r="A1526" s="78" t="s">
        <v>2427</v>
      </c>
      <c r="B1526" s="79" t="s">
        <v>2428</v>
      </c>
      <c r="C1526" s="80" t="s">
        <v>6828</v>
      </c>
      <c r="D1526" s="81">
        <v>20.64</v>
      </c>
      <c r="E1526" s="81"/>
      <c r="F1526" s="81">
        <v>20.64</v>
      </c>
      <c r="G1526" s="65">
        <f t="shared" si="23"/>
        <v>9</v>
      </c>
    </row>
    <row r="1527" spans="1:7" x14ac:dyDescent="0.25">
      <c r="A1527" s="78" t="s">
        <v>2429</v>
      </c>
      <c r="B1527" s="79" t="s">
        <v>2430</v>
      </c>
      <c r="C1527" s="80" t="s">
        <v>6828</v>
      </c>
      <c r="D1527" s="81">
        <v>32.340000000000003</v>
      </c>
      <c r="E1527" s="81"/>
      <c r="F1527" s="81">
        <v>32.340000000000003</v>
      </c>
      <c r="G1527" s="65">
        <f t="shared" si="23"/>
        <v>9</v>
      </c>
    </row>
    <row r="1528" spans="1:7" x14ac:dyDescent="0.25">
      <c r="A1528" s="78" t="s">
        <v>2431</v>
      </c>
      <c r="B1528" s="79" t="s">
        <v>2432</v>
      </c>
      <c r="C1528" s="80" t="s">
        <v>6828</v>
      </c>
      <c r="D1528" s="81">
        <v>52.52</v>
      </c>
      <c r="E1528" s="81"/>
      <c r="F1528" s="81">
        <v>52.52</v>
      </c>
      <c r="G1528" s="65">
        <f t="shared" si="23"/>
        <v>9</v>
      </c>
    </row>
    <row r="1529" spans="1:7" ht="30" x14ac:dyDescent="0.25">
      <c r="A1529" s="78" t="s">
        <v>2433</v>
      </c>
      <c r="B1529" s="79" t="s">
        <v>2434</v>
      </c>
      <c r="C1529" s="80" t="s">
        <v>6828</v>
      </c>
      <c r="D1529" s="81">
        <v>205.13</v>
      </c>
      <c r="E1529" s="81"/>
      <c r="F1529" s="81">
        <v>205.13</v>
      </c>
      <c r="G1529" s="65">
        <f t="shared" si="23"/>
        <v>9</v>
      </c>
    </row>
    <row r="1530" spans="1:7" x14ac:dyDescent="0.25">
      <c r="A1530" s="78" t="s">
        <v>2435</v>
      </c>
      <c r="B1530" s="79" t="s">
        <v>2436</v>
      </c>
      <c r="C1530" s="80" t="s">
        <v>6828</v>
      </c>
      <c r="D1530" s="81">
        <v>86.68</v>
      </c>
      <c r="E1530" s="81"/>
      <c r="F1530" s="81">
        <v>86.68</v>
      </c>
      <c r="G1530" s="65">
        <f t="shared" si="23"/>
        <v>9</v>
      </c>
    </row>
    <row r="1531" spans="1:7" x14ac:dyDescent="0.25">
      <c r="A1531" s="78" t="s">
        <v>2437</v>
      </c>
      <c r="B1531" s="79" t="s">
        <v>6899</v>
      </c>
      <c r="C1531" s="80"/>
      <c r="D1531" s="81"/>
      <c r="E1531" s="81"/>
      <c r="F1531" s="81"/>
      <c r="G1531" s="65">
        <f t="shared" si="23"/>
        <v>5</v>
      </c>
    </row>
    <row r="1532" spans="1:7" x14ac:dyDescent="0.25">
      <c r="A1532" s="78" t="s">
        <v>2438</v>
      </c>
      <c r="B1532" s="79" t="s">
        <v>2439</v>
      </c>
      <c r="C1532" s="80" t="s">
        <v>6828</v>
      </c>
      <c r="D1532" s="81"/>
      <c r="E1532" s="81">
        <v>67.73</v>
      </c>
      <c r="F1532" s="81">
        <v>67.73</v>
      </c>
      <c r="G1532" s="65">
        <f t="shared" si="23"/>
        <v>9</v>
      </c>
    </row>
    <row r="1533" spans="1:7" x14ac:dyDescent="0.25">
      <c r="A1533" s="78" t="s">
        <v>2440</v>
      </c>
      <c r="B1533" s="79" t="s">
        <v>2441</v>
      </c>
      <c r="C1533" s="80" t="s">
        <v>6828</v>
      </c>
      <c r="D1533" s="81">
        <v>972.59</v>
      </c>
      <c r="E1533" s="81">
        <v>52.93</v>
      </c>
      <c r="F1533" s="81">
        <v>1025.52</v>
      </c>
      <c r="G1533" s="65">
        <f t="shared" si="23"/>
        <v>9</v>
      </c>
    </row>
    <row r="1534" spans="1:7" x14ac:dyDescent="0.25">
      <c r="A1534" s="78" t="s">
        <v>2442</v>
      </c>
      <c r="B1534" s="79" t="s">
        <v>2443</v>
      </c>
      <c r="C1534" s="80" t="s">
        <v>6828</v>
      </c>
      <c r="D1534" s="81"/>
      <c r="E1534" s="81">
        <v>58.24</v>
      </c>
      <c r="F1534" s="81">
        <v>58.24</v>
      </c>
      <c r="G1534" s="65">
        <f t="shared" si="23"/>
        <v>9</v>
      </c>
    </row>
    <row r="1535" spans="1:7" ht="30" x14ac:dyDescent="0.25">
      <c r="A1535" s="78" t="s">
        <v>2444</v>
      </c>
      <c r="B1535" s="79" t="s">
        <v>2445</v>
      </c>
      <c r="C1535" s="80" t="s">
        <v>6836</v>
      </c>
      <c r="D1535" s="81">
        <v>1249</v>
      </c>
      <c r="E1535" s="81">
        <v>68.81</v>
      </c>
      <c r="F1535" s="81">
        <v>1317.81</v>
      </c>
      <c r="G1535" s="65">
        <f t="shared" si="23"/>
        <v>9</v>
      </c>
    </row>
    <row r="1536" spans="1:7" x14ac:dyDescent="0.25">
      <c r="A1536" s="78" t="s">
        <v>2446</v>
      </c>
      <c r="B1536" s="79" t="s">
        <v>2447</v>
      </c>
      <c r="C1536" s="80" t="s">
        <v>6828</v>
      </c>
      <c r="D1536" s="81"/>
      <c r="E1536" s="81">
        <v>7.67</v>
      </c>
      <c r="F1536" s="81">
        <v>7.67</v>
      </c>
      <c r="G1536" s="65">
        <f t="shared" si="23"/>
        <v>9</v>
      </c>
    </row>
    <row r="1537" spans="1:7" x14ac:dyDescent="0.25">
      <c r="A1537" s="78" t="s">
        <v>2448</v>
      </c>
      <c r="B1537" s="79" t="s">
        <v>2449</v>
      </c>
      <c r="C1537" s="80" t="s">
        <v>6836</v>
      </c>
      <c r="D1537" s="81">
        <v>588.87</v>
      </c>
      <c r="E1537" s="81">
        <v>135.44999999999999</v>
      </c>
      <c r="F1537" s="81">
        <v>724.32</v>
      </c>
      <c r="G1537" s="65">
        <f t="shared" si="23"/>
        <v>9</v>
      </c>
    </row>
    <row r="1538" spans="1:7" x14ac:dyDescent="0.25">
      <c r="A1538" s="78" t="s">
        <v>2450</v>
      </c>
      <c r="B1538" s="79" t="s">
        <v>2451</v>
      </c>
      <c r="C1538" s="80" t="s">
        <v>6828</v>
      </c>
      <c r="D1538" s="81">
        <v>155.9</v>
      </c>
      <c r="E1538" s="81">
        <v>25.65</v>
      </c>
      <c r="F1538" s="81">
        <v>181.55</v>
      </c>
      <c r="G1538" s="65">
        <f t="shared" si="23"/>
        <v>9</v>
      </c>
    </row>
    <row r="1539" spans="1:7" ht="30" x14ac:dyDescent="0.25">
      <c r="A1539" s="78" t="s">
        <v>2452</v>
      </c>
      <c r="B1539" s="79" t="s">
        <v>2453</v>
      </c>
      <c r="C1539" s="80" t="s">
        <v>6836</v>
      </c>
      <c r="D1539" s="81">
        <v>4149.3100000000004</v>
      </c>
      <c r="E1539" s="81">
        <v>158.79</v>
      </c>
      <c r="F1539" s="81">
        <v>4308.1000000000004</v>
      </c>
      <c r="G1539" s="65">
        <f t="shared" si="23"/>
        <v>9</v>
      </c>
    </row>
    <row r="1540" spans="1:7" x14ac:dyDescent="0.25">
      <c r="A1540" s="78" t="s">
        <v>2454</v>
      </c>
      <c r="B1540" s="79" t="s">
        <v>2455</v>
      </c>
      <c r="C1540" s="80" t="s">
        <v>6828</v>
      </c>
      <c r="D1540" s="81">
        <v>403.36</v>
      </c>
      <c r="E1540" s="81">
        <v>52.93</v>
      </c>
      <c r="F1540" s="81">
        <v>456.29</v>
      </c>
      <c r="G1540" s="65">
        <f t="shared" si="23"/>
        <v>9</v>
      </c>
    </row>
    <row r="1541" spans="1:7" ht="30" x14ac:dyDescent="0.25">
      <c r="A1541" s="78" t="s">
        <v>2456</v>
      </c>
      <c r="B1541" s="79" t="s">
        <v>2457</v>
      </c>
      <c r="C1541" s="80" t="s">
        <v>6828</v>
      </c>
      <c r="D1541" s="81">
        <v>167.74</v>
      </c>
      <c r="E1541" s="81">
        <v>39.700000000000003</v>
      </c>
      <c r="F1541" s="81">
        <v>207.44</v>
      </c>
      <c r="G1541" s="65">
        <f t="shared" si="23"/>
        <v>9</v>
      </c>
    </row>
    <row r="1542" spans="1:7" x14ac:dyDescent="0.25">
      <c r="A1542" s="78" t="s">
        <v>2458</v>
      </c>
      <c r="B1542" s="79" t="s">
        <v>2459</v>
      </c>
      <c r="C1542" s="80" t="s">
        <v>6828</v>
      </c>
      <c r="D1542" s="81">
        <v>105.08</v>
      </c>
      <c r="E1542" s="81">
        <v>9</v>
      </c>
      <c r="F1542" s="81">
        <v>114.08</v>
      </c>
      <c r="G1542" s="65">
        <f t="shared" si="23"/>
        <v>9</v>
      </c>
    </row>
    <row r="1543" spans="1:7" x14ac:dyDescent="0.25">
      <c r="A1543" s="78" t="s">
        <v>2460</v>
      </c>
      <c r="B1543" s="79" t="s">
        <v>2461</v>
      </c>
      <c r="C1543" s="80" t="s">
        <v>6828</v>
      </c>
      <c r="D1543" s="81">
        <v>70.86</v>
      </c>
      <c r="E1543" s="81">
        <v>9</v>
      </c>
      <c r="F1543" s="81">
        <v>79.86</v>
      </c>
      <c r="G1543" s="65">
        <f t="shared" si="23"/>
        <v>9</v>
      </c>
    </row>
    <row r="1544" spans="1:7" x14ac:dyDescent="0.25">
      <c r="A1544" s="78" t="s">
        <v>2462</v>
      </c>
      <c r="B1544" s="79" t="s">
        <v>2463</v>
      </c>
      <c r="C1544" s="80" t="s">
        <v>6828</v>
      </c>
      <c r="D1544" s="81">
        <v>174.52</v>
      </c>
      <c r="E1544" s="81">
        <v>9</v>
      </c>
      <c r="F1544" s="81">
        <v>183.52</v>
      </c>
      <c r="G1544" s="65">
        <f t="shared" si="23"/>
        <v>9</v>
      </c>
    </row>
    <row r="1545" spans="1:7" x14ac:dyDescent="0.25">
      <c r="A1545" s="78" t="s">
        <v>2464</v>
      </c>
      <c r="B1545" s="79" t="s">
        <v>2465</v>
      </c>
      <c r="C1545" s="80" t="s">
        <v>6836</v>
      </c>
      <c r="D1545" s="81">
        <v>28.85</v>
      </c>
      <c r="E1545" s="81">
        <v>7.67</v>
      </c>
      <c r="F1545" s="81">
        <v>36.520000000000003</v>
      </c>
      <c r="G1545" s="65">
        <f t="shared" si="23"/>
        <v>9</v>
      </c>
    </row>
    <row r="1546" spans="1:7" ht="30" x14ac:dyDescent="0.25">
      <c r="A1546" s="78" t="s">
        <v>2466</v>
      </c>
      <c r="B1546" s="79" t="s">
        <v>2467</v>
      </c>
      <c r="C1546" s="80" t="s">
        <v>6828</v>
      </c>
      <c r="D1546" s="81">
        <v>42</v>
      </c>
      <c r="E1546" s="81">
        <v>7.67</v>
      </c>
      <c r="F1546" s="81">
        <v>49.67</v>
      </c>
      <c r="G1546" s="65">
        <f t="shared" ref="G1546:G1609" si="24">LEN(A1546)</f>
        <v>9</v>
      </c>
    </row>
    <row r="1547" spans="1:7" ht="30" x14ac:dyDescent="0.25">
      <c r="A1547" s="78" t="s">
        <v>2468</v>
      </c>
      <c r="B1547" s="79" t="s">
        <v>2469</v>
      </c>
      <c r="C1547" s="80" t="s">
        <v>6828</v>
      </c>
      <c r="D1547" s="81">
        <v>82.36</v>
      </c>
      <c r="E1547" s="81">
        <v>7.67</v>
      </c>
      <c r="F1547" s="81">
        <v>90.03</v>
      </c>
      <c r="G1547" s="65">
        <f t="shared" si="24"/>
        <v>9</v>
      </c>
    </row>
    <row r="1548" spans="1:7" x14ac:dyDescent="0.25">
      <c r="A1548" s="78" t="s">
        <v>2470</v>
      </c>
      <c r="B1548" s="79" t="s">
        <v>2471</v>
      </c>
      <c r="C1548" s="80" t="s">
        <v>6836</v>
      </c>
      <c r="D1548" s="81">
        <v>234.68</v>
      </c>
      <c r="E1548" s="81">
        <v>16.25</v>
      </c>
      <c r="F1548" s="81">
        <v>250.93</v>
      </c>
      <c r="G1548" s="65">
        <f t="shared" si="24"/>
        <v>9</v>
      </c>
    </row>
    <row r="1549" spans="1:7" x14ac:dyDescent="0.25">
      <c r="A1549" s="78" t="s">
        <v>2472</v>
      </c>
      <c r="B1549" s="79" t="s">
        <v>2473</v>
      </c>
      <c r="C1549" s="80" t="s">
        <v>6828</v>
      </c>
      <c r="D1549" s="81">
        <v>72.69</v>
      </c>
      <c r="E1549" s="81">
        <v>9</v>
      </c>
      <c r="F1549" s="81">
        <v>81.69</v>
      </c>
      <c r="G1549" s="65">
        <f t="shared" si="24"/>
        <v>9</v>
      </c>
    </row>
    <row r="1550" spans="1:7" ht="30" x14ac:dyDescent="0.25">
      <c r="A1550" s="78" t="s">
        <v>2474</v>
      </c>
      <c r="B1550" s="79" t="s">
        <v>2475</v>
      </c>
      <c r="C1550" s="80" t="s">
        <v>6828</v>
      </c>
      <c r="D1550" s="81">
        <v>89.42</v>
      </c>
      <c r="E1550" s="81">
        <v>9</v>
      </c>
      <c r="F1550" s="81">
        <v>98.42</v>
      </c>
      <c r="G1550" s="65">
        <f t="shared" si="24"/>
        <v>9</v>
      </c>
    </row>
    <row r="1551" spans="1:7" x14ac:dyDescent="0.25">
      <c r="A1551" s="78" t="s">
        <v>2476</v>
      </c>
      <c r="B1551" s="79" t="s">
        <v>2477</v>
      </c>
      <c r="C1551" s="80" t="s">
        <v>6828</v>
      </c>
      <c r="D1551" s="81">
        <v>190.87</v>
      </c>
      <c r="E1551" s="81">
        <v>6.51</v>
      </c>
      <c r="F1551" s="81">
        <v>197.38</v>
      </c>
      <c r="G1551" s="65">
        <f t="shared" si="24"/>
        <v>9</v>
      </c>
    </row>
    <row r="1552" spans="1:7" ht="30" x14ac:dyDescent="0.25">
      <c r="A1552" s="78" t="s">
        <v>2478</v>
      </c>
      <c r="B1552" s="79" t="s">
        <v>2479</v>
      </c>
      <c r="C1552" s="80" t="s">
        <v>6828</v>
      </c>
      <c r="D1552" s="81">
        <v>217.04</v>
      </c>
      <c r="E1552" s="81">
        <v>9</v>
      </c>
      <c r="F1552" s="81">
        <v>226.04</v>
      </c>
      <c r="G1552" s="65">
        <f t="shared" si="24"/>
        <v>9</v>
      </c>
    </row>
    <row r="1553" spans="1:7" ht="30" x14ac:dyDescent="0.25">
      <c r="A1553" s="78" t="s">
        <v>2480</v>
      </c>
      <c r="B1553" s="79" t="s">
        <v>2481</v>
      </c>
      <c r="C1553" s="80" t="s">
        <v>6828</v>
      </c>
      <c r="D1553" s="81">
        <v>411.23</v>
      </c>
      <c r="E1553" s="81">
        <v>79.400000000000006</v>
      </c>
      <c r="F1553" s="81">
        <v>490.63</v>
      </c>
      <c r="G1553" s="65">
        <f t="shared" si="24"/>
        <v>9</v>
      </c>
    </row>
    <row r="1554" spans="1:7" x14ac:dyDescent="0.25">
      <c r="A1554" s="78" t="s">
        <v>7522</v>
      </c>
      <c r="B1554" s="79" t="s">
        <v>7523</v>
      </c>
      <c r="C1554" s="80" t="s">
        <v>6828</v>
      </c>
      <c r="D1554" s="81">
        <v>121.45</v>
      </c>
      <c r="E1554" s="81">
        <v>79.400000000000006</v>
      </c>
      <c r="F1554" s="81">
        <v>200.85</v>
      </c>
      <c r="G1554" s="65">
        <f t="shared" si="24"/>
        <v>9</v>
      </c>
    </row>
    <row r="1555" spans="1:7" x14ac:dyDescent="0.25">
      <c r="A1555" s="78" t="s">
        <v>2482</v>
      </c>
      <c r="B1555" s="79" t="s">
        <v>2483</v>
      </c>
      <c r="C1555" s="80" t="s">
        <v>6828</v>
      </c>
      <c r="D1555" s="81">
        <v>25.26</v>
      </c>
      <c r="E1555" s="81">
        <v>51.3</v>
      </c>
      <c r="F1555" s="81">
        <v>76.56</v>
      </c>
      <c r="G1555" s="65">
        <f t="shared" si="24"/>
        <v>9</v>
      </c>
    </row>
    <row r="1556" spans="1:7" x14ac:dyDescent="0.25">
      <c r="A1556" s="78" t="s">
        <v>2484</v>
      </c>
      <c r="B1556" s="79" t="s">
        <v>2485</v>
      </c>
      <c r="C1556" s="80" t="s">
        <v>6828</v>
      </c>
      <c r="D1556" s="81">
        <v>177.99</v>
      </c>
      <c r="E1556" s="81">
        <v>9</v>
      </c>
      <c r="F1556" s="81">
        <v>186.99</v>
      </c>
      <c r="G1556" s="65">
        <f t="shared" si="24"/>
        <v>9</v>
      </c>
    </row>
    <row r="1557" spans="1:7" ht="30" x14ac:dyDescent="0.25">
      <c r="A1557" s="78" t="s">
        <v>2486</v>
      </c>
      <c r="B1557" s="79" t="s">
        <v>2487</v>
      </c>
      <c r="C1557" s="80" t="s">
        <v>6828</v>
      </c>
      <c r="D1557" s="81">
        <v>12469.02</v>
      </c>
      <c r="E1557" s="81"/>
      <c r="F1557" s="81">
        <v>12469.02</v>
      </c>
      <c r="G1557" s="65">
        <f t="shared" si="24"/>
        <v>9</v>
      </c>
    </row>
    <row r="1558" spans="1:7" ht="30" x14ac:dyDescent="0.25">
      <c r="A1558" s="78" t="s">
        <v>2488</v>
      </c>
      <c r="B1558" s="79" t="s">
        <v>2489</v>
      </c>
      <c r="C1558" s="80" t="s">
        <v>6828</v>
      </c>
      <c r="D1558" s="81">
        <v>14781.41</v>
      </c>
      <c r="E1558" s="81"/>
      <c r="F1558" s="81">
        <v>14781.41</v>
      </c>
      <c r="G1558" s="65">
        <f t="shared" si="24"/>
        <v>9</v>
      </c>
    </row>
    <row r="1559" spans="1:7" ht="30" x14ac:dyDescent="0.25">
      <c r="A1559" s="78" t="s">
        <v>2490</v>
      </c>
      <c r="B1559" s="79" t="s">
        <v>2491</v>
      </c>
      <c r="C1559" s="80" t="s">
        <v>6836</v>
      </c>
      <c r="D1559" s="81">
        <v>573.77</v>
      </c>
      <c r="E1559" s="81">
        <v>105.86</v>
      </c>
      <c r="F1559" s="81">
        <v>679.63</v>
      </c>
      <c r="G1559" s="65">
        <f t="shared" si="24"/>
        <v>9</v>
      </c>
    </row>
    <row r="1560" spans="1:7" ht="30" x14ac:dyDescent="0.25">
      <c r="A1560" s="78" t="s">
        <v>2492</v>
      </c>
      <c r="B1560" s="79" t="s">
        <v>2493</v>
      </c>
      <c r="C1560" s="80" t="s">
        <v>6836</v>
      </c>
      <c r="D1560" s="81">
        <v>1248.81</v>
      </c>
      <c r="E1560" s="81">
        <v>211.72</v>
      </c>
      <c r="F1560" s="81">
        <v>1460.53</v>
      </c>
      <c r="G1560" s="65">
        <f t="shared" si="24"/>
        <v>9</v>
      </c>
    </row>
    <row r="1561" spans="1:7" ht="45" x14ac:dyDescent="0.25">
      <c r="A1561" s="78" t="s">
        <v>2494</v>
      </c>
      <c r="B1561" s="79" t="s">
        <v>7524</v>
      </c>
      <c r="C1561" s="80" t="s">
        <v>6836</v>
      </c>
      <c r="D1561" s="81">
        <v>1151.81</v>
      </c>
      <c r="E1561" s="81">
        <v>211.72</v>
      </c>
      <c r="F1561" s="81">
        <v>1363.53</v>
      </c>
      <c r="G1561" s="65">
        <f t="shared" si="24"/>
        <v>9</v>
      </c>
    </row>
    <row r="1562" spans="1:7" ht="45" x14ac:dyDescent="0.25">
      <c r="A1562" s="78" t="s">
        <v>2495</v>
      </c>
      <c r="B1562" s="79" t="s">
        <v>7525</v>
      </c>
      <c r="C1562" s="80" t="s">
        <v>6836</v>
      </c>
      <c r="D1562" s="81">
        <v>1210.75</v>
      </c>
      <c r="E1562" s="81">
        <v>211.72</v>
      </c>
      <c r="F1562" s="81">
        <v>1422.47</v>
      </c>
      <c r="G1562" s="65">
        <f t="shared" si="24"/>
        <v>9</v>
      </c>
    </row>
    <row r="1563" spans="1:7" x14ac:dyDescent="0.25">
      <c r="A1563" s="78" t="s">
        <v>6578</v>
      </c>
      <c r="B1563" s="79" t="s">
        <v>6579</v>
      </c>
      <c r="C1563" s="80" t="s">
        <v>6833</v>
      </c>
      <c r="D1563" s="81">
        <v>51.2</v>
      </c>
      <c r="E1563" s="81">
        <v>12.4</v>
      </c>
      <c r="F1563" s="81">
        <v>63.6</v>
      </c>
      <c r="G1563" s="65">
        <f t="shared" si="24"/>
        <v>9</v>
      </c>
    </row>
    <row r="1564" spans="1:7" x14ac:dyDescent="0.25">
      <c r="A1564" s="78" t="s">
        <v>2496</v>
      </c>
      <c r="B1564" s="79" t="s">
        <v>6900</v>
      </c>
      <c r="C1564" s="80"/>
      <c r="D1564" s="81"/>
      <c r="E1564" s="81"/>
      <c r="F1564" s="81"/>
      <c r="G1564" s="65">
        <f t="shared" si="24"/>
        <v>2</v>
      </c>
    </row>
    <row r="1565" spans="1:7" x14ac:dyDescent="0.25">
      <c r="A1565" s="78" t="s">
        <v>2497</v>
      </c>
      <c r="B1565" s="79" t="s">
        <v>2498</v>
      </c>
      <c r="C1565" s="80"/>
      <c r="D1565" s="81"/>
      <c r="E1565" s="81"/>
      <c r="F1565" s="81"/>
      <c r="G1565" s="65">
        <f t="shared" si="24"/>
        <v>5</v>
      </c>
    </row>
    <row r="1566" spans="1:7" x14ac:dyDescent="0.25">
      <c r="A1566" s="78" t="s">
        <v>2499</v>
      </c>
      <c r="B1566" s="79" t="s">
        <v>2500</v>
      </c>
      <c r="C1566" s="80" t="s">
        <v>6833</v>
      </c>
      <c r="D1566" s="81">
        <v>5.87</v>
      </c>
      <c r="E1566" s="81">
        <v>16.03</v>
      </c>
      <c r="F1566" s="81">
        <v>21.9</v>
      </c>
      <c r="G1566" s="65">
        <f t="shared" si="24"/>
        <v>9</v>
      </c>
    </row>
    <row r="1567" spans="1:7" x14ac:dyDescent="0.25">
      <c r="A1567" s="78" t="s">
        <v>2501</v>
      </c>
      <c r="B1567" s="79" t="s">
        <v>2502</v>
      </c>
      <c r="C1567" s="80" t="s">
        <v>6843</v>
      </c>
      <c r="D1567" s="81">
        <v>33.4</v>
      </c>
      <c r="E1567" s="81">
        <v>71.67</v>
      </c>
      <c r="F1567" s="81">
        <v>105.07</v>
      </c>
      <c r="G1567" s="65">
        <f t="shared" si="24"/>
        <v>9</v>
      </c>
    </row>
    <row r="1568" spans="1:7" x14ac:dyDescent="0.25">
      <c r="A1568" s="78" t="s">
        <v>2503</v>
      </c>
      <c r="B1568" s="79" t="s">
        <v>2504</v>
      </c>
      <c r="C1568" s="80" t="s">
        <v>6833</v>
      </c>
      <c r="D1568" s="81">
        <v>7.62</v>
      </c>
      <c r="E1568" s="81">
        <v>16.03</v>
      </c>
      <c r="F1568" s="81">
        <v>23.65</v>
      </c>
      <c r="G1568" s="65">
        <f t="shared" si="24"/>
        <v>9</v>
      </c>
    </row>
    <row r="1569" spans="1:7" x14ac:dyDescent="0.25">
      <c r="A1569" s="78" t="s">
        <v>2505</v>
      </c>
      <c r="B1569" s="79" t="s">
        <v>2506</v>
      </c>
      <c r="C1569" s="80" t="s">
        <v>6843</v>
      </c>
      <c r="D1569" s="81">
        <v>16.02</v>
      </c>
      <c r="E1569" s="81">
        <v>16.03</v>
      </c>
      <c r="F1569" s="81">
        <v>32.049999999999997</v>
      </c>
      <c r="G1569" s="65">
        <f t="shared" si="24"/>
        <v>9</v>
      </c>
    </row>
    <row r="1570" spans="1:7" x14ac:dyDescent="0.25">
      <c r="A1570" s="78" t="s">
        <v>2507</v>
      </c>
      <c r="B1570" s="79" t="s">
        <v>2508</v>
      </c>
      <c r="C1570" s="80" t="s">
        <v>6843</v>
      </c>
      <c r="D1570" s="81">
        <v>11.79</v>
      </c>
      <c r="E1570" s="81">
        <v>16.03</v>
      </c>
      <c r="F1570" s="81">
        <v>27.82</v>
      </c>
      <c r="G1570" s="65">
        <f t="shared" si="24"/>
        <v>9</v>
      </c>
    </row>
    <row r="1571" spans="1:7" x14ac:dyDescent="0.25">
      <c r="A1571" s="78" t="s">
        <v>2509</v>
      </c>
      <c r="B1571" s="79" t="s">
        <v>2510</v>
      </c>
      <c r="C1571" s="80"/>
      <c r="D1571" s="81"/>
      <c r="E1571" s="81"/>
      <c r="F1571" s="81"/>
      <c r="G1571" s="65">
        <f t="shared" si="24"/>
        <v>5</v>
      </c>
    </row>
    <row r="1572" spans="1:7" ht="30" x14ac:dyDescent="0.25">
      <c r="A1572" s="78" t="s">
        <v>2511</v>
      </c>
      <c r="B1572" s="79" t="s">
        <v>2512</v>
      </c>
      <c r="C1572" s="80" t="s">
        <v>6833</v>
      </c>
      <c r="D1572" s="81">
        <v>8.25</v>
      </c>
      <c r="E1572" s="81">
        <v>13.55</v>
      </c>
      <c r="F1572" s="81">
        <v>21.8</v>
      </c>
      <c r="G1572" s="65">
        <f t="shared" si="24"/>
        <v>9</v>
      </c>
    </row>
    <row r="1573" spans="1:7" ht="30" x14ac:dyDescent="0.25">
      <c r="A1573" s="78" t="s">
        <v>2513</v>
      </c>
      <c r="B1573" s="79" t="s">
        <v>2514</v>
      </c>
      <c r="C1573" s="80" t="s">
        <v>6833</v>
      </c>
      <c r="D1573" s="81">
        <v>13.46</v>
      </c>
      <c r="E1573" s="81">
        <v>13.55</v>
      </c>
      <c r="F1573" s="81">
        <v>27.01</v>
      </c>
      <c r="G1573" s="65">
        <f t="shared" si="24"/>
        <v>9</v>
      </c>
    </row>
    <row r="1574" spans="1:7" x14ac:dyDescent="0.25">
      <c r="A1574" s="78" t="s">
        <v>2515</v>
      </c>
      <c r="B1574" s="79" t="s">
        <v>2516</v>
      </c>
      <c r="C1574" s="80" t="s">
        <v>6833</v>
      </c>
      <c r="D1574" s="81">
        <v>9.26</v>
      </c>
      <c r="E1574" s="81">
        <v>13.55</v>
      </c>
      <c r="F1574" s="81">
        <v>22.81</v>
      </c>
      <c r="G1574" s="65">
        <f t="shared" si="24"/>
        <v>9</v>
      </c>
    </row>
    <row r="1575" spans="1:7" ht="30" x14ac:dyDescent="0.25">
      <c r="A1575" s="78" t="s">
        <v>2517</v>
      </c>
      <c r="B1575" s="79" t="s">
        <v>2518</v>
      </c>
      <c r="C1575" s="80" t="s">
        <v>6833</v>
      </c>
      <c r="D1575" s="81">
        <v>18.5</v>
      </c>
      <c r="E1575" s="81">
        <v>13.55</v>
      </c>
      <c r="F1575" s="81">
        <v>32.049999999999997</v>
      </c>
      <c r="G1575" s="65">
        <f t="shared" si="24"/>
        <v>9</v>
      </c>
    </row>
    <row r="1576" spans="1:7" x14ac:dyDescent="0.25">
      <c r="A1576" s="78" t="s">
        <v>2519</v>
      </c>
      <c r="B1576" s="79" t="s">
        <v>6901</v>
      </c>
      <c r="C1576" s="80"/>
      <c r="D1576" s="81"/>
      <c r="E1576" s="81"/>
      <c r="F1576" s="81"/>
      <c r="G1576" s="65">
        <f t="shared" si="24"/>
        <v>5</v>
      </c>
    </row>
    <row r="1577" spans="1:7" x14ac:dyDescent="0.25">
      <c r="A1577" s="78" t="s">
        <v>2520</v>
      </c>
      <c r="B1577" s="79" t="s">
        <v>2521</v>
      </c>
      <c r="C1577" s="80" t="s">
        <v>6843</v>
      </c>
      <c r="D1577" s="81">
        <v>52.61</v>
      </c>
      <c r="E1577" s="81">
        <v>16.489999999999998</v>
      </c>
      <c r="F1577" s="81">
        <v>69.099999999999994</v>
      </c>
      <c r="G1577" s="65">
        <f t="shared" si="24"/>
        <v>9</v>
      </c>
    </row>
    <row r="1578" spans="1:7" x14ac:dyDescent="0.25">
      <c r="A1578" s="78" t="s">
        <v>2522</v>
      </c>
      <c r="B1578" s="79" t="s">
        <v>2523</v>
      </c>
      <c r="C1578" s="80"/>
      <c r="D1578" s="81"/>
      <c r="E1578" s="81"/>
      <c r="F1578" s="81"/>
      <c r="G1578" s="65">
        <f t="shared" si="24"/>
        <v>2</v>
      </c>
    </row>
    <row r="1579" spans="1:7" x14ac:dyDescent="0.25">
      <c r="A1579" s="78" t="s">
        <v>2524</v>
      </c>
      <c r="B1579" s="79" t="s">
        <v>2525</v>
      </c>
      <c r="C1579" s="80"/>
      <c r="D1579" s="81"/>
      <c r="E1579" s="81"/>
      <c r="F1579" s="81"/>
      <c r="G1579" s="65">
        <f t="shared" si="24"/>
        <v>5</v>
      </c>
    </row>
    <row r="1580" spans="1:7" ht="30" x14ac:dyDescent="0.25">
      <c r="A1580" s="78" t="s">
        <v>2526</v>
      </c>
      <c r="B1580" s="79" t="s">
        <v>7526</v>
      </c>
      <c r="C1580" s="80" t="s">
        <v>6833</v>
      </c>
      <c r="D1580" s="81">
        <v>179.53</v>
      </c>
      <c r="E1580" s="81">
        <v>13.55</v>
      </c>
      <c r="F1580" s="81">
        <v>193.08</v>
      </c>
      <c r="G1580" s="65">
        <f t="shared" si="24"/>
        <v>9</v>
      </c>
    </row>
    <row r="1581" spans="1:7" ht="30" x14ac:dyDescent="0.25">
      <c r="A1581" s="78" t="s">
        <v>2527</v>
      </c>
      <c r="B1581" s="79" t="s">
        <v>7527</v>
      </c>
      <c r="C1581" s="80" t="s">
        <v>6828</v>
      </c>
      <c r="D1581" s="81">
        <v>111.96</v>
      </c>
      <c r="E1581" s="81">
        <v>13.55</v>
      </c>
      <c r="F1581" s="81">
        <v>125.51</v>
      </c>
      <c r="G1581" s="65">
        <f t="shared" si="24"/>
        <v>9</v>
      </c>
    </row>
    <row r="1582" spans="1:7" ht="30" x14ac:dyDescent="0.25">
      <c r="A1582" s="78" t="s">
        <v>2528</v>
      </c>
      <c r="B1582" s="79" t="s">
        <v>7528</v>
      </c>
      <c r="C1582" s="80" t="s">
        <v>6828</v>
      </c>
      <c r="D1582" s="81">
        <v>149.61000000000001</v>
      </c>
      <c r="E1582" s="81">
        <v>13.55</v>
      </c>
      <c r="F1582" s="81">
        <v>163.16</v>
      </c>
      <c r="G1582" s="65">
        <f t="shared" si="24"/>
        <v>9</v>
      </c>
    </row>
    <row r="1583" spans="1:7" ht="45" x14ac:dyDescent="0.25">
      <c r="A1583" s="78" t="s">
        <v>2529</v>
      </c>
      <c r="B1583" s="79" t="s">
        <v>7529</v>
      </c>
      <c r="C1583" s="80" t="s">
        <v>6828</v>
      </c>
      <c r="D1583" s="81">
        <v>354.96</v>
      </c>
      <c r="E1583" s="81">
        <v>13.55</v>
      </c>
      <c r="F1583" s="81">
        <v>368.51</v>
      </c>
      <c r="G1583" s="65">
        <f t="shared" si="24"/>
        <v>9</v>
      </c>
    </row>
    <row r="1584" spans="1:7" ht="45" x14ac:dyDescent="0.25">
      <c r="A1584" s="78" t="s">
        <v>2530</v>
      </c>
      <c r="B1584" s="79" t="s">
        <v>7530</v>
      </c>
      <c r="C1584" s="80" t="s">
        <v>6828</v>
      </c>
      <c r="D1584" s="81">
        <v>160.19999999999999</v>
      </c>
      <c r="E1584" s="81">
        <v>13.55</v>
      </c>
      <c r="F1584" s="81">
        <v>173.75</v>
      </c>
      <c r="G1584" s="65">
        <f t="shared" si="24"/>
        <v>9</v>
      </c>
    </row>
    <row r="1585" spans="1:7" ht="45" x14ac:dyDescent="0.25">
      <c r="A1585" s="78" t="s">
        <v>2531</v>
      </c>
      <c r="B1585" s="79" t="s">
        <v>7531</v>
      </c>
      <c r="C1585" s="80" t="s">
        <v>6828</v>
      </c>
      <c r="D1585" s="81">
        <v>130.77000000000001</v>
      </c>
      <c r="E1585" s="81">
        <v>13.55</v>
      </c>
      <c r="F1585" s="81">
        <v>144.32</v>
      </c>
      <c r="G1585" s="65">
        <f t="shared" si="24"/>
        <v>9</v>
      </c>
    </row>
    <row r="1586" spans="1:7" ht="45" x14ac:dyDescent="0.25">
      <c r="A1586" s="78" t="s">
        <v>2532</v>
      </c>
      <c r="B1586" s="79" t="s">
        <v>7532</v>
      </c>
      <c r="C1586" s="80" t="s">
        <v>6828</v>
      </c>
      <c r="D1586" s="81">
        <v>282.62</v>
      </c>
      <c r="E1586" s="81">
        <v>13.55</v>
      </c>
      <c r="F1586" s="81">
        <v>296.17</v>
      </c>
      <c r="G1586" s="65">
        <f t="shared" si="24"/>
        <v>9</v>
      </c>
    </row>
    <row r="1587" spans="1:7" ht="45" x14ac:dyDescent="0.25">
      <c r="A1587" s="78" t="s">
        <v>2533</v>
      </c>
      <c r="B1587" s="79" t="s">
        <v>7533</v>
      </c>
      <c r="C1587" s="80" t="s">
        <v>6828</v>
      </c>
      <c r="D1587" s="81">
        <v>270</v>
      </c>
      <c r="E1587" s="81">
        <v>13.55</v>
      </c>
      <c r="F1587" s="81">
        <v>283.55</v>
      </c>
      <c r="G1587" s="65">
        <f t="shared" si="24"/>
        <v>9</v>
      </c>
    </row>
    <row r="1588" spans="1:7" ht="30" x14ac:dyDescent="0.25">
      <c r="A1588" s="78" t="s">
        <v>2534</v>
      </c>
      <c r="B1588" s="79" t="s">
        <v>7534</v>
      </c>
      <c r="C1588" s="80" t="s">
        <v>6828</v>
      </c>
      <c r="D1588" s="81">
        <v>139.35</v>
      </c>
      <c r="E1588" s="81">
        <v>13.55</v>
      </c>
      <c r="F1588" s="81">
        <v>152.9</v>
      </c>
      <c r="G1588" s="65">
        <f t="shared" si="24"/>
        <v>9</v>
      </c>
    </row>
    <row r="1589" spans="1:7" ht="45" x14ac:dyDescent="0.25">
      <c r="A1589" s="78" t="s">
        <v>2535</v>
      </c>
      <c r="B1589" s="79" t="s">
        <v>7535</v>
      </c>
      <c r="C1589" s="80" t="s">
        <v>6828</v>
      </c>
      <c r="D1589" s="81">
        <v>380.41</v>
      </c>
      <c r="E1589" s="81">
        <v>22.58</v>
      </c>
      <c r="F1589" s="81">
        <v>402.99</v>
      </c>
      <c r="G1589" s="65">
        <f t="shared" si="24"/>
        <v>9</v>
      </c>
    </row>
    <row r="1590" spans="1:7" x14ac:dyDescent="0.25">
      <c r="A1590" s="78" t="s">
        <v>2536</v>
      </c>
      <c r="B1590" s="79" t="s">
        <v>6902</v>
      </c>
      <c r="C1590" s="80"/>
      <c r="D1590" s="81"/>
      <c r="E1590" s="81"/>
      <c r="F1590" s="81"/>
      <c r="G1590" s="65">
        <f t="shared" si="24"/>
        <v>5</v>
      </c>
    </row>
    <row r="1591" spans="1:7" ht="45" x14ac:dyDescent="0.25">
      <c r="A1591" s="78" t="s">
        <v>6664</v>
      </c>
      <c r="B1591" s="79" t="s">
        <v>7536</v>
      </c>
      <c r="C1591" s="80" t="s">
        <v>6828</v>
      </c>
      <c r="D1591" s="81">
        <v>2742.78</v>
      </c>
      <c r="E1591" s="81">
        <v>70.41</v>
      </c>
      <c r="F1591" s="81">
        <v>2813.19</v>
      </c>
      <c r="G1591" s="65">
        <f t="shared" si="24"/>
        <v>9</v>
      </c>
    </row>
    <row r="1592" spans="1:7" ht="45" x14ac:dyDescent="0.25">
      <c r="A1592" s="78" t="s">
        <v>6665</v>
      </c>
      <c r="B1592" s="79" t="s">
        <v>7537</v>
      </c>
      <c r="C1592" s="80" t="s">
        <v>6828</v>
      </c>
      <c r="D1592" s="81">
        <v>3559.62</v>
      </c>
      <c r="E1592" s="81">
        <v>70.41</v>
      </c>
      <c r="F1592" s="81">
        <v>3630.03</v>
      </c>
      <c r="G1592" s="65">
        <f t="shared" si="24"/>
        <v>9</v>
      </c>
    </row>
    <row r="1593" spans="1:7" x14ac:dyDescent="0.25">
      <c r="A1593" s="78" t="s">
        <v>2537</v>
      </c>
      <c r="B1593" s="79" t="s">
        <v>2538</v>
      </c>
      <c r="C1593" s="80"/>
      <c r="D1593" s="81"/>
      <c r="E1593" s="81"/>
      <c r="F1593" s="81"/>
      <c r="G1593" s="65">
        <f t="shared" si="24"/>
        <v>5</v>
      </c>
    </row>
    <row r="1594" spans="1:7" ht="45" x14ac:dyDescent="0.25">
      <c r="A1594" s="78" t="s">
        <v>2539</v>
      </c>
      <c r="B1594" s="79" t="s">
        <v>8686</v>
      </c>
      <c r="C1594" s="80" t="s">
        <v>6830</v>
      </c>
      <c r="D1594" s="81">
        <v>323.95</v>
      </c>
      <c r="E1594" s="81">
        <v>24.82</v>
      </c>
      <c r="F1594" s="81">
        <v>348.77</v>
      </c>
      <c r="G1594" s="65">
        <f t="shared" si="24"/>
        <v>9</v>
      </c>
    </row>
    <row r="1595" spans="1:7" ht="30" x14ac:dyDescent="0.25">
      <c r="A1595" s="78" t="s">
        <v>2540</v>
      </c>
      <c r="B1595" s="79" t="s">
        <v>8687</v>
      </c>
      <c r="C1595" s="80" t="s">
        <v>6830</v>
      </c>
      <c r="D1595" s="81">
        <v>164</v>
      </c>
      <c r="E1595" s="81">
        <v>10.38</v>
      </c>
      <c r="F1595" s="81">
        <v>174.38</v>
      </c>
      <c r="G1595" s="65">
        <f t="shared" si="24"/>
        <v>9</v>
      </c>
    </row>
    <row r="1596" spans="1:7" ht="30" x14ac:dyDescent="0.25">
      <c r="A1596" s="78" t="s">
        <v>2541</v>
      </c>
      <c r="B1596" s="79" t="s">
        <v>8001</v>
      </c>
      <c r="C1596" s="80" t="s">
        <v>6830</v>
      </c>
      <c r="D1596" s="81">
        <v>106.49</v>
      </c>
      <c r="E1596" s="81">
        <v>29.12</v>
      </c>
      <c r="F1596" s="81">
        <v>135.61000000000001</v>
      </c>
      <c r="G1596" s="65">
        <f t="shared" si="24"/>
        <v>9</v>
      </c>
    </row>
    <row r="1597" spans="1:7" ht="30" x14ac:dyDescent="0.25">
      <c r="A1597" s="78" t="s">
        <v>8688</v>
      </c>
      <c r="B1597" s="79" t="s">
        <v>8689</v>
      </c>
      <c r="C1597" s="80" t="s">
        <v>6830</v>
      </c>
      <c r="D1597" s="81">
        <v>195.8</v>
      </c>
      <c r="E1597" s="81">
        <v>29.12</v>
      </c>
      <c r="F1597" s="81">
        <v>224.92</v>
      </c>
      <c r="G1597" s="65">
        <f t="shared" si="24"/>
        <v>9</v>
      </c>
    </row>
    <row r="1598" spans="1:7" ht="30" x14ac:dyDescent="0.25">
      <c r="A1598" s="78" t="s">
        <v>2542</v>
      </c>
      <c r="B1598" s="79" t="s">
        <v>7538</v>
      </c>
      <c r="C1598" s="80" t="s">
        <v>6828</v>
      </c>
      <c r="D1598" s="81">
        <v>4.4000000000000004</v>
      </c>
      <c r="E1598" s="81">
        <v>1.58</v>
      </c>
      <c r="F1598" s="81">
        <v>5.98</v>
      </c>
      <c r="G1598" s="65">
        <f t="shared" si="24"/>
        <v>9</v>
      </c>
    </row>
    <row r="1599" spans="1:7" ht="30" x14ac:dyDescent="0.25">
      <c r="A1599" s="78" t="s">
        <v>2543</v>
      </c>
      <c r="B1599" s="79" t="s">
        <v>2544</v>
      </c>
      <c r="C1599" s="80" t="s">
        <v>6833</v>
      </c>
      <c r="D1599" s="81">
        <v>435.02</v>
      </c>
      <c r="E1599" s="81"/>
      <c r="F1599" s="81">
        <v>435.02</v>
      </c>
      <c r="G1599" s="65">
        <f t="shared" si="24"/>
        <v>9</v>
      </c>
    </row>
    <row r="1600" spans="1:7" ht="30" x14ac:dyDescent="0.25">
      <c r="A1600" s="78" t="s">
        <v>2545</v>
      </c>
      <c r="B1600" s="79" t="s">
        <v>8002</v>
      </c>
      <c r="C1600" s="80" t="s">
        <v>6830</v>
      </c>
      <c r="D1600" s="81">
        <v>5.75</v>
      </c>
      <c r="E1600" s="81">
        <v>10.27</v>
      </c>
      <c r="F1600" s="81">
        <v>16.02</v>
      </c>
      <c r="G1600" s="65">
        <f t="shared" si="24"/>
        <v>9</v>
      </c>
    </row>
    <row r="1601" spans="1:7" ht="30" x14ac:dyDescent="0.25">
      <c r="A1601" s="78" t="s">
        <v>2546</v>
      </c>
      <c r="B1601" s="79" t="s">
        <v>2547</v>
      </c>
      <c r="C1601" s="80" t="s">
        <v>6828</v>
      </c>
      <c r="D1601" s="81">
        <v>0.56999999999999995</v>
      </c>
      <c r="E1601" s="81">
        <v>16.52</v>
      </c>
      <c r="F1601" s="81">
        <v>17.09</v>
      </c>
      <c r="G1601" s="65">
        <f t="shared" si="24"/>
        <v>9</v>
      </c>
    </row>
    <row r="1602" spans="1:7" ht="30" x14ac:dyDescent="0.25">
      <c r="A1602" s="78" t="s">
        <v>2548</v>
      </c>
      <c r="B1602" s="79" t="s">
        <v>8690</v>
      </c>
      <c r="C1602" s="80" t="s">
        <v>6830</v>
      </c>
      <c r="D1602" s="81">
        <v>135.66999999999999</v>
      </c>
      <c r="E1602" s="81">
        <v>16.079999999999998</v>
      </c>
      <c r="F1602" s="81">
        <v>151.75</v>
      </c>
      <c r="G1602" s="65">
        <f t="shared" si="24"/>
        <v>9</v>
      </c>
    </row>
    <row r="1603" spans="1:7" x14ac:dyDescent="0.25">
      <c r="A1603" s="78" t="s">
        <v>2549</v>
      </c>
      <c r="B1603" s="79" t="s">
        <v>6903</v>
      </c>
      <c r="C1603" s="80"/>
      <c r="D1603" s="81"/>
      <c r="E1603" s="81"/>
      <c r="F1603" s="81"/>
      <c r="G1603" s="65">
        <f t="shared" si="24"/>
        <v>5</v>
      </c>
    </row>
    <row r="1604" spans="1:7" ht="30" x14ac:dyDescent="0.25">
      <c r="A1604" s="78" t="s">
        <v>2550</v>
      </c>
      <c r="B1604" s="79" t="s">
        <v>2551</v>
      </c>
      <c r="C1604" s="80" t="s">
        <v>6828</v>
      </c>
      <c r="D1604" s="81">
        <v>10.64</v>
      </c>
      <c r="E1604" s="81">
        <v>1.58</v>
      </c>
      <c r="F1604" s="81">
        <v>12.22</v>
      </c>
      <c r="G1604" s="65">
        <f t="shared" si="24"/>
        <v>9</v>
      </c>
    </row>
    <row r="1605" spans="1:7" ht="30" x14ac:dyDescent="0.25">
      <c r="A1605" s="78" t="s">
        <v>2552</v>
      </c>
      <c r="B1605" s="79" t="s">
        <v>2553</v>
      </c>
      <c r="C1605" s="80" t="s">
        <v>6828</v>
      </c>
      <c r="D1605" s="81">
        <v>10.39</v>
      </c>
      <c r="E1605" s="81">
        <v>1.58</v>
      </c>
      <c r="F1605" s="81">
        <v>11.97</v>
      </c>
      <c r="G1605" s="65">
        <f t="shared" si="24"/>
        <v>9</v>
      </c>
    </row>
    <row r="1606" spans="1:7" ht="30" x14ac:dyDescent="0.25">
      <c r="A1606" s="78" t="s">
        <v>2554</v>
      </c>
      <c r="B1606" s="79" t="s">
        <v>2555</v>
      </c>
      <c r="C1606" s="80" t="s">
        <v>6828</v>
      </c>
      <c r="D1606" s="81">
        <v>21.68</v>
      </c>
      <c r="E1606" s="81">
        <v>1.58</v>
      </c>
      <c r="F1606" s="81">
        <v>23.26</v>
      </c>
      <c r="G1606" s="65">
        <f t="shared" si="24"/>
        <v>9</v>
      </c>
    </row>
    <row r="1607" spans="1:7" ht="30" x14ac:dyDescent="0.25">
      <c r="A1607" s="78" t="s">
        <v>2556</v>
      </c>
      <c r="B1607" s="79" t="s">
        <v>7539</v>
      </c>
      <c r="C1607" s="80" t="s">
        <v>6833</v>
      </c>
      <c r="D1607" s="81">
        <v>37.46</v>
      </c>
      <c r="E1607" s="81">
        <v>25.03</v>
      </c>
      <c r="F1607" s="81">
        <v>62.49</v>
      </c>
      <c r="G1607" s="65">
        <f t="shared" si="24"/>
        <v>9</v>
      </c>
    </row>
    <row r="1608" spans="1:7" ht="30" x14ac:dyDescent="0.25">
      <c r="A1608" s="78" t="s">
        <v>2557</v>
      </c>
      <c r="B1608" s="79" t="s">
        <v>7540</v>
      </c>
      <c r="C1608" s="80" t="s">
        <v>6836</v>
      </c>
      <c r="D1608" s="81">
        <v>245.29</v>
      </c>
      <c r="E1608" s="81">
        <v>25.03</v>
      </c>
      <c r="F1608" s="81">
        <v>270.32</v>
      </c>
      <c r="G1608" s="65">
        <f t="shared" si="24"/>
        <v>9</v>
      </c>
    </row>
    <row r="1609" spans="1:7" ht="45" x14ac:dyDescent="0.25">
      <c r="A1609" s="78" t="s">
        <v>2558</v>
      </c>
      <c r="B1609" s="79" t="s">
        <v>7541</v>
      </c>
      <c r="C1609" s="80" t="s">
        <v>6836</v>
      </c>
      <c r="D1609" s="81">
        <v>658.26</v>
      </c>
      <c r="E1609" s="81">
        <v>25.03</v>
      </c>
      <c r="F1609" s="81">
        <v>683.29</v>
      </c>
      <c r="G1609" s="65">
        <f t="shared" si="24"/>
        <v>9</v>
      </c>
    </row>
    <row r="1610" spans="1:7" ht="30" x14ac:dyDescent="0.25">
      <c r="A1610" s="78" t="s">
        <v>2559</v>
      </c>
      <c r="B1610" s="79" t="s">
        <v>2560</v>
      </c>
      <c r="C1610" s="80" t="s">
        <v>6828</v>
      </c>
      <c r="D1610" s="81">
        <v>28.25</v>
      </c>
      <c r="E1610" s="81">
        <v>4.07</v>
      </c>
      <c r="F1610" s="81">
        <v>32.32</v>
      </c>
      <c r="G1610" s="65">
        <f t="shared" ref="G1610:G1673" si="25">LEN(A1610)</f>
        <v>9</v>
      </c>
    </row>
    <row r="1611" spans="1:7" ht="30" x14ac:dyDescent="0.25">
      <c r="A1611" s="78" t="s">
        <v>2561</v>
      </c>
      <c r="B1611" s="79" t="s">
        <v>7542</v>
      </c>
      <c r="C1611" s="80" t="s">
        <v>6828</v>
      </c>
      <c r="D1611" s="81">
        <v>790.41</v>
      </c>
      <c r="E1611" s="81">
        <v>5.09</v>
      </c>
      <c r="F1611" s="81">
        <v>795.5</v>
      </c>
      <c r="G1611" s="65">
        <f t="shared" si="25"/>
        <v>9</v>
      </c>
    </row>
    <row r="1612" spans="1:7" x14ac:dyDescent="0.25">
      <c r="A1612" s="78" t="s">
        <v>2562</v>
      </c>
      <c r="B1612" s="79" t="s">
        <v>2563</v>
      </c>
      <c r="C1612" s="80" t="s">
        <v>6828</v>
      </c>
      <c r="D1612" s="81">
        <v>145.24</v>
      </c>
      <c r="E1612" s="81">
        <v>87.59</v>
      </c>
      <c r="F1612" s="81">
        <v>232.83</v>
      </c>
      <c r="G1612" s="65">
        <f t="shared" si="25"/>
        <v>9</v>
      </c>
    </row>
    <row r="1613" spans="1:7" ht="30" x14ac:dyDescent="0.25">
      <c r="A1613" s="78" t="s">
        <v>2564</v>
      </c>
      <c r="B1613" s="79" t="s">
        <v>2565</v>
      </c>
      <c r="C1613" s="80" t="s">
        <v>6828</v>
      </c>
      <c r="D1613" s="81">
        <v>293.52999999999997</v>
      </c>
      <c r="E1613" s="81">
        <v>200.2</v>
      </c>
      <c r="F1613" s="81">
        <v>493.73</v>
      </c>
      <c r="G1613" s="65">
        <f t="shared" si="25"/>
        <v>9</v>
      </c>
    </row>
    <row r="1614" spans="1:7" ht="30" x14ac:dyDescent="0.25">
      <c r="A1614" s="78" t="s">
        <v>2566</v>
      </c>
      <c r="B1614" s="79" t="s">
        <v>7543</v>
      </c>
      <c r="C1614" s="80" t="s">
        <v>6828</v>
      </c>
      <c r="D1614" s="81">
        <v>193.98</v>
      </c>
      <c r="E1614" s="81">
        <v>22.58</v>
      </c>
      <c r="F1614" s="81">
        <v>216.56</v>
      </c>
      <c r="G1614" s="65">
        <f t="shared" si="25"/>
        <v>9</v>
      </c>
    </row>
    <row r="1615" spans="1:7" ht="30" x14ac:dyDescent="0.25">
      <c r="A1615" s="78" t="s">
        <v>2567</v>
      </c>
      <c r="B1615" s="79" t="s">
        <v>7544</v>
      </c>
      <c r="C1615" s="80" t="s">
        <v>6828</v>
      </c>
      <c r="D1615" s="81">
        <v>22.56</v>
      </c>
      <c r="E1615" s="81">
        <v>4.07</v>
      </c>
      <c r="F1615" s="81">
        <v>26.63</v>
      </c>
      <c r="G1615" s="65">
        <f t="shared" si="25"/>
        <v>9</v>
      </c>
    </row>
    <row r="1616" spans="1:7" x14ac:dyDescent="0.25">
      <c r="A1616" s="78" t="s">
        <v>2568</v>
      </c>
      <c r="B1616" s="79" t="s">
        <v>6904</v>
      </c>
      <c r="C1616" s="80"/>
      <c r="D1616" s="81"/>
      <c r="E1616" s="81"/>
      <c r="F1616" s="81"/>
      <c r="G1616" s="65">
        <f t="shared" si="25"/>
        <v>5</v>
      </c>
    </row>
    <row r="1617" spans="1:7" ht="30" x14ac:dyDescent="0.25">
      <c r="A1617" s="78" t="s">
        <v>2569</v>
      </c>
      <c r="B1617" s="79" t="s">
        <v>2570</v>
      </c>
      <c r="C1617" s="80" t="s">
        <v>6828</v>
      </c>
      <c r="D1617" s="81">
        <v>700.59</v>
      </c>
      <c r="E1617" s="81">
        <v>5.09</v>
      </c>
      <c r="F1617" s="81">
        <v>705.68</v>
      </c>
      <c r="G1617" s="65">
        <f t="shared" si="25"/>
        <v>9</v>
      </c>
    </row>
    <row r="1618" spans="1:7" ht="30" x14ac:dyDescent="0.25">
      <c r="A1618" s="78" t="s">
        <v>2571</v>
      </c>
      <c r="B1618" s="79" t="s">
        <v>2572</v>
      </c>
      <c r="C1618" s="80" t="s">
        <v>6828</v>
      </c>
      <c r="D1618" s="81">
        <v>1655.91</v>
      </c>
      <c r="E1618" s="81">
        <v>70.41</v>
      </c>
      <c r="F1618" s="81">
        <v>1726.32</v>
      </c>
      <c r="G1618" s="65">
        <f t="shared" si="25"/>
        <v>9</v>
      </c>
    </row>
    <row r="1619" spans="1:7" ht="30" x14ac:dyDescent="0.25">
      <c r="A1619" s="78" t="s">
        <v>2573</v>
      </c>
      <c r="B1619" s="79" t="s">
        <v>8106</v>
      </c>
      <c r="C1619" s="80" t="s">
        <v>6828</v>
      </c>
      <c r="D1619" s="81">
        <v>2858.6</v>
      </c>
      <c r="E1619" s="81">
        <v>367.26</v>
      </c>
      <c r="F1619" s="81">
        <v>3225.86</v>
      </c>
      <c r="G1619" s="65">
        <f t="shared" si="25"/>
        <v>9</v>
      </c>
    </row>
    <row r="1620" spans="1:7" ht="30" x14ac:dyDescent="0.25">
      <c r="A1620" s="78" t="s">
        <v>2574</v>
      </c>
      <c r="B1620" s="79" t="s">
        <v>6580</v>
      </c>
      <c r="C1620" s="80" t="s">
        <v>6828</v>
      </c>
      <c r="D1620" s="81">
        <v>1324.63</v>
      </c>
      <c r="E1620" s="81">
        <v>60.23</v>
      </c>
      <c r="F1620" s="81">
        <v>1384.86</v>
      </c>
      <c r="G1620" s="65">
        <f t="shared" si="25"/>
        <v>9</v>
      </c>
    </row>
    <row r="1621" spans="1:7" x14ac:dyDescent="0.25">
      <c r="A1621" s="78" t="s">
        <v>2575</v>
      </c>
      <c r="B1621" s="79" t="s">
        <v>2576</v>
      </c>
      <c r="C1621" s="80"/>
      <c r="D1621" s="81"/>
      <c r="E1621" s="81"/>
      <c r="F1621" s="81"/>
      <c r="G1621" s="65">
        <f t="shared" si="25"/>
        <v>5</v>
      </c>
    </row>
    <row r="1622" spans="1:7" ht="45" x14ac:dyDescent="0.25">
      <c r="A1622" s="78" t="s">
        <v>2577</v>
      </c>
      <c r="B1622" s="79" t="s">
        <v>7545</v>
      </c>
      <c r="C1622" s="80" t="s">
        <v>6836</v>
      </c>
      <c r="D1622" s="81">
        <v>161481.59</v>
      </c>
      <c r="E1622" s="81"/>
      <c r="F1622" s="81">
        <v>161481.59</v>
      </c>
      <c r="G1622" s="65">
        <f t="shared" si="25"/>
        <v>9</v>
      </c>
    </row>
    <row r="1623" spans="1:7" ht="45" x14ac:dyDescent="0.25">
      <c r="A1623" s="78" t="s">
        <v>2578</v>
      </c>
      <c r="B1623" s="79" t="s">
        <v>7546</v>
      </c>
      <c r="C1623" s="80" t="s">
        <v>6836</v>
      </c>
      <c r="D1623" s="81">
        <v>137288.13</v>
      </c>
      <c r="E1623" s="81"/>
      <c r="F1623" s="81">
        <v>137288.13</v>
      </c>
      <c r="G1623" s="65">
        <f t="shared" si="25"/>
        <v>9</v>
      </c>
    </row>
    <row r="1624" spans="1:7" ht="30" x14ac:dyDescent="0.25">
      <c r="A1624" s="78" t="s">
        <v>2579</v>
      </c>
      <c r="B1624" s="79" t="s">
        <v>7547</v>
      </c>
      <c r="C1624" s="80" t="s">
        <v>6836</v>
      </c>
      <c r="D1624" s="81">
        <v>38618.76</v>
      </c>
      <c r="E1624" s="81"/>
      <c r="F1624" s="81">
        <v>38618.76</v>
      </c>
      <c r="G1624" s="65">
        <f t="shared" si="25"/>
        <v>9</v>
      </c>
    </row>
    <row r="1625" spans="1:7" ht="45" x14ac:dyDescent="0.25">
      <c r="A1625" s="78" t="s">
        <v>2580</v>
      </c>
      <c r="B1625" s="79" t="s">
        <v>7548</v>
      </c>
      <c r="C1625" s="80" t="s">
        <v>6836</v>
      </c>
      <c r="D1625" s="81">
        <v>35941.56</v>
      </c>
      <c r="E1625" s="81"/>
      <c r="F1625" s="81">
        <v>35941.56</v>
      </c>
      <c r="G1625" s="65">
        <f t="shared" si="25"/>
        <v>9</v>
      </c>
    </row>
    <row r="1626" spans="1:7" x14ac:dyDescent="0.25">
      <c r="A1626" s="78" t="s">
        <v>2581</v>
      </c>
      <c r="B1626" s="79" t="s">
        <v>6905</v>
      </c>
      <c r="C1626" s="80"/>
      <c r="D1626" s="81"/>
      <c r="E1626" s="81"/>
      <c r="F1626" s="81"/>
      <c r="G1626" s="65">
        <f t="shared" si="25"/>
        <v>2</v>
      </c>
    </row>
    <row r="1627" spans="1:7" x14ac:dyDescent="0.25">
      <c r="A1627" s="78" t="s">
        <v>2582</v>
      </c>
      <c r="B1627" s="79" t="s">
        <v>6906</v>
      </c>
      <c r="C1627" s="80"/>
      <c r="D1627" s="81"/>
      <c r="E1627" s="81"/>
      <c r="F1627" s="81"/>
      <c r="G1627" s="65">
        <f t="shared" si="25"/>
        <v>5</v>
      </c>
    </row>
    <row r="1628" spans="1:7" x14ac:dyDescent="0.25">
      <c r="A1628" s="78" t="s">
        <v>2583</v>
      </c>
      <c r="B1628" s="79" t="s">
        <v>2584</v>
      </c>
      <c r="C1628" s="80" t="s">
        <v>6830</v>
      </c>
      <c r="D1628" s="81">
        <v>18.079999999999998</v>
      </c>
      <c r="E1628" s="81">
        <v>4.07</v>
      </c>
      <c r="F1628" s="81">
        <v>22.15</v>
      </c>
      <c r="G1628" s="65">
        <f t="shared" si="25"/>
        <v>9</v>
      </c>
    </row>
    <row r="1629" spans="1:7" x14ac:dyDescent="0.25">
      <c r="A1629" s="78" t="s">
        <v>2585</v>
      </c>
      <c r="B1629" s="79" t="s">
        <v>2586</v>
      </c>
      <c r="C1629" s="80" t="s">
        <v>6830</v>
      </c>
      <c r="D1629" s="81">
        <v>27.72</v>
      </c>
      <c r="E1629" s="81">
        <v>4.07</v>
      </c>
      <c r="F1629" s="81">
        <v>31.79</v>
      </c>
      <c r="G1629" s="65">
        <f t="shared" si="25"/>
        <v>9</v>
      </c>
    </row>
    <row r="1630" spans="1:7" x14ac:dyDescent="0.25">
      <c r="A1630" s="78" t="s">
        <v>2587</v>
      </c>
      <c r="B1630" s="79" t="s">
        <v>2588</v>
      </c>
      <c r="C1630" s="80" t="s">
        <v>6834</v>
      </c>
      <c r="D1630" s="81">
        <v>583.73</v>
      </c>
      <c r="E1630" s="81">
        <v>57.01</v>
      </c>
      <c r="F1630" s="81">
        <v>640.74</v>
      </c>
      <c r="G1630" s="65">
        <f t="shared" si="25"/>
        <v>9</v>
      </c>
    </row>
    <row r="1631" spans="1:7" ht="30" x14ac:dyDescent="0.25">
      <c r="A1631" s="78" t="s">
        <v>2589</v>
      </c>
      <c r="B1631" s="79" t="s">
        <v>7549</v>
      </c>
      <c r="C1631" s="80" t="s">
        <v>6830</v>
      </c>
      <c r="D1631" s="81">
        <v>151.63</v>
      </c>
      <c r="E1631" s="81">
        <v>7.5</v>
      </c>
      <c r="F1631" s="81">
        <v>159.13</v>
      </c>
      <c r="G1631" s="65">
        <f t="shared" si="25"/>
        <v>9</v>
      </c>
    </row>
    <row r="1632" spans="1:7" ht="45" x14ac:dyDescent="0.25">
      <c r="A1632" s="78" t="s">
        <v>2590</v>
      </c>
      <c r="B1632" s="79" t="s">
        <v>7550</v>
      </c>
      <c r="C1632" s="80" t="s">
        <v>6830</v>
      </c>
      <c r="D1632" s="81">
        <v>17.25</v>
      </c>
      <c r="E1632" s="81">
        <v>11.07</v>
      </c>
      <c r="F1632" s="81">
        <v>28.32</v>
      </c>
      <c r="G1632" s="65">
        <f t="shared" si="25"/>
        <v>9</v>
      </c>
    </row>
    <row r="1633" spans="1:7" ht="30" x14ac:dyDescent="0.25">
      <c r="A1633" s="78" t="s">
        <v>2591</v>
      </c>
      <c r="B1633" s="79" t="s">
        <v>8691</v>
      </c>
      <c r="C1633" s="80" t="s">
        <v>6830</v>
      </c>
      <c r="D1633" s="81">
        <v>78.34</v>
      </c>
      <c r="E1633" s="81"/>
      <c r="F1633" s="81">
        <v>78.34</v>
      </c>
      <c r="G1633" s="65">
        <f t="shared" si="25"/>
        <v>9</v>
      </c>
    </row>
    <row r="1634" spans="1:7" ht="30" x14ac:dyDescent="0.25">
      <c r="A1634" s="78" t="s">
        <v>2592</v>
      </c>
      <c r="B1634" s="79" t="s">
        <v>7551</v>
      </c>
      <c r="C1634" s="80" t="s">
        <v>6830</v>
      </c>
      <c r="D1634" s="81">
        <v>1163.08</v>
      </c>
      <c r="E1634" s="81"/>
      <c r="F1634" s="81">
        <v>1163.08</v>
      </c>
      <c r="G1634" s="65">
        <f t="shared" si="25"/>
        <v>9</v>
      </c>
    </row>
    <row r="1635" spans="1:7" ht="30" x14ac:dyDescent="0.25">
      <c r="A1635" s="78" t="s">
        <v>2593</v>
      </c>
      <c r="B1635" s="79" t="s">
        <v>6581</v>
      </c>
      <c r="C1635" s="80" t="s">
        <v>6830</v>
      </c>
      <c r="D1635" s="81">
        <v>78.069999999999993</v>
      </c>
      <c r="E1635" s="81">
        <v>30.03</v>
      </c>
      <c r="F1635" s="81">
        <v>108.1</v>
      </c>
      <c r="G1635" s="65">
        <f t="shared" si="25"/>
        <v>9</v>
      </c>
    </row>
    <row r="1636" spans="1:7" ht="45" x14ac:dyDescent="0.25">
      <c r="A1636" s="78" t="s">
        <v>2594</v>
      </c>
      <c r="B1636" s="79" t="s">
        <v>7552</v>
      </c>
      <c r="C1636" s="80" t="s">
        <v>6830</v>
      </c>
      <c r="D1636" s="81">
        <v>546.04999999999995</v>
      </c>
      <c r="E1636" s="81"/>
      <c r="F1636" s="81">
        <v>546.04999999999995</v>
      </c>
      <c r="G1636" s="65">
        <f t="shared" si="25"/>
        <v>9</v>
      </c>
    </row>
    <row r="1637" spans="1:7" x14ac:dyDescent="0.25">
      <c r="A1637" s="78" t="s">
        <v>2595</v>
      </c>
      <c r="B1637" s="79" t="s">
        <v>6907</v>
      </c>
      <c r="C1637" s="80"/>
      <c r="D1637" s="81"/>
      <c r="E1637" s="81"/>
      <c r="F1637" s="81"/>
      <c r="G1637" s="65">
        <f t="shared" si="25"/>
        <v>5</v>
      </c>
    </row>
    <row r="1638" spans="1:7" x14ac:dyDescent="0.25">
      <c r="A1638" s="78" t="s">
        <v>2596</v>
      </c>
      <c r="B1638" s="79" t="s">
        <v>2597</v>
      </c>
      <c r="C1638" s="80" t="s">
        <v>6833</v>
      </c>
      <c r="D1638" s="81">
        <v>1.64</v>
      </c>
      <c r="E1638" s="81">
        <v>7.42</v>
      </c>
      <c r="F1638" s="81">
        <v>9.06</v>
      </c>
      <c r="G1638" s="65">
        <f t="shared" si="25"/>
        <v>9</v>
      </c>
    </row>
    <row r="1639" spans="1:7" x14ac:dyDescent="0.25">
      <c r="A1639" s="78" t="s">
        <v>2598</v>
      </c>
      <c r="B1639" s="79" t="s">
        <v>2599</v>
      </c>
      <c r="C1639" s="80" t="s">
        <v>6833</v>
      </c>
      <c r="D1639" s="81">
        <v>67.849999999999994</v>
      </c>
      <c r="E1639" s="81">
        <v>7.42</v>
      </c>
      <c r="F1639" s="81">
        <v>75.27</v>
      </c>
      <c r="G1639" s="65">
        <f t="shared" si="25"/>
        <v>9</v>
      </c>
    </row>
    <row r="1640" spans="1:7" ht="30" x14ac:dyDescent="0.25">
      <c r="A1640" s="78" t="s">
        <v>2600</v>
      </c>
      <c r="B1640" s="79" t="s">
        <v>7553</v>
      </c>
      <c r="C1640" s="80" t="s">
        <v>6833</v>
      </c>
      <c r="D1640" s="81">
        <v>5.53</v>
      </c>
      <c r="E1640" s="81">
        <v>3.1</v>
      </c>
      <c r="F1640" s="81">
        <v>8.6300000000000008</v>
      </c>
      <c r="G1640" s="65">
        <f t="shared" si="25"/>
        <v>9</v>
      </c>
    </row>
    <row r="1641" spans="1:7" x14ac:dyDescent="0.25">
      <c r="A1641" s="78" t="s">
        <v>2601</v>
      </c>
      <c r="B1641" s="79" t="s">
        <v>2602</v>
      </c>
      <c r="C1641" s="80" t="s">
        <v>6908</v>
      </c>
      <c r="D1641" s="81">
        <v>0.14000000000000001</v>
      </c>
      <c r="E1641" s="81">
        <v>0.06</v>
      </c>
      <c r="F1641" s="81">
        <v>0.2</v>
      </c>
      <c r="G1641" s="65">
        <f t="shared" si="25"/>
        <v>9</v>
      </c>
    </row>
    <row r="1642" spans="1:7" x14ac:dyDescent="0.25">
      <c r="A1642" s="78" t="s">
        <v>2603</v>
      </c>
      <c r="B1642" s="79" t="s">
        <v>2604</v>
      </c>
      <c r="C1642" s="80" t="s">
        <v>6833</v>
      </c>
      <c r="D1642" s="81">
        <v>7.29</v>
      </c>
      <c r="E1642" s="81">
        <v>4.96</v>
      </c>
      <c r="F1642" s="81">
        <v>12.25</v>
      </c>
      <c r="G1642" s="65">
        <f t="shared" si="25"/>
        <v>9</v>
      </c>
    </row>
    <row r="1643" spans="1:7" x14ac:dyDescent="0.25">
      <c r="A1643" s="78" t="s">
        <v>2605</v>
      </c>
      <c r="B1643" s="79" t="s">
        <v>2606</v>
      </c>
      <c r="C1643" s="80" t="s">
        <v>6908</v>
      </c>
      <c r="D1643" s="81">
        <v>0.19</v>
      </c>
      <c r="E1643" s="81">
        <v>0.12</v>
      </c>
      <c r="F1643" s="81">
        <v>0.31</v>
      </c>
      <c r="G1643" s="65">
        <f t="shared" si="25"/>
        <v>9</v>
      </c>
    </row>
    <row r="1644" spans="1:7" ht="45" x14ac:dyDescent="0.25">
      <c r="A1644" s="78" t="s">
        <v>2607</v>
      </c>
      <c r="B1644" s="79" t="s">
        <v>7554</v>
      </c>
      <c r="C1644" s="80" t="s">
        <v>6833</v>
      </c>
      <c r="D1644" s="81">
        <v>212.82</v>
      </c>
      <c r="E1644" s="81">
        <v>4.5199999999999996</v>
      </c>
      <c r="F1644" s="81">
        <v>217.34</v>
      </c>
      <c r="G1644" s="65">
        <f t="shared" si="25"/>
        <v>9</v>
      </c>
    </row>
    <row r="1645" spans="1:7" ht="45" x14ac:dyDescent="0.25">
      <c r="A1645" s="78" t="s">
        <v>2608</v>
      </c>
      <c r="B1645" s="79" t="s">
        <v>7555</v>
      </c>
      <c r="C1645" s="80" t="s">
        <v>6833</v>
      </c>
      <c r="D1645" s="81">
        <v>282.83</v>
      </c>
      <c r="E1645" s="81">
        <v>4.5199999999999996</v>
      </c>
      <c r="F1645" s="81">
        <v>287.35000000000002</v>
      </c>
      <c r="G1645" s="65">
        <f t="shared" si="25"/>
        <v>9</v>
      </c>
    </row>
    <row r="1646" spans="1:7" ht="45" x14ac:dyDescent="0.25">
      <c r="A1646" s="78" t="s">
        <v>2609</v>
      </c>
      <c r="B1646" s="79" t="s">
        <v>7556</v>
      </c>
      <c r="C1646" s="80" t="s">
        <v>6833</v>
      </c>
      <c r="D1646" s="81">
        <v>103.58</v>
      </c>
      <c r="E1646" s="81">
        <v>4.5199999999999996</v>
      </c>
      <c r="F1646" s="81">
        <v>108.1</v>
      </c>
      <c r="G1646" s="65">
        <f t="shared" si="25"/>
        <v>9</v>
      </c>
    </row>
    <row r="1647" spans="1:7" ht="45" x14ac:dyDescent="0.25">
      <c r="A1647" s="78" t="s">
        <v>2610</v>
      </c>
      <c r="B1647" s="79" t="s">
        <v>7557</v>
      </c>
      <c r="C1647" s="80" t="s">
        <v>6833</v>
      </c>
      <c r="D1647" s="81">
        <v>102.05</v>
      </c>
      <c r="E1647" s="81">
        <v>4.5199999999999996</v>
      </c>
      <c r="F1647" s="81">
        <v>106.57</v>
      </c>
      <c r="G1647" s="65">
        <f t="shared" si="25"/>
        <v>9</v>
      </c>
    </row>
    <row r="1648" spans="1:7" x14ac:dyDescent="0.25">
      <c r="A1648" s="78" t="s">
        <v>2611</v>
      </c>
      <c r="B1648" s="79" t="s">
        <v>6909</v>
      </c>
      <c r="C1648" s="80"/>
      <c r="D1648" s="81"/>
      <c r="E1648" s="81"/>
      <c r="F1648" s="81"/>
      <c r="G1648" s="65">
        <f t="shared" si="25"/>
        <v>5</v>
      </c>
    </row>
    <row r="1649" spans="1:7" ht="30" x14ac:dyDescent="0.25">
      <c r="A1649" s="78" t="s">
        <v>2612</v>
      </c>
      <c r="B1649" s="79" t="s">
        <v>2613</v>
      </c>
      <c r="C1649" s="80" t="s">
        <v>6830</v>
      </c>
      <c r="D1649" s="81">
        <v>10.73</v>
      </c>
      <c r="E1649" s="81">
        <v>3.05</v>
      </c>
      <c r="F1649" s="81">
        <v>13.78</v>
      </c>
      <c r="G1649" s="65">
        <f t="shared" si="25"/>
        <v>9</v>
      </c>
    </row>
    <row r="1650" spans="1:7" ht="30" x14ac:dyDescent="0.25">
      <c r="A1650" s="78" t="s">
        <v>2614</v>
      </c>
      <c r="B1650" s="79" t="s">
        <v>2615</v>
      </c>
      <c r="C1650" s="80" t="s">
        <v>6830</v>
      </c>
      <c r="D1650" s="81">
        <v>23.99</v>
      </c>
      <c r="E1650" s="81">
        <v>3.05</v>
      </c>
      <c r="F1650" s="81">
        <v>27.04</v>
      </c>
      <c r="G1650" s="65">
        <f t="shared" si="25"/>
        <v>9</v>
      </c>
    </row>
    <row r="1651" spans="1:7" ht="30" x14ac:dyDescent="0.25">
      <c r="A1651" s="78" t="s">
        <v>2616</v>
      </c>
      <c r="B1651" s="79" t="s">
        <v>2617</v>
      </c>
      <c r="C1651" s="80" t="s">
        <v>6833</v>
      </c>
      <c r="D1651" s="81">
        <v>49.92</v>
      </c>
      <c r="E1651" s="81">
        <v>20.98</v>
      </c>
      <c r="F1651" s="81">
        <v>70.900000000000006</v>
      </c>
      <c r="G1651" s="65">
        <f t="shared" si="25"/>
        <v>9</v>
      </c>
    </row>
    <row r="1652" spans="1:7" ht="30" x14ac:dyDescent="0.25">
      <c r="A1652" s="78" t="s">
        <v>2618</v>
      </c>
      <c r="B1652" s="79" t="s">
        <v>2619</v>
      </c>
      <c r="C1652" s="80" t="s">
        <v>6833</v>
      </c>
      <c r="D1652" s="81">
        <v>103.72</v>
      </c>
      <c r="E1652" s="81">
        <v>20.98</v>
      </c>
      <c r="F1652" s="81">
        <v>124.7</v>
      </c>
      <c r="G1652" s="65">
        <f t="shared" si="25"/>
        <v>9</v>
      </c>
    </row>
    <row r="1653" spans="1:7" ht="30" x14ac:dyDescent="0.25">
      <c r="A1653" s="78" t="s">
        <v>2620</v>
      </c>
      <c r="B1653" s="79" t="s">
        <v>7558</v>
      </c>
      <c r="C1653" s="80" t="s">
        <v>6833</v>
      </c>
      <c r="D1653" s="81">
        <v>184.22</v>
      </c>
      <c r="E1653" s="81"/>
      <c r="F1653" s="81">
        <v>184.22</v>
      </c>
      <c r="G1653" s="65">
        <f t="shared" si="25"/>
        <v>9</v>
      </c>
    </row>
    <row r="1654" spans="1:7" ht="30" x14ac:dyDescent="0.25">
      <c r="A1654" s="78" t="s">
        <v>2621</v>
      </c>
      <c r="B1654" s="79" t="s">
        <v>7559</v>
      </c>
      <c r="C1654" s="80" t="s">
        <v>6833</v>
      </c>
      <c r="D1654" s="81">
        <v>408.96</v>
      </c>
      <c r="E1654" s="81"/>
      <c r="F1654" s="81">
        <v>408.96</v>
      </c>
      <c r="G1654" s="65">
        <f t="shared" si="25"/>
        <v>9</v>
      </c>
    </row>
    <row r="1655" spans="1:7" ht="30" x14ac:dyDescent="0.25">
      <c r="A1655" s="78" t="s">
        <v>2622</v>
      </c>
      <c r="B1655" s="79" t="s">
        <v>7560</v>
      </c>
      <c r="C1655" s="80" t="s">
        <v>6833</v>
      </c>
      <c r="D1655" s="81">
        <v>817.14</v>
      </c>
      <c r="E1655" s="81">
        <v>10.18</v>
      </c>
      <c r="F1655" s="81">
        <v>827.32</v>
      </c>
      <c r="G1655" s="65">
        <f t="shared" si="25"/>
        <v>9</v>
      </c>
    </row>
    <row r="1656" spans="1:7" ht="30" x14ac:dyDescent="0.25">
      <c r="A1656" s="78" t="s">
        <v>2623</v>
      </c>
      <c r="B1656" s="79" t="s">
        <v>7561</v>
      </c>
      <c r="C1656" s="80" t="s">
        <v>6833</v>
      </c>
      <c r="D1656" s="81">
        <v>1244.04</v>
      </c>
      <c r="E1656" s="81">
        <v>10.18</v>
      </c>
      <c r="F1656" s="81">
        <v>1254.22</v>
      </c>
      <c r="G1656" s="65">
        <f t="shared" si="25"/>
        <v>9</v>
      </c>
    </row>
    <row r="1657" spans="1:7" x14ac:dyDescent="0.25">
      <c r="A1657" s="78" t="s">
        <v>2624</v>
      </c>
      <c r="B1657" s="79" t="s">
        <v>2625</v>
      </c>
      <c r="C1657" s="80" t="s">
        <v>6833</v>
      </c>
      <c r="D1657" s="81">
        <v>198.35</v>
      </c>
      <c r="E1657" s="81"/>
      <c r="F1657" s="81">
        <v>198.35</v>
      </c>
      <c r="G1657" s="65">
        <f t="shared" si="25"/>
        <v>9</v>
      </c>
    </row>
    <row r="1658" spans="1:7" x14ac:dyDescent="0.25">
      <c r="A1658" s="78" t="s">
        <v>2626</v>
      </c>
      <c r="B1658" s="79" t="s">
        <v>2627</v>
      </c>
      <c r="C1658" s="80"/>
      <c r="D1658" s="81"/>
      <c r="E1658" s="81"/>
      <c r="F1658" s="81"/>
      <c r="G1658" s="65">
        <f t="shared" si="25"/>
        <v>5</v>
      </c>
    </row>
    <row r="1659" spans="1:7" x14ac:dyDescent="0.25">
      <c r="A1659" s="78" t="s">
        <v>2628</v>
      </c>
      <c r="B1659" s="79" t="s">
        <v>2629</v>
      </c>
      <c r="C1659" s="80" t="s">
        <v>6843</v>
      </c>
      <c r="D1659" s="81">
        <v>11.54</v>
      </c>
      <c r="E1659" s="81">
        <v>13.55</v>
      </c>
      <c r="F1659" s="81">
        <v>25.09</v>
      </c>
      <c r="G1659" s="65">
        <f t="shared" si="25"/>
        <v>9</v>
      </c>
    </row>
    <row r="1660" spans="1:7" x14ac:dyDescent="0.25">
      <c r="A1660" s="78" t="s">
        <v>2630</v>
      </c>
      <c r="B1660" s="79" t="s">
        <v>2631</v>
      </c>
      <c r="C1660" s="80" t="s">
        <v>6910</v>
      </c>
      <c r="D1660" s="81">
        <v>132.88999999999999</v>
      </c>
      <c r="E1660" s="81">
        <v>9.0299999999999994</v>
      </c>
      <c r="F1660" s="81">
        <v>141.91999999999999</v>
      </c>
      <c r="G1660" s="65">
        <f t="shared" si="25"/>
        <v>9</v>
      </c>
    </row>
    <row r="1661" spans="1:7" x14ac:dyDescent="0.25">
      <c r="A1661" s="78" t="s">
        <v>2632</v>
      </c>
      <c r="B1661" s="79" t="s">
        <v>6911</v>
      </c>
      <c r="C1661" s="80"/>
      <c r="D1661" s="81"/>
      <c r="E1661" s="81"/>
      <c r="F1661" s="81"/>
      <c r="G1661" s="65">
        <f t="shared" si="25"/>
        <v>5</v>
      </c>
    </row>
    <row r="1662" spans="1:7" ht="30" x14ac:dyDescent="0.25">
      <c r="A1662" s="78" t="s">
        <v>2633</v>
      </c>
      <c r="B1662" s="79" t="s">
        <v>7562</v>
      </c>
      <c r="C1662" s="80" t="s">
        <v>6833</v>
      </c>
      <c r="D1662" s="81">
        <v>4.7</v>
      </c>
      <c r="E1662" s="81">
        <v>2.74</v>
      </c>
      <c r="F1662" s="81">
        <v>7.44</v>
      </c>
      <c r="G1662" s="65">
        <f t="shared" si="25"/>
        <v>9</v>
      </c>
    </row>
    <row r="1663" spans="1:7" ht="30" x14ac:dyDescent="0.25">
      <c r="A1663" s="78" t="s">
        <v>2634</v>
      </c>
      <c r="B1663" s="79" t="s">
        <v>7563</v>
      </c>
      <c r="C1663" s="80" t="s">
        <v>6833</v>
      </c>
      <c r="D1663" s="81">
        <v>9.41</v>
      </c>
      <c r="E1663" s="81">
        <v>5.5</v>
      </c>
      <c r="F1663" s="81">
        <v>14.91</v>
      </c>
      <c r="G1663" s="65">
        <f t="shared" si="25"/>
        <v>9</v>
      </c>
    </row>
    <row r="1664" spans="1:7" ht="30" x14ac:dyDescent="0.25">
      <c r="A1664" s="78" t="s">
        <v>2635</v>
      </c>
      <c r="B1664" s="79" t="s">
        <v>7564</v>
      </c>
      <c r="C1664" s="80" t="s">
        <v>6833</v>
      </c>
      <c r="D1664" s="81">
        <v>14.14</v>
      </c>
      <c r="E1664" s="81">
        <v>8.25</v>
      </c>
      <c r="F1664" s="81">
        <v>22.39</v>
      </c>
      <c r="G1664" s="65">
        <f t="shared" si="25"/>
        <v>9</v>
      </c>
    </row>
    <row r="1665" spans="1:7" ht="30" x14ac:dyDescent="0.25">
      <c r="A1665" s="78" t="s">
        <v>2636</v>
      </c>
      <c r="B1665" s="79" t="s">
        <v>7565</v>
      </c>
      <c r="C1665" s="80" t="s">
        <v>6833</v>
      </c>
      <c r="D1665" s="81">
        <v>18.850000000000001</v>
      </c>
      <c r="E1665" s="81">
        <v>11</v>
      </c>
      <c r="F1665" s="81">
        <v>29.85</v>
      </c>
      <c r="G1665" s="65">
        <f t="shared" si="25"/>
        <v>9</v>
      </c>
    </row>
    <row r="1666" spans="1:7" ht="30" x14ac:dyDescent="0.25">
      <c r="A1666" s="78" t="s">
        <v>2637</v>
      </c>
      <c r="B1666" s="79" t="s">
        <v>7566</v>
      </c>
      <c r="C1666" s="80" t="s">
        <v>6833</v>
      </c>
      <c r="D1666" s="81">
        <v>28.29</v>
      </c>
      <c r="E1666" s="81">
        <v>16.510000000000002</v>
      </c>
      <c r="F1666" s="81">
        <v>44.8</v>
      </c>
      <c r="G1666" s="65">
        <f t="shared" si="25"/>
        <v>9</v>
      </c>
    </row>
    <row r="1667" spans="1:7" ht="30" x14ac:dyDescent="0.25">
      <c r="A1667" s="78" t="s">
        <v>2638</v>
      </c>
      <c r="B1667" s="79" t="s">
        <v>2639</v>
      </c>
      <c r="C1667" s="80" t="s">
        <v>6833</v>
      </c>
      <c r="D1667" s="81">
        <v>27.91</v>
      </c>
      <c r="E1667" s="81">
        <v>1.7</v>
      </c>
      <c r="F1667" s="81">
        <v>29.61</v>
      </c>
      <c r="G1667" s="65">
        <f t="shared" si="25"/>
        <v>9</v>
      </c>
    </row>
    <row r="1668" spans="1:7" ht="30" x14ac:dyDescent="0.25">
      <c r="A1668" s="78" t="s">
        <v>2640</v>
      </c>
      <c r="B1668" s="79" t="s">
        <v>7567</v>
      </c>
      <c r="C1668" s="80" t="s">
        <v>6833</v>
      </c>
      <c r="D1668" s="81">
        <v>50.35</v>
      </c>
      <c r="E1668" s="81">
        <v>2.38</v>
      </c>
      <c r="F1668" s="81">
        <v>52.73</v>
      </c>
      <c r="G1668" s="65">
        <f t="shared" si="25"/>
        <v>9</v>
      </c>
    </row>
    <row r="1669" spans="1:7" ht="30" x14ac:dyDescent="0.25">
      <c r="A1669" s="78" t="s">
        <v>2641</v>
      </c>
      <c r="B1669" s="79" t="s">
        <v>7568</v>
      </c>
      <c r="C1669" s="80" t="s">
        <v>6833</v>
      </c>
      <c r="D1669" s="81">
        <v>74.2</v>
      </c>
      <c r="E1669" s="81">
        <v>3.05</v>
      </c>
      <c r="F1669" s="81">
        <v>77.25</v>
      </c>
      <c r="G1669" s="65">
        <f t="shared" si="25"/>
        <v>9</v>
      </c>
    </row>
    <row r="1670" spans="1:7" x14ac:dyDescent="0.25">
      <c r="A1670" s="78" t="s">
        <v>2642</v>
      </c>
      <c r="B1670" s="79" t="s">
        <v>6912</v>
      </c>
      <c r="C1670" s="80"/>
      <c r="D1670" s="81"/>
      <c r="E1670" s="81"/>
      <c r="F1670" s="81"/>
      <c r="G1670" s="65">
        <f t="shared" si="25"/>
        <v>5</v>
      </c>
    </row>
    <row r="1671" spans="1:7" x14ac:dyDescent="0.25">
      <c r="A1671" s="78" t="s">
        <v>2643</v>
      </c>
      <c r="B1671" s="79" t="s">
        <v>2644</v>
      </c>
      <c r="C1671" s="80" t="s">
        <v>6830</v>
      </c>
      <c r="D1671" s="81">
        <v>34.1</v>
      </c>
      <c r="E1671" s="81">
        <v>11.51</v>
      </c>
      <c r="F1671" s="81">
        <v>45.61</v>
      </c>
      <c r="G1671" s="65">
        <f t="shared" si="25"/>
        <v>9</v>
      </c>
    </row>
    <row r="1672" spans="1:7" ht="30" x14ac:dyDescent="0.25">
      <c r="A1672" s="78" t="s">
        <v>2645</v>
      </c>
      <c r="B1672" s="79" t="s">
        <v>7569</v>
      </c>
      <c r="C1672" s="80" t="s">
        <v>6833</v>
      </c>
      <c r="D1672" s="81">
        <v>1.62</v>
      </c>
      <c r="E1672" s="81">
        <v>11.51</v>
      </c>
      <c r="F1672" s="81">
        <v>13.13</v>
      </c>
      <c r="G1672" s="65">
        <f t="shared" si="25"/>
        <v>9</v>
      </c>
    </row>
    <row r="1673" spans="1:7" ht="30" x14ac:dyDescent="0.25">
      <c r="A1673" s="78" t="s">
        <v>2646</v>
      </c>
      <c r="B1673" s="79" t="s">
        <v>7570</v>
      </c>
      <c r="C1673" s="80" t="s">
        <v>6833</v>
      </c>
      <c r="D1673" s="81">
        <v>2.4900000000000002</v>
      </c>
      <c r="E1673" s="81">
        <v>11.51</v>
      </c>
      <c r="F1673" s="81">
        <v>14</v>
      </c>
      <c r="G1673" s="65">
        <f t="shared" si="25"/>
        <v>9</v>
      </c>
    </row>
    <row r="1674" spans="1:7" ht="30" x14ac:dyDescent="0.25">
      <c r="A1674" s="78" t="s">
        <v>2647</v>
      </c>
      <c r="B1674" s="79" t="s">
        <v>7571</v>
      </c>
      <c r="C1674" s="80" t="s">
        <v>6833</v>
      </c>
      <c r="D1674" s="81">
        <v>3.04</v>
      </c>
      <c r="E1674" s="81">
        <v>11.51</v>
      </c>
      <c r="F1674" s="81">
        <v>14.55</v>
      </c>
      <c r="G1674" s="65">
        <f t="shared" ref="G1674:G1737" si="26">LEN(A1674)</f>
        <v>9</v>
      </c>
    </row>
    <row r="1675" spans="1:7" ht="30" x14ac:dyDescent="0.25">
      <c r="A1675" s="78" t="s">
        <v>2648</v>
      </c>
      <c r="B1675" s="79" t="s">
        <v>7572</v>
      </c>
      <c r="C1675" s="80" t="s">
        <v>6833</v>
      </c>
      <c r="D1675" s="81">
        <v>3.19</v>
      </c>
      <c r="E1675" s="81">
        <v>11.51</v>
      </c>
      <c r="F1675" s="81">
        <v>14.7</v>
      </c>
      <c r="G1675" s="65">
        <f t="shared" si="26"/>
        <v>9</v>
      </c>
    </row>
    <row r="1676" spans="1:7" ht="30" x14ac:dyDescent="0.25">
      <c r="A1676" s="78" t="s">
        <v>2649</v>
      </c>
      <c r="B1676" s="79" t="s">
        <v>7573</v>
      </c>
      <c r="C1676" s="80" t="s">
        <v>6833</v>
      </c>
      <c r="D1676" s="81">
        <v>5.77</v>
      </c>
      <c r="E1676" s="81">
        <v>11.51</v>
      </c>
      <c r="F1676" s="81">
        <v>17.28</v>
      </c>
      <c r="G1676" s="65">
        <f t="shared" si="26"/>
        <v>9</v>
      </c>
    </row>
    <row r="1677" spans="1:7" ht="30" x14ac:dyDescent="0.25">
      <c r="A1677" s="78" t="s">
        <v>2650</v>
      </c>
      <c r="B1677" s="79" t="s">
        <v>7574</v>
      </c>
      <c r="C1677" s="80" t="s">
        <v>6833</v>
      </c>
      <c r="D1677" s="81">
        <v>7.53</v>
      </c>
      <c r="E1677" s="81">
        <v>11.51</v>
      </c>
      <c r="F1677" s="81">
        <v>19.04</v>
      </c>
      <c r="G1677" s="65">
        <f t="shared" si="26"/>
        <v>9</v>
      </c>
    </row>
    <row r="1678" spans="1:7" ht="30" x14ac:dyDescent="0.25">
      <c r="A1678" s="78" t="s">
        <v>2651</v>
      </c>
      <c r="B1678" s="79" t="s">
        <v>7575</v>
      </c>
      <c r="C1678" s="80" t="s">
        <v>6833</v>
      </c>
      <c r="D1678" s="81">
        <v>6.73</v>
      </c>
      <c r="E1678" s="81">
        <v>11.51</v>
      </c>
      <c r="F1678" s="81">
        <v>18.239999999999998</v>
      </c>
      <c r="G1678" s="65">
        <f t="shared" si="26"/>
        <v>9</v>
      </c>
    </row>
    <row r="1679" spans="1:7" ht="30" x14ac:dyDescent="0.25">
      <c r="A1679" s="78" t="s">
        <v>2652</v>
      </c>
      <c r="B1679" s="79" t="s">
        <v>7576</v>
      </c>
      <c r="C1679" s="80" t="s">
        <v>6833</v>
      </c>
      <c r="D1679" s="81">
        <v>6.76</v>
      </c>
      <c r="E1679" s="81">
        <v>11.51</v>
      </c>
      <c r="F1679" s="81">
        <v>18.27</v>
      </c>
      <c r="G1679" s="65">
        <f t="shared" si="26"/>
        <v>9</v>
      </c>
    </row>
    <row r="1680" spans="1:7" ht="30" x14ac:dyDescent="0.25">
      <c r="A1680" s="78" t="s">
        <v>2653</v>
      </c>
      <c r="B1680" s="79" t="s">
        <v>7577</v>
      </c>
      <c r="C1680" s="80" t="s">
        <v>6833</v>
      </c>
      <c r="D1680" s="81">
        <v>8.08</v>
      </c>
      <c r="E1680" s="81">
        <v>11.51</v>
      </c>
      <c r="F1680" s="81">
        <v>19.59</v>
      </c>
      <c r="G1680" s="65">
        <f t="shared" si="26"/>
        <v>9</v>
      </c>
    </row>
    <row r="1681" spans="1:7" ht="30" x14ac:dyDescent="0.25">
      <c r="A1681" s="78" t="s">
        <v>2654</v>
      </c>
      <c r="B1681" s="79" t="s">
        <v>7578</v>
      </c>
      <c r="C1681" s="80" t="s">
        <v>6833</v>
      </c>
      <c r="D1681" s="81">
        <v>9.02</v>
      </c>
      <c r="E1681" s="81">
        <v>11.51</v>
      </c>
      <c r="F1681" s="81">
        <v>20.53</v>
      </c>
      <c r="G1681" s="65">
        <f t="shared" si="26"/>
        <v>9</v>
      </c>
    </row>
    <row r="1682" spans="1:7" ht="30" x14ac:dyDescent="0.25">
      <c r="A1682" s="78" t="s">
        <v>2655</v>
      </c>
      <c r="B1682" s="79" t="s">
        <v>7579</v>
      </c>
      <c r="C1682" s="80" t="s">
        <v>6833</v>
      </c>
      <c r="D1682" s="81">
        <v>21.37</v>
      </c>
      <c r="E1682" s="81">
        <v>11.51</v>
      </c>
      <c r="F1682" s="81">
        <v>32.880000000000003</v>
      </c>
      <c r="G1682" s="65">
        <f t="shared" si="26"/>
        <v>9</v>
      </c>
    </row>
    <row r="1683" spans="1:7" ht="30" x14ac:dyDescent="0.25">
      <c r="A1683" s="78" t="s">
        <v>2656</v>
      </c>
      <c r="B1683" s="79" t="s">
        <v>7580</v>
      </c>
      <c r="C1683" s="80" t="s">
        <v>6833</v>
      </c>
      <c r="D1683" s="81">
        <v>24.86</v>
      </c>
      <c r="E1683" s="81">
        <v>11.51</v>
      </c>
      <c r="F1683" s="81">
        <v>36.369999999999997</v>
      </c>
      <c r="G1683" s="65">
        <f t="shared" si="26"/>
        <v>9</v>
      </c>
    </row>
    <row r="1684" spans="1:7" ht="30" x14ac:dyDescent="0.25">
      <c r="A1684" s="78" t="s">
        <v>2657</v>
      </c>
      <c r="B1684" s="79" t="s">
        <v>7581</v>
      </c>
      <c r="C1684" s="80" t="s">
        <v>6833</v>
      </c>
      <c r="D1684" s="81">
        <v>29.88</v>
      </c>
      <c r="E1684" s="81">
        <v>11.51</v>
      </c>
      <c r="F1684" s="81">
        <v>41.39</v>
      </c>
      <c r="G1684" s="65">
        <f t="shared" si="26"/>
        <v>9</v>
      </c>
    </row>
    <row r="1685" spans="1:7" ht="30" x14ac:dyDescent="0.25">
      <c r="A1685" s="78" t="s">
        <v>2658</v>
      </c>
      <c r="B1685" s="79" t="s">
        <v>7582</v>
      </c>
      <c r="C1685" s="80" t="s">
        <v>6833</v>
      </c>
      <c r="D1685" s="81">
        <v>32.97</v>
      </c>
      <c r="E1685" s="81">
        <v>11.51</v>
      </c>
      <c r="F1685" s="81">
        <v>44.48</v>
      </c>
      <c r="G1685" s="65">
        <f t="shared" si="26"/>
        <v>9</v>
      </c>
    </row>
    <row r="1686" spans="1:7" ht="30" x14ac:dyDescent="0.25">
      <c r="A1686" s="78" t="s">
        <v>2659</v>
      </c>
      <c r="B1686" s="79" t="s">
        <v>7583</v>
      </c>
      <c r="C1686" s="80" t="s">
        <v>6833</v>
      </c>
      <c r="D1686" s="81">
        <v>39.619999999999997</v>
      </c>
      <c r="E1686" s="81">
        <v>11.51</v>
      </c>
      <c r="F1686" s="81">
        <v>51.13</v>
      </c>
      <c r="G1686" s="65">
        <f t="shared" si="26"/>
        <v>9</v>
      </c>
    </row>
    <row r="1687" spans="1:7" ht="30" x14ac:dyDescent="0.25">
      <c r="A1687" s="78" t="s">
        <v>2660</v>
      </c>
      <c r="B1687" s="79" t="s">
        <v>7584</v>
      </c>
      <c r="C1687" s="80" t="s">
        <v>6833</v>
      </c>
      <c r="D1687" s="81">
        <v>48.12</v>
      </c>
      <c r="E1687" s="81">
        <v>11.51</v>
      </c>
      <c r="F1687" s="81">
        <v>59.63</v>
      </c>
      <c r="G1687" s="65">
        <f t="shared" si="26"/>
        <v>9</v>
      </c>
    </row>
    <row r="1688" spans="1:7" ht="30" x14ac:dyDescent="0.25">
      <c r="A1688" s="78" t="s">
        <v>2661</v>
      </c>
      <c r="B1688" s="79" t="s">
        <v>7585</v>
      </c>
      <c r="C1688" s="80" t="s">
        <v>6833</v>
      </c>
      <c r="D1688" s="81">
        <v>54.94</v>
      </c>
      <c r="E1688" s="81">
        <v>11.51</v>
      </c>
      <c r="F1688" s="81">
        <v>66.45</v>
      </c>
      <c r="G1688" s="65">
        <f t="shared" si="26"/>
        <v>9</v>
      </c>
    </row>
    <row r="1689" spans="1:7" ht="30" x14ac:dyDescent="0.25">
      <c r="A1689" s="78" t="s">
        <v>2662</v>
      </c>
      <c r="B1689" s="79" t="s">
        <v>7586</v>
      </c>
      <c r="C1689" s="80" t="s">
        <v>6833</v>
      </c>
      <c r="D1689" s="81">
        <v>61.1</v>
      </c>
      <c r="E1689" s="81">
        <v>11.51</v>
      </c>
      <c r="F1689" s="81">
        <v>72.61</v>
      </c>
      <c r="G1689" s="65">
        <f t="shared" si="26"/>
        <v>9</v>
      </c>
    </row>
    <row r="1690" spans="1:7" ht="30" x14ac:dyDescent="0.25">
      <c r="A1690" s="78" t="s">
        <v>2663</v>
      </c>
      <c r="B1690" s="79" t="s">
        <v>7587</v>
      </c>
      <c r="C1690" s="80" t="s">
        <v>6833</v>
      </c>
      <c r="D1690" s="81">
        <v>87.63</v>
      </c>
      <c r="E1690" s="81">
        <v>11.51</v>
      </c>
      <c r="F1690" s="81">
        <v>99.14</v>
      </c>
      <c r="G1690" s="65">
        <f t="shared" si="26"/>
        <v>9</v>
      </c>
    </row>
    <row r="1691" spans="1:7" ht="30" x14ac:dyDescent="0.25">
      <c r="A1691" s="78" t="s">
        <v>2664</v>
      </c>
      <c r="B1691" s="79" t="s">
        <v>7588</v>
      </c>
      <c r="C1691" s="80" t="s">
        <v>6833</v>
      </c>
      <c r="D1691" s="81">
        <v>103.16</v>
      </c>
      <c r="E1691" s="81">
        <v>11.51</v>
      </c>
      <c r="F1691" s="81">
        <v>114.67</v>
      </c>
      <c r="G1691" s="65">
        <f t="shared" si="26"/>
        <v>9</v>
      </c>
    </row>
    <row r="1692" spans="1:7" ht="30" x14ac:dyDescent="0.25">
      <c r="A1692" s="78" t="s">
        <v>2665</v>
      </c>
      <c r="B1692" s="79" t="s">
        <v>7589</v>
      </c>
      <c r="C1692" s="80" t="s">
        <v>6833</v>
      </c>
      <c r="D1692" s="81">
        <v>135.11000000000001</v>
      </c>
      <c r="E1692" s="81">
        <v>11.51</v>
      </c>
      <c r="F1692" s="81">
        <v>146.62</v>
      </c>
      <c r="G1692" s="65">
        <f t="shared" si="26"/>
        <v>9</v>
      </c>
    </row>
    <row r="1693" spans="1:7" ht="30" x14ac:dyDescent="0.25">
      <c r="A1693" s="78" t="s">
        <v>2666</v>
      </c>
      <c r="B1693" s="79" t="s">
        <v>7590</v>
      </c>
      <c r="C1693" s="80" t="s">
        <v>6830</v>
      </c>
      <c r="D1693" s="81">
        <v>192.07</v>
      </c>
      <c r="E1693" s="81">
        <v>21.13</v>
      </c>
      <c r="F1693" s="81">
        <v>213.2</v>
      </c>
      <c r="G1693" s="65">
        <f t="shared" si="26"/>
        <v>9</v>
      </c>
    </row>
    <row r="1694" spans="1:7" ht="30" x14ac:dyDescent="0.25">
      <c r="A1694" s="78" t="s">
        <v>2667</v>
      </c>
      <c r="B1694" s="79" t="s">
        <v>7591</v>
      </c>
      <c r="C1694" s="80" t="s">
        <v>6833</v>
      </c>
      <c r="D1694" s="81">
        <v>16.399999999999999</v>
      </c>
      <c r="E1694" s="81">
        <v>11.51</v>
      </c>
      <c r="F1694" s="81">
        <v>27.91</v>
      </c>
      <c r="G1694" s="65">
        <f t="shared" si="26"/>
        <v>9</v>
      </c>
    </row>
    <row r="1695" spans="1:7" ht="30" x14ac:dyDescent="0.25">
      <c r="A1695" s="78" t="s">
        <v>2668</v>
      </c>
      <c r="B1695" s="79" t="s">
        <v>7592</v>
      </c>
      <c r="C1695" s="80" t="s">
        <v>6833</v>
      </c>
      <c r="D1695" s="81">
        <v>18.760000000000002</v>
      </c>
      <c r="E1695" s="81">
        <v>11.51</v>
      </c>
      <c r="F1695" s="81">
        <v>30.27</v>
      </c>
      <c r="G1695" s="65">
        <f t="shared" si="26"/>
        <v>9</v>
      </c>
    </row>
    <row r="1696" spans="1:7" x14ac:dyDescent="0.25">
      <c r="A1696" s="78" t="s">
        <v>2669</v>
      </c>
      <c r="B1696" s="79" t="s">
        <v>6913</v>
      </c>
      <c r="C1696" s="80"/>
      <c r="D1696" s="81"/>
      <c r="E1696" s="81"/>
      <c r="F1696" s="81"/>
      <c r="G1696" s="65">
        <f t="shared" si="26"/>
        <v>5</v>
      </c>
    </row>
    <row r="1697" spans="1:7" ht="30" x14ac:dyDescent="0.25">
      <c r="A1697" s="78" t="s">
        <v>2670</v>
      </c>
      <c r="B1697" s="79" t="s">
        <v>2671</v>
      </c>
      <c r="C1697" s="80" t="s">
        <v>6830</v>
      </c>
      <c r="D1697" s="81">
        <v>63.06</v>
      </c>
      <c r="E1697" s="81">
        <v>19.66</v>
      </c>
      <c r="F1697" s="81">
        <v>82.72</v>
      </c>
      <c r="G1697" s="65">
        <f t="shared" si="26"/>
        <v>9</v>
      </c>
    </row>
    <row r="1698" spans="1:7" ht="30" x14ac:dyDescent="0.25">
      <c r="A1698" s="78" t="s">
        <v>2672</v>
      </c>
      <c r="B1698" s="79" t="s">
        <v>2673</v>
      </c>
      <c r="C1698" s="80" t="s">
        <v>6830</v>
      </c>
      <c r="D1698" s="81">
        <v>68.95</v>
      </c>
      <c r="E1698" s="81">
        <v>19.66</v>
      </c>
      <c r="F1698" s="81">
        <v>88.61</v>
      </c>
      <c r="G1698" s="65">
        <f t="shared" si="26"/>
        <v>9</v>
      </c>
    </row>
    <row r="1699" spans="1:7" ht="30" x14ac:dyDescent="0.25">
      <c r="A1699" s="78" t="s">
        <v>2674</v>
      </c>
      <c r="B1699" s="79" t="s">
        <v>7593</v>
      </c>
      <c r="C1699" s="80" t="s">
        <v>6830</v>
      </c>
      <c r="D1699" s="81">
        <v>135.01</v>
      </c>
      <c r="E1699" s="81">
        <v>24.75</v>
      </c>
      <c r="F1699" s="81">
        <v>159.76</v>
      </c>
      <c r="G1699" s="65">
        <f t="shared" si="26"/>
        <v>9</v>
      </c>
    </row>
    <row r="1700" spans="1:7" ht="45" x14ac:dyDescent="0.25">
      <c r="A1700" s="78" t="s">
        <v>2675</v>
      </c>
      <c r="B1700" s="79" t="s">
        <v>7594</v>
      </c>
      <c r="C1700" s="80" t="s">
        <v>6830</v>
      </c>
      <c r="D1700" s="81">
        <v>138.80000000000001</v>
      </c>
      <c r="E1700" s="81">
        <v>24.75</v>
      </c>
      <c r="F1700" s="81">
        <v>163.55000000000001</v>
      </c>
      <c r="G1700" s="65">
        <f t="shared" si="26"/>
        <v>9</v>
      </c>
    </row>
    <row r="1701" spans="1:7" ht="30" x14ac:dyDescent="0.25">
      <c r="A1701" s="78" t="s">
        <v>2676</v>
      </c>
      <c r="B1701" s="79" t="s">
        <v>2677</v>
      </c>
      <c r="C1701" s="80" t="s">
        <v>6830</v>
      </c>
      <c r="D1701" s="81">
        <v>108.92</v>
      </c>
      <c r="E1701" s="81"/>
      <c r="F1701" s="81">
        <v>108.92</v>
      </c>
      <c r="G1701" s="65">
        <f t="shared" si="26"/>
        <v>9</v>
      </c>
    </row>
    <row r="1702" spans="1:7" x14ac:dyDescent="0.25">
      <c r="A1702" s="78" t="s">
        <v>2678</v>
      </c>
      <c r="B1702" s="79" t="s">
        <v>6914</v>
      </c>
      <c r="C1702" s="80"/>
      <c r="D1702" s="81"/>
      <c r="E1702" s="81"/>
      <c r="F1702" s="81"/>
      <c r="G1702" s="65">
        <f t="shared" si="26"/>
        <v>5</v>
      </c>
    </row>
    <row r="1703" spans="1:7" ht="30" x14ac:dyDescent="0.25">
      <c r="A1703" s="78" t="s">
        <v>2679</v>
      </c>
      <c r="B1703" s="79" t="s">
        <v>2680</v>
      </c>
      <c r="C1703" s="80" t="s">
        <v>6830</v>
      </c>
      <c r="D1703" s="81">
        <v>11.83</v>
      </c>
      <c r="E1703" s="81">
        <v>8.14</v>
      </c>
      <c r="F1703" s="81">
        <v>19.97</v>
      </c>
      <c r="G1703" s="65">
        <f t="shared" si="26"/>
        <v>9</v>
      </c>
    </row>
    <row r="1704" spans="1:7" ht="30" x14ac:dyDescent="0.25">
      <c r="A1704" s="78" t="s">
        <v>2681</v>
      </c>
      <c r="B1704" s="79" t="s">
        <v>2682</v>
      </c>
      <c r="C1704" s="80" t="s">
        <v>6830</v>
      </c>
      <c r="D1704" s="81">
        <v>8.2799999999999994</v>
      </c>
      <c r="E1704" s="81">
        <v>8.14</v>
      </c>
      <c r="F1704" s="81">
        <v>16.420000000000002</v>
      </c>
      <c r="G1704" s="65">
        <f t="shared" si="26"/>
        <v>9</v>
      </c>
    </row>
    <row r="1705" spans="1:7" ht="30" x14ac:dyDescent="0.25">
      <c r="A1705" s="78" t="s">
        <v>2683</v>
      </c>
      <c r="B1705" s="79" t="s">
        <v>2684</v>
      </c>
      <c r="C1705" s="80" t="s">
        <v>6830</v>
      </c>
      <c r="D1705" s="81">
        <v>55</v>
      </c>
      <c r="E1705" s="81">
        <v>8.14</v>
      </c>
      <c r="F1705" s="81">
        <v>63.14</v>
      </c>
      <c r="G1705" s="65">
        <f t="shared" si="26"/>
        <v>9</v>
      </c>
    </row>
    <row r="1706" spans="1:7" ht="30" x14ac:dyDescent="0.25">
      <c r="A1706" s="78" t="s">
        <v>2685</v>
      </c>
      <c r="B1706" s="79" t="s">
        <v>7595</v>
      </c>
      <c r="C1706" s="80" t="s">
        <v>6830</v>
      </c>
      <c r="D1706" s="81">
        <v>82.53</v>
      </c>
      <c r="E1706" s="81">
        <v>22.58</v>
      </c>
      <c r="F1706" s="81">
        <v>105.11</v>
      </c>
      <c r="G1706" s="65">
        <f t="shared" si="26"/>
        <v>9</v>
      </c>
    </row>
    <row r="1707" spans="1:7" ht="30" x14ac:dyDescent="0.25">
      <c r="A1707" s="78" t="s">
        <v>2686</v>
      </c>
      <c r="B1707" s="79" t="s">
        <v>2687</v>
      </c>
      <c r="C1707" s="80" t="s">
        <v>6830</v>
      </c>
      <c r="D1707" s="81">
        <v>47.15</v>
      </c>
      <c r="E1707" s="81">
        <v>8.14</v>
      </c>
      <c r="F1707" s="81">
        <v>55.29</v>
      </c>
      <c r="G1707" s="65">
        <f t="shared" si="26"/>
        <v>9</v>
      </c>
    </row>
    <row r="1708" spans="1:7" ht="30" x14ac:dyDescent="0.25">
      <c r="A1708" s="78" t="s">
        <v>2688</v>
      </c>
      <c r="B1708" s="79" t="s">
        <v>7596</v>
      </c>
      <c r="C1708" s="80" t="s">
        <v>6830</v>
      </c>
      <c r="D1708" s="81">
        <v>71.540000000000006</v>
      </c>
      <c r="E1708" s="81">
        <v>22.58</v>
      </c>
      <c r="F1708" s="81">
        <v>94.12</v>
      </c>
      <c r="G1708" s="65">
        <f t="shared" si="26"/>
        <v>9</v>
      </c>
    </row>
    <row r="1709" spans="1:7" ht="45" x14ac:dyDescent="0.25">
      <c r="A1709" s="78" t="s">
        <v>2689</v>
      </c>
      <c r="B1709" s="79" t="s">
        <v>7597</v>
      </c>
      <c r="C1709" s="80" t="s">
        <v>6830</v>
      </c>
      <c r="D1709" s="81">
        <v>42.18</v>
      </c>
      <c r="E1709" s="81">
        <v>26.65</v>
      </c>
      <c r="F1709" s="81">
        <v>68.83</v>
      </c>
      <c r="G1709" s="65">
        <f t="shared" si="26"/>
        <v>9</v>
      </c>
    </row>
    <row r="1710" spans="1:7" x14ac:dyDescent="0.25">
      <c r="A1710" s="78" t="s">
        <v>2690</v>
      </c>
      <c r="B1710" s="79" t="s">
        <v>6915</v>
      </c>
      <c r="C1710" s="80"/>
      <c r="D1710" s="81"/>
      <c r="E1710" s="81"/>
      <c r="F1710" s="81"/>
      <c r="G1710" s="65">
        <f t="shared" si="26"/>
        <v>5</v>
      </c>
    </row>
    <row r="1711" spans="1:7" ht="30" x14ac:dyDescent="0.25">
      <c r="A1711" s="78" t="s">
        <v>2691</v>
      </c>
      <c r="B1711" s="79" t="s">
        <v>2692</v>
      </c>
      <c r="C1711" s="80" t="s">
        <v>6834</v>
      </c>
      <c r="D1711" s="81">
        <v>464.34</v>
      </c>
      <c r="E1711" s="81">
        <v>352.34</v>
      </c>
      <c r="F1711" s="81">
        <v>816.68</v>
      </c>
      <c r="G1711" s="65">
        <f t="shared" si="26"/>
        <v>9</v>
      </c>
    </row>
    <row r="1712" spans="1:7" ht="30" x14ac:dyDescent="0.25">
      <c r="A1712" s="78" t="s">
        <v>2693</v>
      </c>
      <c r="B1712" s="79" t="s">
        <v>2694</v>
      </c>
      <c r="C1712" s="80" t="s">
        <v>6834</v>
      </c>
      <c r="D1712" s="81">
        <v>468.73</v>
      </c>
      <c r="E1712" s="81">
        <v>40.72</v>
      </c>
      <c r="F1712" s="81">
        <v>509.45</v>
      </c>
      <c r="G1712" s="65">
        <f t="shared" si="26"/>
        <v>9</v>
      </c>
    </row>
    <row r="1713" spans="1:7" ht="30" x14ac:dyDescent="0.25">
      <c r="A1713" s="78" t="s">
        <v>2695</v>
      </c>
      <c r="B1713" s="79" t="s">
        <v>2696</v>
      </c>
      <c r="C1713" s="80" t="s">
        <v>6830</v>
      </c>
      <c r="D1713" s="81">
        <v>5.42</v>
      </c>
      <c r="E1713" s="81">
        <v>8.59</v>
      </c>
      <c r="F1713" s="81">
        <v>14.01</v>
      </c>
      <c r="G1713" s="65">
        <f t="shared" si="26"/>
        <v>9</v>
      </c>
    </row>
    <row r="1714" spans="1:7" ht="30" x14ac:dyDescent="0.25">
      <c r="A1714" s="78" t="s">
        <v>2697</v>
      </c>
      <c r="B1714" s="79" t="s">
        <v>7598</v>
      </c>
      <c r="C1714" s="80" t="s">
        <v>6830</v>
      </c>
      <c r="D1714" s="81">
        <v>16.37</v>
      </c>
      <c r="E1714" s="81">
        <v>17.18</v>
      </c>
      <c r="F1714" s="81">
        <v>33.549999999999997</v>
      </c>
      <c r="G1714" s="65">
        <f t="shared" si="26"/>
        <v>9</v>
      </c>
    </row>
    <row r="1715" spans="1:7" ht="30" x14ac:dyDescent="0.25">
      <c r="A1715" s="78" t="s">
        <v>2698</v>
      </c>
      <c r="B1715" s="79" t="s">
        <v>2699</v>
      </c>
      <c r="C1715" s="80" t="s">
        <v>6830</v>
      </c>
      <c r="D1715" s="81">
        <v>55.91</v>
      </c>
      <c r="E1715" s="81">
        <v>8.59</v>
      </c>
      <c r="F1715" s="81">
        <v>64.5</v>
      </c>
      <c r="G1715" s="65">
        <f t="shared" si="26"/>
        <v>9</v>
      </c>
    </row>
    <row r="1716" spans="1:7" x14ac:dyDescent="0.25">
      <c r="A1716" s="78" t="s">
        <v>2700</v>
      </c>
      <c r="B1716" s="79" t="s">
        <v>6916</v>
      </c>
      <c r="C1716" s="80"/>
      <c r="D1716" s="81"/>
      <c r="E1716" s="81"/>
      <c r="F1716" s="81"/>
      <c r="G1716" s="65">
        <f t="shared" si="26"/>
        <v>5</v>
      </c>
    </row>
    <row r="1717" spans="1:7" x14ac:dyDescent="0.25">
      <c r="A1717" s="78" t="s">
        <v>2701</v>
      </c>
      <c r="B1717" s="79" t="s">
        <v>2702</v>
      </c>
      <c r="C1717" s="80" t="s">
        <v>6834</v>
      </c>
      <c r="D1717" s="81"/>
      <c r="E1717" s="81">
        <v>81.44</v>
      </c>
      <c r="F1717" s="81">
        <v>81.44</v>
      </c>
      <c r="G1717" s="65">
        <f t="shared" si="26"/>
        <v>9</v>
      </c>
    </row>
    <row r="1718" spans="1:7" x14ac:dyDescent="0.25">
      <c r="A1718" s="78" t="s">
        <v>2703</v>
      </c>
      <c r="B1718" s="79" t="s">
        <v>2704</v>
      </c>
      <c r="C1718" s="80" t="s">
        <v>6830</v>
      </c>
      <c r="D1718" s="81">
        <v>4.78</v>
      </c>
      <c r="E1718" s="81">
        <v>4.07</v>
      </c>
      <c r="F1718" s="81">
        <v>8.85</v>
      </c>
      <c r="G1718" s="65">
        <f t="shared" si="26"/>
        <v>9</v>
      </c>
    </row>
    <row r="1719" spans="1:7" ht="30" x14ac:dyDescent="0.25">
      <c r="A1719" s="78" t="s">
        <v>2705</v>
      </c>
      <c r="B1719" s="79" t="s">
        <v>2706</v>
      </c>
      <c r="C1719" s="80" t="s">
        <v>6830</v>
      </c>
      <c r="D1719" s="81">
        <v>4.33</v>
      </c>
      <c r="E1719" s="81">
        <v>4.07</v>
      </c>
      <c r="F1719" s="81">
        <v>8.4</v>
      </c>
      <c r="G1719" s="65">
        <f t="shared" si="26"/>
        <v>9</v>
      </c>
    </row>
    <row r="1720" spans="1:7" ht="30" x14ac:dyDescent="0.25">
      <c r="A1720" s="78" t="s">
        <v>2707</v>
      </c>
      <c r="B1720" s="79" t="s">
        <v>2708</v>
      </c>
      <c r="C1720" s="80" t="s">
        <v>6830</v>
      </c>
      <c r="D1720" s="81">
        <v>12.47</v>
      </c>
      <c r="E1720" s="81">
        <v>4.07</v>
      </c>
      <c r="F1720" s="81">
        <v>16.54</v>
      </c>
      <c r="G1720" s="65">
        <f t="shared" si="26"/>
        <v>9</v>
      </c>
    </row>
    <row r="1721" spans="1:7" x14ac:dyDescent="0.25">
      <c r="A1721" s="78" t="s">
        <v>2709</v>
      </c>
      <c r="B1721" s="79" t="s">
        <v>2710</v>
      </c>
      <c r="C1721" s="80"/>
      <c r="D1721" s="81"/>
      <c r="E1721" s="81"/>
      <c r="F1721" s="81"/>
      <c r="G1721" s="65">
        <f t="shared" si="26"/>
        <v>2</v>
      </c>
    </row>
    <row r="1722" spans="1:7" x14ac:dyDescent="0.25">
      <c r="A1722" s="78" t="s">
        <v>2711</v>
      </c>
      <c r="B1722" s="79" t="s">
        <v>2712</v>
      </c>
      <c r="C1722" s="80"/>
      <c r="D1722" s="81"/>
      <c r="E1722" s="81"/>
      <c r="F1722" s="81"/>
      <c r="G1722" s="65">
        <f t="shared" si="26"/>
        <v>5</v>
      </c>
    </row>
    <row r="1723" spans="1:7" x14ac:dyDescent="0.25">
      <c r="A1723" s="78" t="s">
        <v>2713</v>
      </c>
      <c r="B1723" s="79" t="s">
        <v>2714</v>
      </c>
      <c r="C1723" s="80" t="s">
        <v>6830</v>
      </c>
      <c r="D1723" s="81">
        <v>7.8</v>
      </c>
      <c r="E1723" s="81">
        <v>34.97</v>
      </c>
      <c r="F1723" s="81">
        <v>42.77</v>
      </c>
      <c r="G1723" s="65">
        <f t="shared" si="26"/>
        <v>9</v>
      </c>
    </row>
    <row r="1724" spans="1:7" x14ac:dyDescent="0.25">
      <c r="A1724" s="78" t="s">
        <v>2715</v>
      </c>
      <c r="B1724" s="79" t="s">
        <v>2716</v>
      </c>
      <c r="C1724" s="80" t="s">
        <v>6830</v>
      </c>
      <c r="D1724" s="81">
        <v>4.5199999999999996</v>
      </c>
      <c r="E1724" s="81">
        <v>34.97</v>
      </c>
      <c r="F1724" s="81">
        <v>39.49</v>
      </c>
      <c r="G1724" s="65">
        <f t="shared" si="26"/>
        <v>9</v>
      </c>
    </row>
    <row r="1725" spans="1:7" x14ac:dyDescent="0.25">
      <c r="A1725" s="78" t="s">
        <v>2717</v>
      </c>
      <c r="B1725" s="79" t="s">
        <v>2718</v>
      </c>
      <c r="C1725" s="80" t="s">
        <v>6830</v>
      </c>
      <c r="D1725" s="81">
        <v>5.87</v>
      </c>
      <c r="E1725" s="81">
        <v>8.91</v>
      </c>
      <c r="F1725" s="81">
        <v>14.78</v>
      </c>
      <c r="G1725" s="65">
        <f t="shared" si="26"/>
        <v>9</v>
      </c>
    </row>
    <row r="1726" spans="1:7" x14ac:dyDescent="0.25">
      <c r="A1726" s="78" t="s">
        <v>2719</v>
      </c>
      <c r="B1726" s="79" t="s">
        <v>6582</v>
      </c>
      <c r="C1726" s="80" t="s">
        <v>6833</v>
      </c>
      <c r="D1726" s="81">
        <v>27.13</v>
      </c>
      <c r="E1726" s="81">
        <v>25.03</v>
      </c>
      <c r="F1726" s="81">
        <v>52.16</v>
      </c>
      <c r="G1726" s="65">
        <f t="shared" si="26"/>
        <v>9</v>
      </c>
    </row>
    <row r="1727" spans="1:7" ht="30" x14ac:dyDescent="0.25">
      <c r="A1727" s="78" t="s">
        <v>2720</v>
      </c>
      <c r="B1727" s="79" t="s">
        <v>2721</v>
      </c>
      <c r="C1727" s="80" t="s">
        <v>6830</v>
      </c>
      <c r="D1727" s="81">
        <v>8.15</v>
      </c>
      <c r="E1727" s="81">
        <v>9.57</v>
      </c>
      <c r="F1727" s="81">
        <v>17.72</v>
      </c>
      <c r="G1727" s="65">
        <f t="shared" si="26"/>
        <v>9</v>
      </c>
    </row>
    <row r="1728" spans="1:7" x14ac:dyDescent="0.25">
      <c r="A1728" s="78" t="s">
        <v>2722</v>
      </c>
      <c r="B1728" s="79" t="s">
        <v>2723</v>
      </c>
      <c r="C1728" s="80"/>
      <c r="D1728" s="81"/>
      <c r="E1728" s="81"/>
      <c r="F1728" s="81"/>
      <c r="G1728" s="65">
        <f t="shared" si="26"/>
        <v>5</v>
      </c>
    </row>
    <row r="1729" spans="1:7" x14ac:dyDescent="0.25">
      <c r="A1729" s="78" t="s">
        <v>2724</v>
      </c>
      <c r="B1729" s="79" t="s">
        <v>2725</v>
      </c>
      <c r="C1729" s="80" t="s">
        <v>6830</v>
      </c>
      <c r="D1729" s="81">
        <v>2.9</v>
      </c>
      <c r="E1729" s="81">
        <v>12.05</v>
      </c>
      <c r="F1729" s="81">
        <v>14.95</v>
      </c>
      <c r="G1729" s="65">
        <f t="shared" si="26"/>
        <v>9</v>
      </c>
    </row>
    <row r="1730" spans="1:7" x14ac:dyDescent="0.25">
      <c r="A1730" s="78" t="s">
        <v>2726</v>
      </c>
      <c r="B1730" s="79" t="s">
        <v>2727</v>
      </c>
      <c r="C1730" s="80" t="s">
        <v>6830</v>
      </c>
      <c r="D1730" s="81">
        <v>5.14</v>
      </c>
      <c r="E1730" s="81">
        <v>12.05</v>
      </c>
      <c r="F1730" s="81">
        <v>17.190000000000001</v>
      </c>
      <c r="G1730" s="65">
        <f t="shared" si="26"/>
        <v>9</v>
      </c>
    </row>
    <row r="1731" spans="1:7" x14ac:dyDescent="0.25">
      <c r="A1731" s="78" t="s">
        <v>2728</v>
      </c>
      <c r="B1731" s="79" t="s">
        <v>6917</v>
      </c>
      <c r="C1731" s="80"/>
      <c r="D1731" s="81"/>
      <c r="E1731" s="81"/>
      <c r="F1731" s="81"/>
      <c r="G1731" s="65">
        <f t="shared" si="26"/>
        <v>5</v>
      </c>
    </row>
    <row r="1732" spans="1:7" x14ac:dyDescent="0.25">
      <c r="A1732" s="78" t="s">
        <v>2729</v>
      </c>
      <c r="B1732" s="79" t="s">
        <v>2730</v>
      </c>
      <c r="C1732" s="80" t="s">
        <v>6830</v>
      </c>
      <c r="D1732" s="81">
        <v>6.55</v>
      </c>
      <c r="E1732" s="81">
        <v>26.51</v>
      </c>
      <c r="F1732" s="81">
        <v>33.06</v>
      </c>
      <c r="G1732" s="65">
        <f t="shared" si="26"/>
        <v>9</v>
      </c>
    </row>
    <row r="1733" spans="1:7" x14ac:dyDescent="0.25">
      <c r="A1733" s="78" t="s">
        <v>2731</v>
      </c>
      <c r="B1733" s="79" t="s">
        <v>2732</v>
      </c>
      <c r="C1733" s="80" t="s">
        <v>6830</v>
      </c>
      <c r="D1733" s="81">
        <v>8.61</v>
      </c>
      <c r="E1733" s="81">
        <v>22.52</v>
      </c>
      <c r="F1733" s="81">
        <v>31.13</v>
      </c>
      <c r="G1733" s="65">
        <f t="shared" si="26"/>
        <v>9</v>
      </c>
    </row>
    <row r="1734" spans="1:7" x14ac:dyDescent="0.25">
      <c r="A1734" s="78" t="s">
        <v>2733</v>
      </c>
      <c r="B1734" s="79" t="s">
        <v>2734</v>
      </c>
      <c r="C1734" s="80" t="s">
        <v>6830</v>
      </c>
      <c r="D1734" s="81">
        <v>16.62</v>
      </c>
      <c r="E1734" s="81">
        <v>12.51</v>
      </c>
      <c r="F1734" s="81">
        <v>29.13</v>
      </c>
      <c r="G1734" s="65">
        <f t="shared" si="26"/>
        <v>9</v>
      </c>
    </row>
    <row r="1735" spans="1:7" x14ac:dyDescent="0.25">
      <c r="A1735" s="78" t="s">
        <v>2735</v>
      </c>
      <c r="B1735" s="79" t="s">
        <v>2736</v>
      </c>
      <c r="C1735" s="80" t="s">
        <v>6830</v>
      </c>
      <c r="D1735" s="81">
        <v>19.02</v>
      </c>
      <c r="E1735" s="81">
        <v>21.5</v>
      </c>
      <c r="F1735" s="81">
        <v>40.520000000000003</v>
      </c>
      <c r="G1735" s="65">
        <f t="shared" si="26"/>
        <v>9</v>
      </c>
    </row>
    <row r="1736" spans="1:7" ht="30" x14ac:dyDescent="0.25">
      <c r="A1736" s="78" t="s">
        <v>2737</v>
      </c>
      <c r="B1736" s="79" t="s">
        <v>6583</v>
      </c>
      <c r="C1736" s="80" t="s">
        <v>6830</v>
      </c>
      <c r="D1736" s="81">
        <v>9.18</v>
      </c>
      <c r="E1736" s="81">
        <v>15.95</v>
      </c>
      <c r="F1736" s="81">
        <v>25.13</v>
      </c>
      <c r="G1736" s="65">
        <f t="shared" si="26"/>
        <v>9</v>
      </c>
    </row>
    <row r="1737" spans="1:7" ht="30" x14ac:dyDescent="0.25">
      <c r="A1737" s="78" t="s">
        <v>2738</v>
      </c>
      <c r="B1737" s="79" t="s">
        <v>7599</v>
      </c>
      <c r="C1737" s="80" t="s">
        <v>6830</v>
      </c>
      <c r="D1737" s="81">
        <v>44.83</v>
      </c>
      <c r="E1737" s="81">
        <v>15.95</v>
      </c>
      <c r="F1737" s="81">
        <v>60.78</v>
      </c>
      <c r="G1737" s="65">
        <f t="shared" si="26"/>
        <v>9</v>
      </c>
    </row>
    <row r="1738" spans="1:7" x14ac:dyDescent="0.25">
      <c r="A1738" s="78" t="s">
        <v>2739</v>
      </c>
      <c r="B1738" s="79" t="s">
        <v>2740</v>
      </c>
      <c r="C1738" s="80" t="s">
        <v>6830</v>
      </c>
      <c r="D1738" s="81">
        <v>26.2</v>
      </c>
      <c r="E1738" s="81">
        <v>21.5</v>
      </c>
      <c r="F1738" s="81">
        <v>47.7</v>
      </c>
      <c r="G1738" s="65">
        <f t="shared" ref="G1738:G1801" si="27">LEN(A1738)</f>
        <v>9</v>
      </c>
    </row>
    <row r="1739" spans="1:7" x14ac:dyDescent="0.25">
      <c r="A1739" s="78" t="s">
        <v>2741</v>
      </c>
      <c r="B1739" s="79" t="s">
        <v>6918</v>
      </c>
      <c r="C1739" s="80"/>
      <c r="D1739" s="81"/>
      <c r="E1739" s="81"/>
      <c r="F1739" s="81"/>
      <c r="G1739" s="65">
        <f t="shared" si="27"/>
        <v>5</v>
      </c>
    </row>
    <row r="1740" spans="1:7" x14ac:dyDescent="0.25">
      <c r="A1740" s="78" t="s">
        <v>2742</v>
      </c>
      <c r="B1740" s="79" t="s">
        <v>2743</v>
      </c>
      <c r="C1740" s="80" t="s">
        <v>6830</v>
      </c>
      <c r="D1740" s="81">
        <v>8.0299999999999994</v>
      </c>
      <c r="E1740" s="81">
        <v>15.95</v>
      </c>
      <c r="F1740" s="81">
        <v>23.98</v>
      </c>
      <c r="G1740" s="65">
        <f t="shared" si="27"/>
        <v>9</v>
      </c>
    </row>
    <row r="1741" spans="1:7" x14ac:dyDescent="0.25">
      <c r="A1741" s="78" t="s">
        <v>2744</v>
      </c>
      <c r="B1741" s="79" t="s">
        <v>2745</v>
      </c>
      <c r="C1741" s="80" t="s">
        <v>6833</v>
      </c>
      <c r="D1741" s="81">
        <v>3.05</v>
      </c>
      <c r="E1741" s="81">
        <v>2.97</v>
      </c>
      <c r="F1741" s="81">
        <v>6.02</v>
      </c>
      <c r="G1741" s="65">
        <f t="shared" si="27"/>
        <v>9</v>
      </c>
    </row>
    <row r="1742" spans="1:7" x14ac:dyDescent="0.25">
      <c r="A1742" s="78" t="s">
        <v>2746</v>
      </c>
      <c r="B1742" s="79" t="s">
        <v>2747</v>
      </c>
      <c r="C1742" s="80" t="s">
        <v>6830</v>
      </c>
      <c r="D1742" s="81">
        <v>10.53</v>
      </c>
      <c r="E1742" s="81">
        <v>17.989999999999998</v>
      </c>
      <c r="F1742" s="81">
        <v>28.52</v>
      </c>
      <c r="G1742" s="65">
        <f t="shared" si="27"/>
        <v>9</v>
      </c>
    </row>
    <row r="1743" spans="1:7" x14ac:dyDescent="0.25">
      <c r="A1743" s="78" t="s">
        <v>2748</v>
      </c>
      <c r="B1743" s="79" t="s">
        <v>2749</v>
      </c>
      <c r="C1743" s="80" t="s">
        <v>6833</v>
      </c>
      <c r="D1743" s="81">
        <v>2.78</v>
      </c>
      <c r="E1743" s="81">
        <v>2.38</v>
      </c>
      <c r="F1743" s="81">
        <v>5.16</v>
      </c>
      <c r="G1743" s="65">
        <f t="shared" si="27"/>
        <v>9</v>
      </c>
    </row>
    <row r="1744" spans="1:7" x14ac:dyDescent="0.25">
      <c r="A1744" s="78" t="s">
        <v>2750</v>
      </c>
      <c r="B1744" s="79" t="s">
        <v>2751</v>
      </c>
      <c r="C1744" s="80"/>
      <c r="D1744" s="81"/>
      <c r="E1744" s="81"/>
      <c r="F1744" s="81"/>
      <c r="G1744" s="65">
        <f t="shared" si="27"/>
        <v>5</v>
      </c>
    </row>
    <row r="1745" spans="1:7" x14ac:dyDescent="0.25">
      <c r="A1745" s="78" t="s">
        <v>2752</v>
      </c>
      <c r="B1745" s="79" t="s">
        <v>2753</v>
      </c>
      <c r="C1745" s="80" t="s">
        <v>6830</v>
      </c>
      <c r="D1745" s="81">
        <v>4.3</v>
      </c>
      <c r="E1745" s="81">
        <v>21.5</v>
      </c>
      <c r="F1745" s="81">
        <v>25.8</v>
      </c>
      <c r="G1745" s="65">
        <f t="shared" si="27"/>
        <v>9</v>
      </c>
    </row>
    <row r="1746" spans="1:7" x14ac:dyDescent="0.25">
      <c r="A1746" s="78" t="s">
        <v>2754</v>
      </c>
      <c r="B1746" s="79" t="s">
        <v>6919</v>
      </c>
      <c r="C1746" s="80"/>
      <c r="D1746" s="81"/>
      <c r="E1746" s="81"/>
      <c r="F1746" s="81"/>
      <c r="G1746" s="65">
        <f t="shared" si="27"/>
        <v>5</v>
      </c>
    </row>
    <row r="1747" spans="1:7" x14ac:dyDescent="0.25">
      <c r="A1747" s="78" t="s">
        <v>2755</v>
      </c>
      <c r="B1747" s="79" t="s">
        <v>2756</v>
      </c>
      <c r="C1747" s="80" t="s">
        <v>6843</v>
      </c>
      <c r="D1747" s="81">
        <v>3.58</v>
      </c>
      <c r="E1747" s="81"/>
      <c r="F1747" s="81">
        <v>3.58</v>
      </c>
      <c r="G1747" s="65">
        <f t="shared" si="27"/>
        <v>9</v>
      </c>
    </row>
    <row r="1748" spans="1:7" x14ac:dyDescent="0.25">
      <c r="A1748" s="78" t="s">
        <v>2757</v>
      </c>
      <c r="B1748" s="79" t="s">
        <v>2758</v>
      </c>
      <c r="C1748" s="80" t="s">
        <v>6843</v>
      </c>
      <c r="D1748" s="81">
        <v>3.75</v>
      </c>
      <c r="E1748" s="81"/>
      <c r="F1748" s="81">
        <v>3.75</v>
      </c>
      <c r="G1748" s="65">
        <f t="shared" si="27"/>
        <v>9</v>
      </c>
    </row>
    <row r="1749" spans="1:7" ht="45" x14ac:dyDescent="0.25">
      <c r="A1749" s="78" t="s">
        <v>6471</v>
      </c>
      <c r="B1749" s="79" t="s">
        <v>7600</v>
      </c>
      <c r="C1749" s="80" t="s">
        <v>6830</v>
      </c>
      <c r="D1749" s="81">
        <v>183.28</v>
      </c>
      <c r="E1749" s="81">
        <v>198.93</v>
      </c>
      <c r="F1749" s="81">
        <v>382.21</v>
      </c>
      <c r="G1749" s="65">
        <f t="shared" si="27"/>
        <v>9</v>
      </c>
    </row>
    <row r="1750" spans="1:7" ht="45" x14ac:dyDescent="0.25">
      <c r="A1750" s="78" t="s">
        <v>6472</v>
      </c>
      <c r="B1750" s="79" t="s">
        <v>7601</v>
      </c>
      <c r="C1750" s="80" t="s">
        <v>6830</v>
      </c>
      <c r="D1750" s="81">
        <v>873.74</v>
      </c>
      <c r="E1750" s="81">
        <v>230.62</v>
      </c>
      <c r="F1750" s="81">
        <v>1104.3599999999999</v>
      </c>
      <c r="G1750" s="65">
        <f t="shared" si="27"/>
        <v>9</v>
      </c>
    </row>
    <row r="1751" spans="1:7" x14ac:dyDescent="0.25">
      <c r="A1751" s="78" t="s">
        <v>2759</v>
      </c>
      <c r="B1751" s="79" t="s">
        <v>6920</v>
      </c>
      <c r="C1751" s="80"/>
      <c r="D1751" s="81"/>
      <c r="E1751" s="81"/>
      <c r="F1751" s="81"/>
      <c r="G1751" s="65">
        <f t="shared" si="27"/>
        <v>5</v>
      </c>
    </row>
    <row r="1752" spans="1:7" x14ac:dyDescent="0.25">
      <c r="A1752" s="78" t="s">
        <v>2760</v>
      </c>
      <c r="B1752" s="79" t="s">
        <v>2761</v>
      </c>
      <c r="C1752" s="80" t="s">
        <v>6833</v>
      </c>
      <c r="D1752" s="81">
        <v>1.62</v>
      </c>
      <c r="E1752" s="81">
        <v>1.62</v>
      </c>
      <c r="F1752" s="81">
        <v>3.24</v>
      </c>
      <c r="G1752" s="65">
        <f t="shared" si="27"/>
        <v>9</v>
      </c>
    </row>
    <row r="1753" spans="1:7" x14ac:dyDescent="0.25">
      <c r="A1753" s="78" t="s">
        <v>6584</v>
      </c>
      <c r="B1753" s="79" t="s">
        <v>6585</v>
      </c>
      <c r="C1753" s="80" t="s">
        <v>6833</v>
      </c>
      <c r="D1753" s="81">
        <v>1.03</v>
      </c>
      <c r="E1753" s="81">
        <v>3.22</v>
      </c>
      <c r="F1753" s="81">
        <v>4.25</v>
      </c>
      <c r="G1753" s="65">
        <f t="shared" si="27"/>
        <v>9</v>
      </c>
    </row>
    <row r="1754" spans="1:7" ht="30" x14ac:dyDescent="0.25">
      <c r="A1754" s="78" t="s">
        <v>2762</v>
      </c>
      <c r="B1754" s="79" t="s">
        <v>6921</v>
      </c>
      <c r="C1754" s="80"/>
      <c r="D1754" s="81"/>
      <c r="E1754" s="81"/>
      <c r="F1754" s="81"/>
      <c r="G1754" s="65">
        <f t="shared" si="27"/>
        <v>5</v>
      </c>
    </row>
    <row r="1755" spans="1:7" x14ac:dyDescent="0.25">
      <c r="A1755" s="78" t="s">
        <v>2763</v>
      </c>
      <c r="B1755" s="79" t="s">
        <v>2764</v>
      </c>
      <c r="C1755" s="80" t="s">
        <v>6830</v>
      </c>
      <c r="D1755" s="81">
        <v>7.76</v>
      </c>
      <c r="E1755" s="81">
        <v>21.5</v>
      </c>
      <c r="F1755" s="81">
        <v>29.26</v>
      </c>
      <c r="G1755" s="65">
        <f t="shared" si="27"/>
        <v>9</v>
      </c>
    </row>
    <row r="1756" spans="1:7" x14ac:dyDescent="0.25">
      <c r="A1756" s="78" t="s">
        <v>2765</v>
      </c>
      <c r="B1756" s="79" t="s">
        <v>2766</v>
      </c>
      <c r="C1756" s="80" t="s">
        <v>6830</v>
      </c>
      <c r="D1756" s="81">
        <v>9.7100000000000009</v>
      </c>
      <c r="E1756" s="81">
        <v>21.5</v>
      </c>
      <c r="F1756" s="81">
        <v>31.21</v>
      </c>
      <c r="G1756" s="65">
        <f t="shared" si="27"/>
        <v>9</v>
      </c>
    </row>
    <row r="1757" spans="1:7" x14ac:dyDescent="0.25">
      <c r="A1757" s="78" t="s">
        <v>2767</v>
      </c>
      <c r="B1757" s="79" t="s">
        <v>2768</v>
      </c>
      <c r="C1757" s="80" t="s">
        <v>6830</v>
      </c>
      <c r="D1757" s="81">
        <v>11.8</v>
      </c>
      <c r="E1757" s="81">
        <v>21.5</v>
      </c>
      <c r="F1757" s="81">
        <v>33.299999999999997</v>
      </c>
      <c r="G1757" s="65">
        <f t="shared" si="27"/>
        <v>9</v>
      </c>
    </row>
    <row r="1758" spans="1:7" x14ac:dyDescent="0.25">
      <c r="A1758" s="78" t="s">
        <v>2769</v>
      </c>
      <c r="B1758" s="79" t="s">
        <v>2770</v>
      </c>
      <c r="C1758" s="80" t="s">
        <v>6830</v>
      </c>
      <c r="D1758" s="81">
        <v>13.84</v>
      </c>
      <c r="E1758" s="81">
        <v>21.5</v>
      </c>
      <c r="F1758" s="81">
        <v>35.340000000000003</v>
      </c>
      <c r="G1758" s="65">
        <f t="shared" si="27"/>
        <v>9</v>
      </c>
    </row>
    <row r="1759" spans="1:7" x14ac:dyDescent="0.25">
      <c r="A1759" s="78" t="s">
        <v>2771</v>
      </c>
      <c r="B1759" s="79" t="s">
        <v>2772</v>
      </c>
      <c r="C1759" s="80" t="s">
        <v>6830</v>
      </c>
      <c r="D1759" s="81">
        <v>11.08</v>
      </c>
      <c r="E1759" s="81">
        <v>21.5</v>
      </c>
      <c r="F1759" s="81">
        <v>32.58</v>
      </c>
      <c r="G1759" s="65">
        <f t="shared" si="27"/>
        <v>9</v>
      </c>
    </row>
    <row r="1760" spans="1:7" x14ac:dyDescent="0.25">
      <c r="A1760" s="78" t="s">
        <v>2773</v>
      </c>
      <c r="B1760" s="79" t="s">
        <v>2774</v>
      </c>
      <c r="C1760" s="80" t="s">
        <v>6830</v>
      </c>
      <c r="D1760" s="81">
        <v>76.760000000000005</v>
      </c>
      <c r="E1760" s="81">
        <v>45.04</v>
      </c>
      <c r="F1760" s="81">
        <v>121.8</v>
      </c>
      <c r="G1760" s="65">
        <f t="shared" si="27"/>
        <v>9</v>
      </c>
    </row>
    <row r="1761" spans="1:7" x14ac:dyDescent="0.25">
      <c r="A1761" s="78" t="s">
        <v>2775</v>
      </c>
      <c r="B1761" s="79" t="s">
        <v>2776</v>
      </c>
      <c r="C1761" s="80" t="s">
        <v>6830</v>
      </c>
      <c r="D1761" s="81">
        <v>18.690000000000001</v>
      </c>
      <c r="E1761" s="81">
        <v>21.5</v>
      </c>
      <c r="F1761" s="81">
        <v>40.19</v>
      </c>
      <c r="G1761" s="65">
        <f t="shared" si="27"/>
        <v>9</v>
      </c>
    </row>
    <row r="1762" spans="1:7" x14ac:dyDescent="0.25">
      <c r="A1762" s="78" t="s">
        <v>2777</v>
      </c>
      <c r="B1762" s="79" t="s">
        <v>2778</v>
      </c>
      <c r="C1762" s="80" t="s">
        <v>6830</v>
      </c>
      <c r="D1762" s="81">
        <v>15.14</v>
      </c>
      <c r="E1762" s="81">
        <v>30.03</v>
      </c>
      <c r="F1762" s="81">
        <v>45.17</v>
      </c>
      <c r="G1762" s="65">
        <f t="shared" si="27"/>
        <v>9</v>
      </c>
    </row>
    <row r="1763" spans="1:7" ht="45" x14ac:dyDescent="0.25">
      <c r="A1763" s="78" t="s">
        <v>2779</v>
      </c>
      <c r="B1763" s="79" t="s">
        <v>7602</v>
      </c>
      <c r="C1763" s="80" t="s">
        <v>6830</v>
      </c>
      <c r="D1763" s="81">
        <v>244.51</v>
      </c>
      <c r="E1763" s="81"/>
      <c r="F1763" s="81">
        <v>244.51</v>
      </c>
      <c r="G1763" s="65">
        <f t="shared" si="27"/>
        <v>9</v>
      </c>
    </row>
    <row r="1764" spans="1:7" ht="45" x14ac:dyDescent="0.25">
      <c r="A1764" s="78" t="s">
        <v>2780</v>
      </c>
      <c r="B1764" s="79" t="s">
        <v>7603</v>
      </c>
      <c r="C1764" s="80" t="s">
        <v>6830</v>
      </c>
      <c r="D1764" s="81">
        <v>484.82</v>
      </c>
      <c r="E1764" s="81"/>
      <c r="F1764" s="81">
        <v>484.82</v>
      </c>
      <c r="G1764" s="65">
        <f t="shared" si="27"/>
        <v>9</v>
      </c>
    </row>
    <row r="1765" spans="1:7" x14ac:dyDescent="0.25">
      <c r="A1765" s="78" t="s">
        <v>2781</v>
      </c>
      <c r="B1765" s="79" t="s">
        <v>6922</v>
      </c>
      <c r="C1765" s="80"/>
      <c r="D1765" s="81"/>
      <c r="E1765" s="81"/>
      <c r="F1765" s="81"/>
      <c r="G1765" s="65">
        <f t="shared" si="27"/>
        <v>5</v>
      </c>
    </row>
    <row r="1766" spans="1:7" x14ac:dyDescent="0.25">
      <c r="A1766" s="78" t="s">
        <v>2782</v>
      </c>
      <c r="B1766" s="79" t="s">
        <v>2783</v>
      </c>
      <c r="C1766" s="80" t="s">
        <v>6830</v>
      </c>
      <c r="D1766" s="81">
        <v>17.649999999999999</v>
      </c>
      <c r="E1766" s="81">
        <v>30.03</v>
      </c>
      <c r="F1766" s="81">
        <v>47.68</v>
      </c>
      <c r="G1766" s="65">
        <f t="shared" si="27"/>
        <v>9</v>
      </c>
    </row>
    <row r="1767" spans="1:7" x14ac:dyDescent="0.25">
      <c r="A1767" s="78" t="s">
        <v>2784</v>
      </c>
      <c r="B1767" s="79" t="s">
        <v>6923</v>
      </c>
      <c r="C1767" s="80"/>
      <c r="D1767" s="81"/>
      <c r="E1767" s="81"/>
      <c r="F1767" s="81"/>
      <c r="G1767" s="65">
        <f t="shared" si="27"/>
        <v>5</v>
      </c>
    </row>
    <row r="1768" spans="1:7" x14ac:dyDescent="0.25">
      <c r="A1768" s="78" t="s">
        <v>2785</v>
      </c>
      <c r="B1768" s="79" t="s">
        <v>2786</v>
      </c>
      <c r="C1768" s="80" t="s">
        <v>6830</v>
      </c>
      <c r="D1768" s="81">
        <v>18.05</v>
      </c>
      <c r="E1768" s="81">
        <v>30.03</v>
      </c>
      <c r="F1768" s="81">
        <v>48.08</v>
      </c>
      <c r="G1768" s="65">
        <f t="shared" si="27"/>
        <v>9</v>
      </c>
    </row>
    <row r="1769" spans="1:7" x14ac:dyDescent="0.25">
      <c r="A1769" s="78" t="s">
        <v>2787</v>
      </c>
      <c r="B1769" s="79" t="s">
        <v>2788</v>
      </c>
      <c r="C1769" s="80"/>
      <c r="D1769" s="81"/>
      <c r="E1769" s="81"/>
      <c r="F1769" s="81"/>
      <c r="G1769" s="65">
        <f t="shared" si="27"/>
        <v>2</v>
      </c>
    </row>
    <row r="1770" spans="1:7" x14ac:dyDescent="0.25">
      <c r="A1770" s="78" t="s">
        <v>2789</v>
      </c>
      <c r="B1770" s="79" t="s">
        <v>6924</v>
      </c>
      <c r="C1770" s="80"/>
      <c r="D1770" s="81"/>
      <c r="E1770" s="81"/>
      <c r="F1770" s="81"/>
      <c r="G1770" s="65">
        <f t="shared" si="27"/>
        <v>5</v>
      </c>
    </row>
    <row r="1771" spans="1:7" x14ac:dyDescent="0.25">
      <c r="A1771" s="78" t="s">
        <v>2790</v>
      </c>
      <c r="B1771" s="79" t="s">
        <v>2791</v>
      </c>
      <c r="C1771" s="80" t="s">
        <v>6834</v>
      </c>
      <c r="D1771" s="81">
        <v>170.48</v>
      </c>
      <c r="E1771" s="81">
        <v>50.9</v>
      </c>
      <c r="F1771" s="81">
        <v>221.38</v>
      </c>
      <c r="G1771" s="65">
        <f t="shared" si="27"/>
        <v>9</v>
      </c>
    </row>
    <row r="1772" spans="1:7" ht="30" x14ac:dyDescent="0.25">
      <c r="A1772" s="78" t="s">
        <v>2792</v>
      </c>
      <c r="B1772" s="79" t="s">
        <v>2793</v>
      </c>
      <c r="C1772" s="80" t="s">
        <v>6830</v>
      </c>
      <c r="D1772" s="81"/>
      <c r="E1772" s="81">
        <v>2.04</v>
      </c>
      <c r="F1772" s="81">
        <v>2.04</v>
      </c>
      <c r="G1772" s="65">
        <f t="shared" si="27"/>
        <v>9</v>
      </c>
    </row>
    <row r="1773" spans="1:7" x14ac:dyDescent="0.25">
      <c r="A1773" s="78" t="s">
        <v>2794</v>
      </c>
      <c r="B1773" s="79" t="s">
        <v>6925</v>
      </c>
      <c r="C1773" s="80"/>
      <c r="D1773" s="81"/>
      <c r="E1773" s="81"/>
      <c r="F1773" s="81"/>
      <c r="G1773" s="65">
        <f t="shared" si="27"/>
        <v>5</v>
      </c>
    </row>
    <row r="1774" spans="1:7" x14ac:dyDescent="0.25">
      <c r="A1774" s="78" t="s">
        <v>2795</v>
      </c>
      <c r="B1774" s="79" t="s">
        <v>2796</v>
      </c>
      <c r="C1774" s="80" t="s">
        <v>6830</v>
      </c>
      <c r="D1774" s="81">
        <v>10.73</v>
      </c>
      <c r="E1774" s="81">
        <v>3.43</v>
      </c>
      <c r="F1774" s="81">
        <v>14.16</v>
      </c>
      <c r="G1774" s="65">
        <f t="shared" si="27"/>
        <v>9</v>
      </c>
    </row>
    <row r="1775" spans="1:7" x14ac:dyDescent="0.25">
      <c r="A1775" s="78" t="s">
        <v>2797</v>
      </c>
      <c r="B1775" s="79" t="s">
        <v>2798</v>
      </c>
      <c r="C1775" s="80" t="s">
        <v>6830</v>
      </c>
      <c r="D1775" s="81">
        <v>9.9</v>
      </c>
      <c r="E1775" s="81">
        <v>5.15</v>
      </c>
      <c r="F1775" s="81">
        <v>15.05</v>
      </c>
      <c r="G1775" s="65">
        <f t="shared" si="27"/>
        <v>9</v>
      </c>
    </row>
    <row r="1776" spans="1:7" x14ac:dyDescent="0.25">
      <c r="A1776" s="78" t="s">
        <v>2799</v>
      </c>
      <c r="B1776" s="79" t="s">
        <v>2800</v>
      </c>
      <c r="C1776" s="80" t="s">
        <v>6830</v>
      </c>
      <c r="D1776" s="81">
        <v>80.64</v>
      </c>
      <c r="E1776" s="81">
        <v>6.55</v>
      </c>
      <c r="F1776" s="81">
        <v>87.19</v>
      </c>
      <c r="G1776" s="65">
        <f t="shared" si="27"/>
        <v>9</v>
      </c>
    </row>
    <row r="1777" spans="1:7" x14ac:dyDescent="0.25">
      <c r="A1777" s="78" t="s">
        <v>2801</v>
      </c>
      <c r="B1777" s="79" t="s">
        <v>2802</v>
      </c>
      <c r="C1777" s="80" t="s">
        <v>6830</v>
      </c>
      <c r="D1777" s="81">
        <v>17.559999999999999</v>
      </c>
      <c r="E1777" s="81">
        <v>5.15</v>
      </c>
      <c r="F1777" s="81">
        <v>22.71</v>
      </c>
      <c r="G1777" s="65">
        <f t="shared" si="27"/>
        <v>9</v>
      </c>
    </row>
    <row r="1778" spans="1:7" x14ac:dyDescent="0.25">
      <c r="A1778" s="78" t="s">
        <v>2803</v>
      </c>
      <c r="B1778" s="79" t="s">
        <v>2804</v>
      </c>
      <c r="C1778" s="80" t="s">
        <v>6830</v>
      </c>
      <c r="D1778" s="81">
        <v>50.04</v>
      </c>
      <c r="E1778" s="81">
        <v>6.55</v>
      </c>
      <c r="F1778" s="81">
        <v>56.59</v>
      </c>
      <c r="G1778" s="65">
        <f t="shared" si="27"/>
        <v>9</v>
      </c>
    </row>
    <row r="1779" spans="1:7" x14ac:dyDescent="0.25">
      <c r="A1779" s="78" t="s">
        <v>2805</v>
      </c>
      <c r="B1779" s="79" t="s">
        <v>2806</v>
      </c>
      <c r="C1779" s="80" t="s">
        <v>6830</v>
      </c>
      <c r="D1779" s="81">
        <v>12.56</v>
      </c>
      <c r="E1779" s="81">
        <v>5.15</v>
      </c>
      <c r="F1779" s="81">
        <v>17.71</v>
      </c>
      <c r="G1779" s="65">
        <f t="shared" si="27"/>
        <v>9</v>
      </c>
    </row>
    <row r="1780" spans="1:7" x14ac:dyDescent="0.25">
      <c r="A1780" s="78" t="s">
        <v>2807</v>
      </c>
      <c r="B1780" s="79" t="s">
        <v>2808</v>
      </c>
      <c r="C1780" s="80" t="s">
        <v>6830</v>
      </c>
      <c r="D1780" s="81">
        <v>55.1</v>
      </c>
      <c r="E1780" s="81">
        <v>6.55</v>
      </c>
      <c r="F1780" s="81">
        <v>61.65</v>
      </c>
      <c r="G1780" s="65">
        <f t="shared" si="27"/>
        <v>9</v>
      </c>
    </row>
    <row r="1781" spans="1:7" x14ac:dyDescent="0.25">
      <c r="A1781" s="78" t="s">
        <v>2809</v>
      </c>
      <c r="B1781" s="79" t="s">
        <v>2810</v>
      </c>
      <c r="C1781" s="80" t="s">
        <v>6830</v>
      </c>
      <c r="D1781" s="81">
        <v>8.99</v>
      </c>
      <c r="E1781" s="81"/>
      <c r="F1781" s="81">
        <v>8.99</v>
      </c>
      <c r="G1781" s="65">
        <f t="shared" si="27"/>
        <v>9</v>
      </c>
    </row>
    <row r="1782" spans="1:7" x14ac:dyDescent="0.25">
      <c r="A1782" s="78" t="s">
        <v>2811</v>
      </c>
      <c r="B1782" s="79" t="s">
        <v>6926</v>
      </c>
      <c r="C1782" s="80"/>
      <c r="D1782" s="81"/>
      <c r="E1782" s="81"/>
      <c r="F1782" s="81"/>
      <c r="G1782" s="65">
        <f t="shared" si="27"/>
        <v>5</v>
      </c>
    </row>
    <row r="1783" spans="1:7" x14ac:dyDescent="0.25">
      <c r="A1783" s="78" t="s">
        <v>2812</v>
      </c>
      <c r="B1783" s="79" t="s">
        <v>2813</v>
      </c>
      <c r="C1783" s="80" t="s">
        <v>6828</v>
      </c>
      <c r="D1783" s="81">
        <v>57.17</v>
      </c>
      <c r="E1783" s="81">
        <v>3.78</v>
      </c>
      <c r="F1783" s="81">
        <v>60.95</v>
      </c>
      <c r="G1783" s="65">
        <f t="shared" si="27"/>
        <v>9</v>
      </c>
    </row>
    <row r="1784" spans="1:7" x14ac:dyDescent="0.25">
      <c r="A1784" s="78" t="s">
        <v>2814</v>
      </c>
      <c r="B1784" s="79" t="s">
        <v>2815</v>
      </c>
      <c r="C1784" s="80" t="s">
        <v>6828</v>
      </c>
      <c r="D1784" s="81">
        <v>39.479999999999997</v>
      </c>
      <c r="E1784" s="81">
        <v>3.78</v>
      </c>
      <c r="F1784" s="81">
        <v>43.26</v>
      </c>
      <c r="G1784" s="65">
        <f t="shared" si="27"/>
        <v>9</v>
      </c>
    </row>
    <row r="1785" spans="1:7" x14ac:dyDescent="0.25">
      <c r="A1785" s="78" t="s">
        <v>2816</v>
      </c>
      <c r="B1785" s="79" t="s">
        <v>2817</v>
      </c>
      <c r="C1785" s="80" t="s">
        <v>6828</v>
      </c>
      <c r="D1785" s="81">
        <v>42.33</v>
      </c>
      <c r="E1785" s="81">
        <v>3.78</v>
      </c>
      <c r="F1785" s="81">
        <v>46.11</v>
      </c>
      <c r="G1785" s="65">
        <f t="shared" si="27"/>
        <v>9</v>
      </c>
    </row>
    <row r="1786" spans="1:7" x14ac:dyDescent="0.25">
      <c r="A1786" s="78" t="s">
        <v>2818</v>
      </c>
      <c r="B1786" s="79" t="s">
        <v>2819</v>
      </c>
      <c r="C1786" s="80" t="s">
        <v>6828</v>
      </c>
      <c r="D1786" s="81">
        <v>63.02</v>
      </c>
      <c r="E1786" s="81">
        <v>3.78</v>
      </c>
      <c r="F1786" s="81">
        <v>66.8</v>
      </c>
      <c r="G1786" s="65">
        <f t="shared" si="27"/>
        <v>9</v>
      </c>
    </row>
    <row r="1787" spans="1:7" x14ac:dyDescent="0.25">
      <c r="A1787" s="78" t="s">
        <v>2820</v>
      </c>
      <c r="B1787" s="79" t="s">
        <v>6927</v>
      </c>
      <c r="C1787" s="80"/>
      <c r="D1787" s="81"/>
      <c r="E1787" s="81"/>
      <c r="F1787" s="81"/>
      <c r="G1787" s="65">
        <f t="shared" si="27"/>
        <v>5</v>
      </c>
    </row>
    <row r="1788" spans="1:7" x14ac:dyDescent="0.25">
      <c r="A1788" s="78" t="s">
        <v>2821</v>
      </c>
      <c r="B1788" s="79" t="s">
        <v>2822</v>
      </c>
      <c r="C1788" s="80" t="s">
        <v>6828</v>
      </c>
      <c r="D1788" s="81">
        <v>85.52</v>
      </c>
      <c r="E1788" s="81">
        <v>32.76</v>
      </c>
      <c r="F1788" s="81">
        <v>118.28</v>
      </c>
      <c r="G1788" s="65">
        <f t="shared" si="27"/>
        <v>9</v>
      </c>
    </row>
    <row r="1789" spans="1:7" x14ac:dyDescent="0.25">
      <c r="A1789" s="78" t="s">
        <v>2823</v>
      </c>
      <c r="B1789" s="79" t="s">
        <v>2824</v>
      </c>
      <c r="C1789" s="80" t="s">
        <v>6828</v>
      </c>
      <c r="D1789" s="81">
        <v>95.27</v>
      </c>
      <c r="E1789" s="81">
        <v>32.76</v>
      </c>
      <c r="F1789" s="81">
        <v>128.03</v>
      </c>
      <c r="G1789" s="65">
        <f t="shared" si="27"/>
        <v>9</v>
      </c>
    </row>
    <row r="1790" spans="1:7" x14ac:dyDescent="0.25">
      <c r="A1790" s="78" t="s">
        <v>2825</v>
      </c>
      <c r="B1790" s="79" t="s">
        <v>2826</v>
      </c>
      <c r="C1790" s="80" t="s">
        <v>6828</v>
      </c>
      <c r="D1790" s="81">
        <v>140.19</v>
      </c>
      <c r="E1790" s="81">
        <v>32.76</v>
      </c>
      <c r="F1790" s="81">
        <v>172.95</v>
      </c>
      <c r="G1790" s="65">
        <f t="shared" si="27"/>
        <v>9</v>
      </c>
    </row>
    <row r="1791" spans="1:7" x14ac:dyDescent="0.25">
      <c r="A1791" s="78" t="s">
        <v>2827</v>
      </c>
      <c r="B1791" s="79" t="s">
        <v>8107</v>
      </c>
      <c r="C1791" s="80" t="s">
        <v>6828</v>
      </c>
      <c r="D1791" s="81">
        <v>215.69</v>
      </c>
      <c r="E1791" s="81">
        <v>3.69</v>
      </c>
      <c r="F1791" s="81">
        <v>219.38</v>
      </c>
      <c r="G1791" s="65">
        <f t="shared" si="27"/>
        <v>9</v>
      </c>
    </row>
    <row r="1792" spans="1:7" x14ac:dyDescent="0.25">
      <c r="A1792" s="78" t="s">
        <v>2828</v>
      </c>
      <c r="B1792" s="79" t="s">
        <v>2829</v>
      </c>
      <c r="C1792" s="80" t="s">
        <v>6828</v>
      </c>
      <c r="D1792" s="81">
        <v>112.44</v>
      </c>
      <c r="E1792" s="81">
        <v>3.69</v>
      </c>
      <c r="F1792" s="81">
        <v>116.13</v>
      </c>
      <c r="G1792" s="65">
        <f t="shared" si="27"/>
        <v>9</v>
      </c>
    </row>
    <row r="1793" spans="1:7" x14ac:dyDescent="0.25">
      <c r="A1793" s="78" t="s">
        <v>2830</v>
      </c>
      <c r="B1793" s="79" t="s">
        <v>8108</v>
      </c>
      <c r="C1793" s="80" t="s">
        <v>6828</v>
      </c>
      <c r="D1793" s="81">
        <v>65.819999999999993</v>
      </c>
      <c r="E1793" s="81">
        <v>32.76</v>
      </c>
      <c r="F1793" s="81">
        <v>98.58</v>
      </c>
      <c r="G1793" s="65">
        <f t="shared" si="27"/>
        <v>9</v>
      </c>
    </row>
    <row r="1794" spans="1:7" x14ac:dyDescent="0.25">
      <c r="A1794" s="78" t="s">
        <v>2831</v>
      </c>
      <c r="B1794" s="79" t="s">
        <v>2832</v>
      </c>
      <c r="C1794" s="80" t="s">
        <v>6828</v>
      </c>
      <c r="D1794" s="81">
        <v>353.58</v>
      </c>
      <c r="E1794" s="81">
        <v>32.76</v>
      </c>
      <c r="F1794" s="81">
        <v>386.34</v>
      </c>
      <c r="G1794" s="65">
        <f t="shared" si="27"/>
        <v>9</v>
      </c>
    </row>
    <row r="1795" spans="1:7" x14ac:dyDescent="0.25">
      <c r="A1795" s="78" t="s">
        <v>2833</v>
      </c>
      <c r="B1795" s="79" t="s">
        <v>8692</v>
      </c>
      <c r="C1795" s="80" t="s">
        <v>6828</v>
      </c>
      <c r="D1795" s="81">
        <v>56.76</v>
      </c>
      <c r="E1795" s="81">
        <v>32.76</v>
      </c>
      <c r="F1795" s="81">
        <v>89.52</v>
      </c>
      <c r="G1795" s="65">
        <f t="shared" si="27"/>
        <v>9</v>
      </c>
    </row>
    <row r="1796" spans="1:7" x14ac:dyDescent="0.25">
      <c r="A1796" s="78" t="s">
        <v>2834</v>
      </c>
      <c r="B1796" s="79" t="s">
        <v>2835</v>
      </c>
      <c r="C1796" s="80"/>
      <c r="D1796" s="81"/>
      <c r="E1796" s="81"/>
      <c r="F1796" s="81"/>
      <c r="G1796" s="65">
        <f t="shared" si="27"/>
        <v>5</v>
      </c>
    </row>
    <row r="1797" spans="1:7" x14ac:dyDescent="0.25">
      <c r="A1797" s="78" t="s">
        <v>2836</v>
      </c>
      <c r="B1797" s="79" t="s">
        <v>2837</v>
      </c>
      <c r="C1797" s="80" t="s">
        <v>6833</v>
      </c>
      <c r="D1797" s="81">
        <v>31.23</v>
      </c>
      <c r="E1797" s="81">
        <v>32.76</v>
      </c>
      <c r="F1797" s="81">
        <v>63.99</v>
      </c>
      <c r="G1797" s="65">
        <f t="shared" si="27"/>
        <v>9</v>
      </c>
    </row>
    <row r="1798" spans="1:7" ht="30" x14ac:dyDescent="0.25">
      <c r="A1798" s="78" t="s">
        <v>2838</v>
      </c>
      <c r="B1798" s="79" t="s">
        <v>2839</v>
      </c>
      <c r="C1798" s="80" t="s">
        <v>6833</v>
      </c>
      <c r="D1798" s="81">
        <v>43.29</v>
      </c>
      <c r="E1798" s="81">
        <v>32.76</v>
      </c>
      <c r="F1798" s="81">
        <v>76.05</v>
      </c>
      <c r="G1798" s="65">
        <f t="shared" si="27"/>
        <v>9</v>
      </c>
    </row>
    <row r="1799" spans="1:7" ht="30" x14ac:dyDescent="0.25">
      <c r="A1799" s="78" t="s">
        <v>2840</v>
      </c>
      <c r="B1799" s="79" t="s">
        <v>2841</v>
      </c>
      <c r="C1799" s="80" t="s">
        <v>6833</v>
      </c>
      <c r="D1799" s="81">
        <v>50.05</v>
      </c>
      <c r="E1799" s="81">
        <v>32.76</v>
      </c>
      <c r="F1799" s="81">
        <v>82.81</v>
      </c>
      <c r="G1799" s="65">
        <f t="shared" si="27"/>
        <v>9</v>
      </c>
    </row>
    <row r="1800" spans="1:7" ht="30" x14ac:dyDescent="0.25">
      <c r="A1800" s="78" t="s">
        <v>2842</v>
      </c>
      <c r="B1800" s="79" t="s">
        <v>7604</v>
      </c>
      <c r="C1800" s="80" t="s">
        <v>6833</v>
      </c>
      <c r="D1800" s="81">
        <v>161.65</v>
      </c>
      <c r="E1800" s="81">
        <v>52.54</v>
      </c>
      <c r="F1800" s="81">
        <v>214.19</v>
      </c>
      <c r="G1800" s="65">
        <f t="shared" si="27"/>
        <v>9</v>
      </c>
    </row>
    <row r="1801" spans="1:7" ht="30" x14ac:dyDescent="0.25">
      <c r="A1801" s="78" t="s">
        <v>2843</v>
      </c>
      <c r="B1801" s="79" t="s">
        <v>7605</v>
      </c>
      <c r="C1801" s="80" t="s">
        <v>6830</v>
      </c>
      <c r="D1801" s="81">
        <v>238.41</v>
      </c>
      <c r="E1801" s="81"/>
      <c r="F1801" s="81">
        <v>238.41</v>
      </c>
      <c r="G1801" s="65">
        <f t="shared" si="27"/>
        <v>9</v>
      </c>
    </row>
    <row r="1802" spans="1:7" ht="30" x14ac:dyDescent="0.25">
      <c r="A1802" s="78" t="s">
        <v>2844</v>
      </c>
      <c r="B1802" s="79" t="s">
        <v>7606</v>
      </c>
      <c r="C1802" s="80" t="s">
        <v>6830</v>
      </c>
      <c r="D1802" s="81">
        <v>247.29</v>
      </c>
      <c r="E1802" s="81"/>
      <c r="F1802" s="81">
        <v>247.29</v>
      </c>
      <c r="G1802" s="65">
        <f t="shared" ref="G1802:G1865" si="28">LEN(A1802)</f>
        <v>9</v>
      </c>
    </row>
    <row r="1803" spans="1:7" ht="30" x14ac:dyDescent="0.25">
      <c r="A1803" s="78" t="s">
        <v>2845</v>
      </c>
      <c r="B1803" s="79" t="s">
        <v>2846</v>
      </c>
      <c r="C1803" s="80" t="s">
        <v>6830</v>
      </c>
      <c r="D1803" s="81">
        <v>226.01</v>
      </c>
      <c r="E1803" s="81"/>
      <c r="F1803" s="81">
        <v>226.01</v>
      </c>
      <c r="G1803" s="65">
        <f t="shared" si="28"/>
        <v>9</v>
      </c>
    </row>
    <row r="1804" spans="1:7" ht="30" x14ac:dyDescent="0.25">
      <c r="A1804" s="78" t="s">
        <v>2847</v>
      </c>
      <c r="B1804" s="79" t="s">
        <v>2848</v>
      </c>
      <c r="C1804" s="80" t="s">
        <v>6833</v>
      </c>
      <c r="D1804" s="81">
        <v>37.04</v>
      </c>
      <c r="E1804" s="81"/>
      <c r="F1804" s="81">
        <v>37.04</v>
      </c>
      <c r="G1804" s="65">
        <f t="shared" si="28"/>
        <v>9</v>
      </c>
    </row>
    <row r="1805" spans="1:7" ht="45" x14ac:dyDescent="0.25">
      <c r="A1805" s="78" t="s">
        <v>2849</v>
      </c>
      <c r="B1805" s="79" t="s">
        <v>7607</v>
      </c>
      <c r="C1805" s="80" t="s">
        <v>6830</v>
      </c>
      <c r="D1805" s="81">
        <v>328.09</v>
      </c>
      <c r="E1805" s="81"/>
      <c r="F1805" s="81">
        <v>328.09</v>
      </c>
      <c r="G1805" s="65">
        <f t="shared" si="28"/>
        <v>9</v>
      </c>
    </row>
    <row r="1806" spans="1:7" ht="30" x14ac:dyDescent="0.25">
      <c r="A1806" s="78" t="s">
        <v>2850</v>
      </c>
      <c r="B1806" s="79" t="s">
        <v>2851</v>
      </c>
      <c r="C1806" s="80" t="s">
        <v>6830</v>
      </c>
      <c r="D1806" s="81">
        <v>406.28</v>
      </c>
      <c r="E1806" s="81">
        <v>67.58</v>
      </c>
      <c r="F1806" s="81">
        <v>473.86</v>
      </c>
      <c r="G1806" s="65">
        <f t="shared" si="28"/>
        <v>9</v>
      </c>
    </row>
    <row r="1807" spans="1:7" ht="30" x14ac:dyDescent="0.25">
      <c r="A1807" s="78" t="s">
        <v>2852</v>
      </c>
      <c r="B1807" s="79" t="s">
        <v>2853</v>
      </c>
      <c r="C1807" s="80" t="s">
        <v>6830</v>
      </c>
      <c r="D1807" s="81">
        <v>243.55</v>
      </c>
      <c r="E1807" s="81"/>
      <c r="F1807" s="81">
        <v>243.55</v>
      </c>
      <c r="G1807" s="65">
        <f t="shared" si="28"/>
        <v>9</v>
      </c>
    </row>
    <row r="1808" spans="1:7" ht="30" x14ac:dyDescent="0.25">
      <c r="A1808" s="78" t="s">
        <v>2854</v>
      </c>
      <c r="B1808" s="79" t="s">
        <v>7608</v>
      </c>
      <c r="C1808" s="80" t="s">
        <v>6830</v>
      </c>
      <c r="D1808" s="81">
        <v>2023.21</v>
      </c>
      <c r="E1808" s="81">
        <v>100.9</v>
      </c>
      <c r="F1808" s="81">
        <v>2124.11</v>
      </c>
      <c r="G1808" s="65">
        <f t="shared" si="28"/>
        <v>9</v>
      </c>
    </row>
    <row r="1809" spans="1:7" ht="30" x14ac:dyDescent="0.25">
      <c r="A1809" s="78" t="s">
        <v>2855</v>
      </c>
      <c r="B1809" s="79" t="s">
        <v>7609</v>
      </c>
      <c r="C1809" s="80" t="s">
        <v>6830</v>
      </c>
      <c r="D1809" s="81">
        <v>1887.26</v>
      </c>
      <c r="E1809" s="81">
        <v>100.9</v>
      </c>
      <c r="F1809" s="81">
        <v>1988.16</v>
      </c>
      <c r="G1809" s="65">
        <f t="shared" si="28"/>
        <v>9</v>
      </c>
    </row>
    <row r="1810" spans="1:7" x14ac:dyDescent="0.25">
      <c r="A1810" s="78" t="s">
        <v>2856</v>
      </c>
      <c r="B1810" s="79" t="s">
        <v>2857</v>
      </c>
      <c r="C1810" s="80" t="s">
        <v>6830</v>
      </c>
      <c r="D1810" s="81">
        <v>611.71</v>
      </c>
      <c r="E1810" s="81">
        <v>39.619999999999997</v>
      </c>
      <c r="F1810" s="81">
        <v>651.33000000000004</v>
      </c>
      <c r="G1810" s="65">
        <f t="shared" si="28"/>
        <v>9</v>
      </c>
    </row>
    <row r="1811" spans="1:7" x14ac:dyDescent="0.25">
      <c r="A1811" s="78" t="s">
        <v>2858</v>
      </c>
      <c r="B1811" s="79" t="s">
        <v>2859</v>
      </c>
      <c r="C1811" s="80" t="s">
        <v>6830</v>
      </c>
      <c r="D1811" s="81">
        <v>853.36</v>
      </c>
      <c r="E1811" s="81">
        <v>34.380000000000003</v>
      </c>
      <c r="F1811" s="81">
        <v>887.74</v>
      </c>
      <c r="G1811" s="65">
        <f t="shared" si="28"/>
        <v>9</v>
      </c>
    </row>
    <row r="1812" spans="1:7" ht="30" x14ac:dyDescent="0.25">
      <c r="A1812" s="78" t="s">
        <v>8693</v>
      </c>
      <c r="B1812" s="79" t="s">
        <v>8694</v>
      </c>
      <c r="C1812" s="80" t="s">
        <v>6828</v>
      </c>
      <c r="D1812" s="81">
        <v>860.07</v>
      </c>
      <c r="E1812" s="81">
        <v>135.28</v>
      </c>
      <c r="F1812" s="81">
        <v>995.35</v>
      </c>
      <c r="G1812" s="65">
        <f t="shared" si="28"/>
        <v>9</v>
      </c>
    </row>
    <row r="1813" spans="1:7" x14ac:dyDescent="0.25">
      <c r="A1813" s="78" t="s">
        <v>2860</v>
      </c>
      <c r="B1813" s="79" t="s">
        <v>2861</v>
      </c>
      <c r="C1813" s="80" t="s">
        <v>6830</v>
      </c>
      <c r="D1813" s="81">
        <v>1476.42</v>
      </c>
      <c r="E1813" s="81">
        <v>81.430000000000007</v>
      </c>
      <c r="F1813" s="81">
        <v>1557.85</v>
      </c>
      <c r="G1813" s="65">
        <f t="shared" si="28"/>
        <v>9</v>
      </c>
    </row>
    <row r="1814" spans="1:7" x14ac:dyDescent="0.25">
      <c r="A1814" s="78" t="s">
        <v>2862</v>
      </c>
      <c r="B1814" s="79" t="s">
        <v>2863</v>
      </c>
      <c r="C1814" s="80" t="s">
        <v>6830</v>
      </c>
      <c r="D1814" s="81">
        <v>110.58</v>
      </c>
      <c r="E1814" s="81">
        <v>99.56</v>
      </c>
      <c r="F1814" s="81">
        <v>210.14</v>
      </c>
      <c r="G1814" s="65">
        <f t="shared" si="28"/>
        <v>9</v>
      </c>
    </row>
    <row r="1815" spans="1:7" x14ac:dyDescent="0.25">
      <c r="A1815" s="78" t="s">
        <v>2864</v>
      </c>
      <c r="B1815" s="79" t="s">
        <v>2865</v>
      </c>
      <c r="C1815" s="80" t="s">
        <v>6833</v>
      </c>
      <c r="D1815" s="81">
        <v>172.36</v>
      </c>
      <c r="E1815" s="81">
        <v>52.92</v>
      </c>
      <c r="F1815" s="81">
        <v>225.28</v>
      </c>
      <c r="G1815" s="65">
        <f t="shared" si="28"/>
        <v>9</v>
      </c>
    </row>
    <row r="1816" spans="1:7" x14ac:dyDescent="0.25">
      <c r="A1816" s="78" t="s">
        <v>2866</v>
      </c>
      <c r="B1816" s="79" t="s">
        <v>6928</v>
      </c>
      <c r="C1816" s="80"/>
      <c r="D1816" s="81"/>
      <c r="E1816" s="81"/>
      <c r="F1816" s="81"/>
      <c r="G1816" s="65">
        <f t="shared" si="28"/>
        <v>5</v>
      </c>
    </row>
    <row r="1817" spans="1:7" ht="30" x14ac:dyDescent="0.25">
      <c r="A1817" s="78" t="s">
        <v>2867</v>
      </c>
      <c r="B1817" s="79" t="s">
        <v>2868</v>
      </c>
      <c r="C1817" s="80" t="s">
        <v>6828</v>
      </c>
      <c r="D1817" s="81">
        <v>99.04</v>
      </c>
      <c r="E1817" s="81">
        <v>158.94</v>
      </c>
      <c r="F1817" s="81">
        <v>257.98</v>
      </c>
      <c r="G1817" s="65">
        <f t="shared" si="28"/>
        <v>9</v>
      </c>
    </row>
    <row r="1818" spans="1:7" ht="30" x14ac:dyDescent="0.25">
      <c r="A1818" s="78" t="s">
        <v>2869</v>
      </c>
      <c r="B1818" s="79" t="s">
        <v>2870</v>
      </c>
      <c r="C1818" s="80" t="s">
        <v>6828</v>
      </c>
      <c r="D1818" s="81">
        <v>517.63</v>
      </c>
      <c r="E1818" s="81">
        <v>195.72</v>
      </c>
      <c r="F1818" s="81">
        <v>713.35</v>
      </c>
      <c r="G1818" s="65">
        <f t="shared" si="28"/>
        <v>9</v>
      </c>
    </row>
    <row r="1819" spans="1:7" ht="30" x14ac:dyDescent="0.25">
      <c r="A1819" s="78" t="s">
        <v>2871</v>
      </c>
      <c r="B1819" s="79" t="s">
        <v>2872</v>
      </c>
      <c r="C1819" s="80" t="s">
        <v>6828</v>
      </c>
      <c r="D1819" s="81">
        <v>1806.8</v>
      </c>
      <c r="E1819" s="81">
        <v>354.66</v>
      </c>
      <c r="F1819" s="81">
        <v>2161.46</v>
      </c>
      <c r="G1819" s="65">
        <f t="shared" si="28"/>
        <v>9</v>
      </c>
    </row>
    <row r="1820" spans="1:7" ht="30" x14ac:dyDescent="0.25">
      <c r="A1820" s="78" t="s">
        <v>2873</v>
      </c>
      <c r="B1820" s="79" t="s">
        <v>2874</v>
      </c>
      <c r="C1820" s="80" t="s">
        <v>6828</v>
      </c>
      <c r="D1820" s="81">
        <v>2932.65</v>
      </c>
      <c r="E1820" s="81">
        <v>961.52</v>
      </c>
      <c r="F1820" s="81">
        <v>3894.17</v>
      </c>
      <c r="G1820" s="65">
        <f t="shared" si="28"/>
        <v>9</v>
      </c>
    </row>
    <row r="1821" spans="1:7" ht="30" x14ac:dyDescent="0.25">
      <c r="A1821" s="78" t="s">
        <v>2875</v>
      </c>
      <c r="B1821" s="79" t="s">
        <v>2876</v>
      </c>
      <c r="C1821" s="80" t="s">
        <v>6828</v>
      </c>
      <c r="D1821" s="81">
        <v>5899.48</v>
      </c>
      <c r="E1821" s="81">
        <v>1923.04</v>
      </c>
      <c r="F1821" s="81">
        <v>7822.52</v>
      </c>
      <c r="G1821" s="65">
        <f t="shared" si="28"/>
        <v>9</v>
      </c>
    </row>
    <row r="1822" spans="1:7" ht="30" x14ac:dyDescent="0.25">
      <c r="A1822" s="78" t="s">
        <v>2877</v>
      </c>
      <c r="B1822" s="79" t="s">
        <v>2878</v>
      </c>
      <c r="C1822" s="80" t="s">
        <v>6828</v>
      </c>
      <c r="D1822" s="81">
        <v>8713.19</v>
      </c>
      <c r="E1822" s="81">
        <v>2233.04</v>
      </c>
      <c r="F1822" s="81">
        <v>10946.23</v>
      </c>
      <c r="G1822" s="65">
        <f t="shared" si="28"/>
        <v>9</v>
      </c>
    </row>
    <row r="1823" spans="1:7" x14ac:dyDescent="0.25">
      <c r="A1823" s="78" t="s">
        <v>2879</v>
      </c>
      <c r="B1823" s="79" t="s">
        <v>6929</v>
      </c>
      <c r="C1823" s="80"/>
      <c r="D1823" s="81"/>
      <c r="E1823" s="81"/>
      <c r="F1823" s="81"/>
      <c r="G1823" s="65">
        <f t="shared" si="28"/>
        <v>5</v>
      </c>
    </row>
    <row r="1824" spans="1:7" ht="30" x14ac:dyDescent="0.25">
      <c r="A1824" s="78" t="s">
        <v>2880</v>
      </c>
      <c r="B1824" s="79" t="s">
        <v>2881</v>
      </c>
      <c r="C1824" s="80" t="s">
        <v>6830</v>
      </c>
      <c r="D1824" s="81">
        <v>8.56</v>
      </c>
      <c r="E1824" s="81">
        <v>7.94</v>
      </c>
      <c r="F1824" s="81">
        <v>16.5</v>
      </c>
      <c r="G1824" s="65">
        <f t="shared" si="28"/>
        <v>9</v>
      </c>
    </row>
    <row r="1825" spans="1:7" ht="30" x14ac:dyDescent="0.25">
      <c r="A1825" s="78" t="s">
        <v>2882</v>
      </c>
      <c r="B1825" s="79" t="s">
        <v>2883</v>
      </c>
      <c r="C1825" s="80" t="s">
        <v>6830</v>
      </c>
      <c r="D1825" s="81">
        <v>68.650000000000006</v>
      </c>
      <c r="E1825" s="81">
        <v>11</v>
      </c>
      <c r="F1825" s="81">
        <v>79.650000000000006</v>
      </c>
      <c r="G1825" s="65">
        <f t="shared" si="28"/>
        <v>9</v>
      </c>
    </row>
    <row r="1826" spans="1:7" ht="30" x14ac:dyDescent="0.25">
      <c r="A1826" s="78" t="s">
        <v>2884</v>
      </c>
      <c r="B1826" s="79" t="s">
        <v>2885</v>
      </c>
      <c r="C1826" s="80" t="s">
        <v>6833</v>
      </c>
      <c r="D1826" s="81">
        <v>11.09</v>
      </c>
      <c r="E1826" s="81"/>
      <c r="F1826" s="81">
        <v>11.09</v>
      </c>
      <c r="G1826" s="65">
        <f t="shared" si="28"/>
        <v>9</v>
      </c>
    </row>
    <row r="1827" spans="1:7" x14ac:dyDescent="0.25">
      <c r="A1827" s="78" t="s">
        <v>2886</v>
      </c>
      <c r="B1827" s="79" t="s">
        <v>2887</v>
      </c>
      <c r="C1827" s="80" t="s">
        <v>6830</v>
      </c>
      <c r="D1827" s="81">
        <v>2.2200000000000002</v>
      </c>
      <c r="E1827" s="81">
        <v>16.66</v>
      </c>
      <c r="F1827" s="81">
        <v>18.88</v>
      </c>
      <c r="G1827" s="65">
        <f t="shared" si="28"/>
        <v>9</v>
      </c>
    </row>
    <row r="1828" spans="1:7" x14ac:dyDescent="0.25">
      <c r="A1828" s="78" t="s">
        <v>2888</v>
      </c>
      <c r="B1828" s="79" t="s">
        <v>2889</v>
      </c>
      <c r="C1828" s="80" t="s">
        <v>6830</v>
      </c>
      <c r="D1828" s="81">
        <v>2.2999999999999998</v>
      </c>
      <c r="E1828" s="81">
        <v>22.33</v>
      </c>
      <c r="F1828" s="81">
        <v>24.63</v>
      </c>
      <c r="G1828" s="65">
        <f t="shared" si="28"/>
        <v>9</v>
      </c>
    </row>
    <row r="1829" spans="1:7" ht="30" x14ac:dyDescent="0.25">
      <c r="A1829" s="78" t="s">
        <v>2890</v>
      </c>
      <c r="B1829" s="79" t="s">
        <v>2891</v>
      </c>
      <c r="C1829" s="80" t="s">
        <v>6828</v>
      </c>
      <c r="D1829" s="81">
        <v>428.4</v>
      </c>
      <c r="E1829" s="81">
        <v>181.37</v>
      </c>
      <c r="F1829" s="81">
        <v>609.77</v>
      </c>
      <c r="G1829" s="65">
        <f t="shared" si="28"/>
        <v>9</v>
      </c>
    </row>
    <row r="1830" spans="1:7" ht="45" x14ac:dyDescent="0.25">
      <c r="A1830" s="78" t="s">
        <v>8695</v>
      </c>
      <c r="B1830" s="79" t="s">
        <v>8696</v>
      </c>
      <c r="C1830" s="80" t="s">
        <v>6828</v>
      </c>
      <c r="D1830" s="81">
        <v>1352.04</v>
      </c>
      <c r="E1830" s="81">
        <v>39.79</v>
      </c>
      <c r="F1830" s="81">
        <v>1391.83</v>
      </c>
      <c r="G1830" s="65">
        <f t="shared" si="28"/>
        <v>9</v>
      </c>
    </row>
    <row r="1831" spans="1:7" x14ac:dyDescent="0.25">
      <c r="A1831" s="78" t="s">
        <v>2892</v>
      </c>
      <c r="B1831" s="79" t="s">
        <v>2893</v>
      </c>
      <c r="C1831" s="80" t="s">
        <v>6830</v>
      </c>
      <c r="D1831" s="81">
        <v>844.51</v>
      </c>
      <c r="E1831" s="81">
        <v>22.58</v>
      </c>
      <c r="F1831" s="81">
        <v>867.09</v>
      </c>
      <c r="G1831" s="65">
        <f t="shared" si="28"/>
        <v>9</v>
      </c>
    </row>
    <row r="1832" spans="1:7" x14ac:dyDescent="0.25">
      <c r="A1832" s="78" t="s">
        <v>2894</v>
      </c>
      <c r="B1832" s="79" t="s">
        <v>2895</v>
      </c>
      <c r="C1832" s="80"/>
      <c r="D1832" s="81"/>
      <c r="E1832" s="81"/>
      <c r="F1832" s="81"/>
      <c r="G1832" s="65">
        <f t="shared" si="28"/>
        <v>2</v>
      </c>
    </row>
    <row r="1833" spans="1:7" x14ac:dyDescent="0.25">
      <c r="A1833" s="78" t="s">
        <v>2896</v>
      </c>
      <c r="B1833" s="79" t="s">
        <v>2897</v>
      </c>
      <c r="C1833" s="80"/>
      <c r="D1833" s="81"/>
      <c r="E1833" s="81"/>
      <c r="F1833" s="81"/>
      <c r="G1833" s="65">
        <f t="shared" si="28"/>
        <v>5</v>
      </c>
    </row>
    <row r="1834" spans="1:7" x14ac:dyDescent="0.25">
      <c r="A1834" s="78" t="s">
        <v>2898</v>
      </c>
      <c r="B1834" s="79" t="s">
        <v>2899</v>
      </c>
      <c r="C1834" s="80" t="s">
        <v>6830</v>
      </c>
      <c r="D1834" s="81">
        <v>49.19</v>
      </c>
      <c r="E1834" s="81">
        <v>6.77</v>
      </c>
      <c r="F1834" s="81">
        <v>55.96</v>
      </c>
      <c r="G1834" s="65">
        <f t="shared" si="28"/>
        <v>9</v>
      </c>
    </row>
    <row r="1835" spans="1:7" x14ac:dyDescent="0.25">
      <c r="A1835" s="78" t="s">
        <v>2900</v>
      </c>
      <c r="B1835" s="79" t="s">
        <v>2901</v>
      </c>
      <c r="C1835" s="80" t="s">
        <v>6836</v>
      </c>
      <c r="D1835" s="81">
        <v>2004.35</v>
      </c>
      <c r="E1835" s="81">
        <v>162.54</v>
      </c>
      <c r="F1835" s="81">
        <v>2166.89</v>
      </c>
      <c r="G1835" s="65">
        <f t="shared" si="28"/>
        <v>9</v>
      </c>
    </row>
    <row r="1836" spans="1:7" x14ac:dyDescent="0.25">
      <c r="A1836" s="78" t="s">
        <v>2902</v>
      </c>
      <c r="B1836" s="79" t="s">
        <v>2903</v>
      </c>
      <c r="C1836" s="80" t="s">
        <v>6828</v>
      </c>
      <c r="D1836" s="81">
        <v>2251.84</v>
      </c>
      <c r="E1836" s="81">
        <v>2047.11</v>
      </c>
      <c r="F1836" s="81">
        <v>4298.95</v>
      </c>
      <c r="G1836" s="65">
        <f t="shared" si="28"/>
        <v>9</v>
      </c>
    </row>
    <row r="1837" spans="1:7" x14ac:dyDescent="0.25">
      <c r="A1837" s="78" t="s">
        <v>2904</v>
      </c>
      <c r="B1837" s="79" t="s">
        <v>2905</v>
      </c>
      <c r="C1837" s="80" t="s">
        <v>6836</v>
      </c>
      <c r="D1837" s="81">
        <v>1800.35</v>
      </c>
      <c r="E1837" s="81">
        <v>162.54</v>
      </c>
      <c r="F1837" s="81">
        <v>1962.89</v>
      </c>
      <c r="G1837" s="65">
        <f t="shared" si="28"/>
        <v>9</v>
      </c>
    </row>
    <row r="1838" spans="1:7" ht="30" x14ac:dyDescent="0.25">
      <c r="A1838" s="78" t="s">
        <v>2906</v>
      </c>
      <c r="B1838" s="79" t="s">
        <v>2907</v>
      </c>
      <c r="C1838" s="80" t="s">
        <v>6830</v>
      </c>
      <c r="D1838" s="81">
        <v>144.59</v>
      </c>
      <c r="E1838" s="81">
        <v>33.44</v>
      </c>
      <c r="F1838" s="81">
        <v>178.03</v>
      </c>
      <c r="G1838" s="65">
        <f t="shared" si="28"/>
        <v>9</v>
      </c>
    </row>
    <row r="1839" spans="1:7" x14ac:dyDescent="0.25">
      <c r="A1839" s="78" t="s">
        <v>2908</v>
      </c>
      <c r="B1839" s="79" t="s">
        <v>2909</v>
      </c>
      <c r="C1839" s="80"/>
      <c r="D1839" s="81"/>
      <c r="E1839" s="81"/>
      <c r="F1839" s="81"/>
      <c r="G1839" s="65">
        <f t="shared" si="28"/>
        <v>5</v>
      </c>
    </row>
    <row r="1840" spans="1:7" ht="30" x14ac:dyDescent="0.25">
      <c r="A1840" s="78" t="s">
        <v>2910</v>
      </c>
      <c r="B1840" s="79" t="s">
        <v>6930</v>
      </c>
      <c r="C1840" s="80" t="s">
        <v>6828</v>
      </c>
      <c r="D1840" s="81">
        <v>3969.59</v>
      </c>
      <c r="E1840" s="81">
        <v>96.11</v>
      </c>
      <c r="F1840" s="81">
        <v>4065.7</v>
      </c>
      <c r="G1840" s="65">
        <f t="shared" si="28"/>
        <v>9</v>
      </c>
    </row>
    <row r="1841" spans="1:7" x14ac:dyDescent="0.25">
      <c r="A1841" s="78" t="s">
        <v>2911</v>
      </c>
      <c r="B1841" s="79" t="s">
        <v>2912</v>
      </c>
      <c r="C1841" s="80"/>
      <c r="D1841" s="81"/>
      <c r="E1841" s="81"/>
      <c r="F1841" s="81"/>
      <c r="G1841" s="65">
        <f t="shared" si="28"/>
        <v>5</v>
      </c>
    </row>
    <row r="1842" spans="1:7" x14ac:dyDescent="0.25">
      <c r="A1842" s="78" t="s">
        <v>2913</v>
      </c>
      <c r="B1842" s="79" t="s">
        <v>2914</v>
      </c>
      <c r="C1842" s="80" t="s">
        <v>6833</v>
      </c>
      <c r="D1842" s="81">
        <v>123.77</v>
      </c>
      <c r="E1842" s="81">
        <v>98.02</v>
      </c>
      <c r="F1842" s="81">
        <v>221.79</v>
      </c>
      <c r="G1842" s="65">
        <f t="shared" si="28"/>
        <v>9</v>
      </c>
    </row>
    <row r="1843" spans="1:7" x14ac:dyDescent="0.25">
      <c r="A1843" s="78" t="s">
        <v>2915</v>
      </c>
      <c r="B1843" s="79" t="s">
        <v>6473</v>
      </c>
      <c r="C1843" s="80" t="s">
        <v>6828</v>
      </c>
      <c r="D1843" s="81">
        <v>533.02</v>
      </c>
      <c r="E1843" s="81">
        <v>21.82</v>
      </c>
      <c r="F1843" s="81">
        <v>554.84</v>
      </c>
      <c r="G1843" s="65">
        <f t="shared" si="28"/>
        <v>9</v>
      </c>
    </row>
    <row r="1844" spans="1:7" x14ac:dyDescent="0.25">
      <c r="A1844" s="78" t="s">
        <v>2916</v>
      </c>
      <c r="B1844" s="79" t="s">
        <v>2917</v>
      </c>
      <c r="C1844" s="80" t="s">
        <v>6830</v>
      </c>
      <c r="D1844" s="81">
        <v>193.69</v>
      </c>
      <c r="E1844" s="81">
        <v>61.1</v>
      </c>
      <c r="F1844" s="81">
        <v>254.79</v>
      </c>
      <c r="G1844" s="65">
        <f t="shared" si="28"/>
        <v>9</v>
      </c>
    </row>
    <row r="1845" spans="1:7" ht="30" x14ac:dyDescent="0.25">
      <c r="A1845" s="78" t="s">
        <v>2918</v>
      </c>
      <c r="B1845" s="79" t="s">
        <v>6474</v>
      </c>
      <c r="C1845" s="80" t="s">
        <v>6828</v>
      </c>
      <c r="D1845" s="81">
        <v>580.64</v>
      </c>
      <c r="E1845" s="81">
        <v>30.68</v>
      </c>
      <c r="F1845" s="81">
        <v>611.32000000000005</v>
      </c>
      <c r="G1845" s="65">
        <f t="shared" si="28"/>
        <v>9</v>
      </c>
    </row>
    <row r="1846" spans="1:7" ht="30" x14ac:dyDescent="0.25">
      <c r="A1846" s="78" t="s">
        <v>2919</v>
      </c>
      <c r="B1846" s="79" t="s">
        <v>6475</v>
      </c>
      <c r="C1846" s="80" t="s">
        <v>6828</v>
      </c>
      <c r="D1846" s="81">
        <v>779.73</v>
      </c>
      <c r="E1846" s="81">
        <v>46.02</v>
      </c>
      <c r="F1846" s="81">
        <v>825.75</v>
      </c>
      <c r="G1846" s="65">
        <f t="shared" si="28"/>
        <v>9</v>
      </c>
    </row>
    <row r="1847" spans="1:7" x14ac:dyDescent="0.25">
      <c r="A1847" s="78" t="s">
        <v>2920</v>
      </c>
      <c r="B1847" s="79" t="s">
        <v>2921</v>
      </c>
      <c r="C1847" s="80"/>
      <c r="D1847" s="81"/>
      <c r="E1847" s="81"/>
      <c r="F1847" s="81"/>
      <c r="G1847" s="65">
        <f t="shared" si="28"/>
        <v>5</v>
      </c>
    </row>
    <row r="1848" spans="1:7" x14ac:dyDescent="0.25">
      <c r="A1848" s="78" t="s">
        <v>2922</v>
      </c>
      <c r="B1848" s="79" t="s">
        <v>2923</v>
      </c>
      <c r="C1848" s="80" t="s">
        <v>6836</v>
      </c>
      <c r="D1848" s="81">
        <v>5848.23</v>
      </c>
      <c r="E1848" s="81">
        <v>216.72</v>
      </c>
      <c r="F1848" s="81">
        <v>6064.95</v>
      </c>
      <c r="G1848" s="65">
        <f t="shared" si="28"/>
        <v>9</v>
      </c>
    </row>
    <row r="1849" spans="1:7" x14ac:dyDescent="0.25">
      <c r="A1849" s="78" t="s">
        <v>2924</v>
      </c>
      <c r="B1849" s="79" t="s">
        <v>2925</v>
      </c>
      <c r="C1849" s="80" t="s">
        <v>6836</v>
      </c>
      <c r="D1849" s="81">
        <v>2490.65</v>
      </c>
      <c r="E1849" s="81">
        <v>216.72</v>
      </c>
      <c r="F1849" s="81">
        <v>2707.37</v>
      </c>
      <c r="G1849" s="65">
        <f t="shared" si="28"/>
        <v>9</v>
      </c>
    </row>
    <row r="1850" spans="1:7" x14ac:dyDescent="0.25">
      <c r="A1850" s="78" t="s">
        <v>2926</v>
      </c>
      <c r="B1850" s="79" t="s">
        <v>2927</v>
      </c>
      <c r="C1850" s="80" t="s">
        <v>6836</v>
      </c>
      <c r="D1850" s="81">
        <v>1517.89</v>
      </c>
      <c r="E1850" s="81">
        <v>216.72</v>
      </c>
      <c r="F1850" s="81">
        <v>1734.61</v>
      </c>
      <c r="G1850" s="65">
        <f t="shared" si="28"/>
        <v>9</v>
      </c>
    </row>
    <row r="1851" spans="1:7" x14ac:dyDescent="0.25">
      <c r="A1851" s="78" t="s">
        <v>2928</v>
      </c>
      <c r="B1851" s="79" t="s">
        <v>2929</v>
      </c>
      <c r="C1851" s="80" t="s">
        <v>6836</v>
      </c>
      <c r="D1851" s="81">
        <v>2588.9899999999998</v>
      </c>
      <c r="E1851" s="81">
        <v>216.72</v>
      </c>
      <c r="F1851" s="81">
        <v>2805.71</v>
      </c>
      <c r="G1851" s="65">
        <f t="shared" si="28"/>
        <v>9</v>
      </c>
    </row>
    <row r="1852" spans="1:7" x14ac:dyDescent="0.25">
      <c r="A1852" s="78" t="s">
        <v>2930</v>
      </c>
      <c r="B1852" s="79" t="s">
        <v>2931</v>
      </c>
      <c r="C1852" s="80"/>
      <c r="D1852" s="81"/>
      <c r="E1852" s="81"/>
      <c r="F1852" s="81"/>
      <c r="G1852" s="65">
        <f t="shared" si="28"/>
        <v>5</v>
      </c>
    </row>
    <row r="1853" spans="1:7" x14ac:dyDescent="0.25">
      <c r="A1853" s="78" t="s">
        <v>2932</v>
      </c>
      <c r="B1853" s="79" t="s">
        <v>2933</v>
      </c>
      <c r="C1853" s="80" t="s">
        <v>6836</v>
      </c>
      <c r="D1853" s="81">
        <v>5896.67</v>
      </c>
      <c r="E1853" s="81">
        <v>344.44</v>
      </c>
      <c r="F1853" s="81">
        <v>6241.11</v>
      </c>
      <c r="G1853" s="65">
        <f t="shared" si="28"/>
        <v>9</v>
      </c>
    </row>
    <row r="1854" spans="1:7" x14ac:dyDescent="0.25">
      <c r="A1854" s="78" t="s">
        <v>2934</v>
      </c>
      <c r="B1854" s="79" t="s">
        <v>2935</v>
      </c>
      <c r="C1854" s="80" t="s">
        <v>6836</v>
      </c>
      <c r="D1854" s="81">
        <v>9457.7199999999993</v>
      </c>
      <c r="E1854" s="81">
        <v>344.44</v>
      </c>
      <c r="F1854" s="81">
        <v>9802.16</v>
      </c>
      <c r="G1854" s="65">
        <f t="shared" si="28"/>
        <v>9</v>
      </c>
    </row>
    <row r="1855" spans="1:7" x14ac:dyDescent="0.25">
      <c r="A1855" s="78" t="s">
        <v>2936</v>
      </c>
      <c r="B1855" s="79" t="s">
        <v>2937</v>
      </c>
      <c r="C1855" s="80" t="s">
        <v>6828</v>
      </c>
      <c r="D1855" s="81">
        <v>3135.93</v>
      </c>
      <c r="E1855" s="81">
        <v>50.87</v>
      </c>
      <c r="F1855" s="81">
        <v>3186.8</v>
      </c>
      <c r="G1855" s="65">
        <f t="shared" si="28"/>
        <v>9</v>
      </c>
    </row>
    <row r="1856" spans="1:7" x14ac:dyDescent="0.25">
      <c r="A1856" s="78" t="s">
        <v>2938</v>
      </c>
      <c r="B1856" s="79" t="s">
        <v>2939</v>
      </c>
      <c r="C1856" s="80" t="s">
        <v>6828</v>
      </c>
      <c r="D1856" s="81">
        <v>1948.96</v>
      </c>
      <c r="E1856" s="81">
        <v>50.87</v>
      </c>
      <c r="F1856" s="81">
        <v>1999.83</v>
      </c>
      <c r="G1856" s="65">
        <f t="shared" si="28"/>
        <v>9</v>
      </c>
    </row>
    <row r="1857" spans="1:7" x14ac:dyDescent="0.25">
      <c r="A1857" s="78" t="s">
        <v>2940</v>
      </c>
      <c r="B1857" s="79" t="s">
        <v>6931</v>
      </c>
      <c r="C1857" s="80"/>
      <c r="D1857" s="81"/>
      <c r="E1857" s="81"/>
      <c r="F1857" s="81"/>
      <c r="G1857" s="65">
        <f t="shared" si="28"/>
        <v>5</v>
      </c>
    </row>
    <row r="1858" spans="1:7" x14ac:dyDescent="0.25">
      <c r="A1858" s="78" t="s">
        <v>2941</v>
      </c>
      <c r="B1858" s="79" t="s">
        <v>7135</v>
      </c>
      <c r="C1858" s="80" t="s">
        <v>6830</v>
      </c>
      <c r="D1858" s="81">
        <v>12.62</v>
      </c>
      <c r="E1858" s="81"/>
      <c r="F1858" s="81">
        <v>12.62</v>
      </c>
      <c r="G1858" s="65">
        <f t="shared" si="28"/>
        <v>9</v>
      </c>
    </row>
    <row r="1859" spans="1:7" ht="30" x14ac:dyDescent="0.25">
      <c r="A1859" s="78" t="s">
        <v>2942</v>
      </c>
      <c r="B1859" s="79" t="s">
        <v>2943</v>
      </c>
      <c r="C1859" s="80" t="s">
        <v>6828</v>
      </c>
      <c r="D1859" s="81">
        <v>1176.6400000000001</v>
      </c>
      <c r="E1859" s="81">
        <v>33.86</v>
      </c>
      <c r="F1859" s="81">
        <v>1210.5</v>
      </c>
      <c r="G1859" s="65">
        <f t="shared" si="28"/>
        <v>9</v>
      </c>
    </row>
    <row r="1860" spans="1:7" x14ac:dyDescent="0.25">
      <c r="A1860" s="78" t="s">
        <v>2944</v>
      </c>
      <c r="B1860" s="79" t="s">
        <v>6932</v>
      </c>
      <c r="C1860" s="80"/>
      <c r="D1860" s="81"/>
      <c r="E1860" s="81"/>
      <c r="F1860" s="81"/>
      <c r="G1860" s="65">
        <f t="shared" si="28"/>
        <v>2</v>
      </c>
    </row>
    <row r="1861" spans="1:7" x14ac:dyDescent="0.25">
      <c r="A1861" s="78" t="s">
        <v>2945</v>
      </c>
      <c r="B1861" s="79" t="s">
        <v>2946</v>
      </c>
      <c r="C1861" s="80"/>
      <c r="D1861" s="81"/>
      <c r="E1861" s="81"/>
      <c r="F1861" s="81"/>
      <c r="G1861" s="65">
        <f t="shared" si="28"/>
        <v>5</v>
      </c>
    </row>
    <row r="1862" spans="1:7" x14ac:dyDescent="0.25">
      <c r="A1862" s="78" t="s">
        <v>2947</v>
      </c>
      <c r="B1862" s="79" t="s">
        <v>2948</v>
      </c>
      <c r="C1862" s="80" t="s">
        <v>6836</v>
      </c>
      <c r="D1862" s="81">
        <v>124328.9</v>
      </c>
      <c r="E1862" s="81">
        <v>265.43</v>
      </c>
      <c r="F1862" s="81">
        <v>124594.33</v>
      </c>
      <c r="G1862" s="65">
        <f t="shared" si="28"/>
        <v>9</v>
      </c>
    </row>
    <row r="1863" spans="1:7" x14ac:dyDescent="0.25">
      <c r="A1863" s="78" t="s">
        <v>2949</v>
      </c>
      <c r="B1863" s="79" t="s">
        <v>2950</v>
      </c>
      <c r="C1863" s="80" t="s">
        <v>6836</v>
      </c>
      <c r="D1863" s="81">
        <v>102669.34</v>
      </c>
      <c r="E1863" s="81">
        <v>265.43</v>
      </c>
      <c r="F1863" s="81">
        <v>102934.77</v>
      </c>
      <c r="G1863" s="65">
        <f t="shared" si="28"/>
        <v>9</v>
      </c>
    </row>
    <row r="1864" spans="1:7" x14ac:dyDescent="0.25">
      <c r="A1864" s="78" t="s">
        <v>2951</v>
      </c>
      <c r="B1864" s="79" t="s">
        <v>2952</v>
      </c>
      <c r="C1864" s="80" t="s">
        <v>6836</v>
      </c>
      <c r="D1864" s="81">
        <v>136992.21</v>
      </c>
      <c r="E1864" s="81">
        <v>530.86</v>
      </c>
      <c r="F1864" s="81">
        <v>137523.07</v>
      </c>
      <c r="G1864" s="65">
        <f t="shared" si="28"/>
        <v>9</v>
      </c>
    </row>
    <row r="1865" spans="1:7" x14ac:dyDescent="0.25">
      <c r="A1865" s="78" t="s">
        <v>2953</v>
      </c>
      <c r="B1865" s="79" t="s">
        <v>6933</v>
      </c>
      <c r="C1865" s="80"/>
      <c r="D1865" s="81"/>
      <c r="E1865" s="81"/>
      <c r="F1865" s="81"/>
      <c r="G1865" s="65">
        <f t="shared" si="28"/>
        <v>5</v>
      </c>
    </row>
    <row r="1866" spans="1:7" ht="30" x14ac:dyDescent="0.25">
      <c r="A1866" s="78" t="s">
        <v>2954</v>
      </c>
      <c r="B1866" s="79" t="s">
        <v>2955</v>
      </c>
      <c r="C1866" s="80" t="s">
        <v>6828</v>
      </c>
      <c r="D1866" s="81">
        <v>127.99</v>
      </c>
      <c r="E1866" s="81">
        <v>173.44</v>
      </c>
      <c r="F1866" s="81">
        <v>301.43</v>
      </c>
      <c r="G1866" s="65">
        <f t="shared" ref="G1866:G1929" si="29">LEN(A1866)</f>
        <v>9</v>
      </c>
    </row>
    <row r="1867" spans="1:7" ht="30" x14ac:dyDescent="0.25">
      <c r="A1867" s="78" t="s">
        <v>2956</v>
      </c>
      <c r="B1867" s="79" t="s">
        <v>2957</v>
      </c>
      <c r="C1867" s="80" t="s">
        <v>6828</v>
      </c>
      <c r="D1867" s="81">
        <v>213.7</v>
      </c>
      <c r="E1867" s="81">
        <v>173.44</v>
      </c>
      <c r="F1867" s="81">
        <v>387.14</v>
      </c>
      <c r="G1867" s="65">
        <f t="shared" si="29"/>
        <v>9</v>
      </c>
    </row>
    <row r="1868" spans="1:7" ht="30" x14ac:dyDescent="0.25">
      <c r="A1868" s="78" t="s">
        <v>2958</v>
      </c>
      <c r="B1868" s="79" t="s">
        <v>2959</v>
      </c>
      <c r="C1868" s="80" t="s">
        <v>6828</v>
      </c>
      <c r="D1868" s="81">
        <v>1009.46</v>
      </c>
      <c r="E1868" s="81">
        <v>200.2</v>
      </c>
      <c r="F1868" s="81">
        <v>1209.6600000000001</v>
      </c>
      <c r="G1868" s="65">
        <f t="shared" si="29"/>
        <v>9</v>
      </c>
    </row>
    <row r="1869" spans="1:7" ht="30" x14ac:dyDescent="0.25">
      <c r="A1869" s="78" t="s">
        <v>2960</v>
      </c>
      <c r="B1869" s="79" t="s">
        <v>2961</v>
      </c>
      <c r="C1869" s="80" t="s">
        <v>6828</v>
      </c>
      <c r="D1869" s="81">
        <v>2718.79</v>
      </c>
      <c r="E1869" s="81">
        <v>200.2</v>
      </c>
      <c r="F1869" s="81">
        <v>2918.99</v>
      </c>
      <c r="G1869" s="65">
        <f t="shared" si="29"/>
        <v>9</v>
      </c>
    </row>
    <row r="1870" spans="1:7" ht="30" x14ac:dyDescent="0.25">
      <c r="A1870" s="78" t="s">
        <v>2962</v>
      </c>
      <c r="B1870" s="79" t="s">
        <v>2963</v>
      </c>
      <c r="C1870" s="80" t="s">
        <v>6828</v>
      </c>
      <c r="D1870" s="81">
        <v>1650.64</v>
      </c>
      <c r="E1870" s="81">
        <v>200.2</v>
      </c>
      <c r="F1870" s="81">
        <v>1850.84</v>
      </c>
      <c r="G1870" s="65">
        <f t="shared" si="29"/>
        <v>9</v>
      </c>
    </row>
    <row r="1871" spans="1:7" ht="30" x14ac:dyDescent="0.25">
      <c r="A1871" s="78" t="s">
        <v>2964</v>
      </c>
      <c r="B1871" s="79" t="s">
        <v>2965</v>
      </c>
      <c r="C1871" s="80" t="s">
        <v>6828</v>
      </c>
      <c r="D1871" s="81">
        <v>614.22</v>
      </c>
      <c r="E1871" s="81">
        <v>150.15</v>
      </c>
      <c r="F1871" s="81">
        <v>764.37</v>
      </c>
      <c r="G1871" s="65">
        <f t="shared" si="29"/>
        <v>9</v>
      </c>
    </row>
    <row r="1872" spans="1:7" ht="30" x14ac:dyDescent="0.25">
      <c r="A1872" s="78" t="s">
        <v>2966</v>
      </c>
      <c r="B1872" s="79" t="s">
        <v>2967</v>
      </c>
      <c r="C1872" s="80" t="s">
        <v>6828</v>
      </c>
      <c r="D1872" s="81">
        <v>1826.16</v>
      </c>
      <c r="E1872" s="81">
        <v>208.65</v>
      </c>
      <c r="F1872" s="81">
        <v>2034.81</v>
      </c>
      <c r="G1872" s="65">
        <f t="shared" si="29"/>
        <v>9</v>
      </c>
    </row>
    <row r="1873" spans="1:7" ht="30" x14ac:dyDescent="0.25">
      <c r="A1873" s="78" t="s">
        <v>2968</v>
      </c>
      <c r="B1873" s="79" t="s">
        <v>7610</v>
      </c>
      <c r="C1873" s="80" t="s">
        <v>6828</v>
      </c>
      <c r="D1873" s="81">
        <v>1189.3699999999999</v>
      </c>
      <c r="E1873" s="81">
        <v>200.2</v>
      </c>
      <c r="F1873" s="81">
        <v>1389.57</v>
      </c>
      <c r="G1873" s="65">
        <f t="shared" si="29"/>
        <v>9</v>
      </c>
    </row>
    <row r="1874" spans="1:7" ht="30" x14ac:dyDescent="0.25">
      <c r="A1874" s="78" t="s">
        <v>2969</v>
      </c>
      <c r="B1874" s="79" t="s">
        <v>2970</v>
      </c>
      <c r="C1874" s="80" t="s">
        <v>6828</v>
      </c>
      <c r="D1874" s="81">
        <v>144.62</v>
      </c>
      <c r="E1874" s="81">
        <v>100.1</v>
      </c>
      <c r="F1874" s="81">
        <v>244.72</v>
      </c>
      <c r="G1874" s="65">
        <f t="shared" si="29"/>
        <v>9</v>
      </c>
    </row>
    <row r="1875" spans="1:7" ht="30" x14ac:dyDescent="0.25">
      <c r="A1875" s="78" t="s">
        <v>2971</v>
      </c>
      <c r="B1875" s="79" t="s">
        <v>2972</v>
      </c>
      <c r="C1875" s="80" t="s">
        <v>6828</v>
      </c>
      <c r="D1875" s="81">
        <v>223.1</v>
      </c>
      <c r="E1875" s="81">
        <v>173.44</v>
      </c>
      <c r="F1875" s="81">
        <v>396.54</v>
      </c>
      <c r="G1875" s="65">
        <f t="shared" si="29"/>
        <v>9</v>
      </c>
    </row>
    <row r="1876" spans="1:7" x14ac:dyDescent="0.25">
      <c r="A1876" s="78" t="s">
        <v>2973</v>
      </c>
      <c r="B1876" s="79" t="s">
        <v>2974</v>
      </c>
      <c r="C1876" s="80" t="s">
        <v>6828</v>
      </c>
      <c r="D1876" s="81">
        <v>690.09</v>
      </c>
      <c r="E1876" s="81">
        <v>200.2</v>
      </c>
      <c r="F1876" s="81">
        <v>890.29</v>
      </c>
      <c r="G1876" s="65">
        <f t="shared" si="29"/>
        <v>9</v>
      </c>
    </row>
    <row r="1877" spans="1:7" x14ac:dyDescent="0.25">
      <c r="A1877" s="78" t="s">
        <v>2975</v>
      </c>
      <c r="B1877" s="79" t="s">
        <v>2976</v>
      </c>
      <c r="C1877" s="80"/>
      <c r="D1877" s="81"/>
      <c r="E1877" s="81"/>
      <c r="F1877" s="81"/>
      <c r="G1877" s="65">
        <f t="shared" si="29"/>
        <v>5</v>
      </c>
    </row>
    <row r="1878" spans="1:7" x14ac:dyDescent="0.25">
      <c r="A1878" s="78" t="s">
        <v>2977</v>
      </c>
      <c r="B1878" s="79" t="s">
        <v>2978</v>
      </c>
      <c r="C1878" s="80" t="s">
        <v>6828</v>
      </c>
      <c r="D1878" s="81">
        <v>34.25</v>
      </c>
      <c r="E1878" s="81">
        <v>15.02</v>
      </c>
      <c r="F1878" s="81">
        <v>49.27</v>
      </c>
      <c r="G1878" s="65">
        <f t="shared" si="29"/>
        <v>9</v>
      </c>
    </row>
    <row r="1879" spans="1:7" x14ac:dyDescent="0.25">
      <c r="A1879" s="78" t="s">
        <v>2979</v>
      </c>
      <c r="B1879" s="79" t="s">
        <v>2980</v>
      </c>
      <c r="C1879" s="80" t="s">
        <v>6828</v>
      </c>
      <c r="D1879" s="81">
        <v>42.97</v>
      </c>
      <c r="E1879" s="81">
        <v>15.02</v>
      </c>
      <c r="F1879" s="81">
        <v>57.99</v>
      </c>
      <c r="G1879" s="65">
        <f t="shared" si="29"/>
        <v>9</v>
      </c>
    </row>
    <row r="1880" spans="1:7" x14ac:dyDescent="0.25">
      <c r="A1880" s="78" t="s">
        <v>2981</v>
      </c>
      <c r="B1880" s="79" t="s">
        <v>2982</v>
      </c>
      <c r="C1880" s="80" t="s">
        <v>6828</v>
      </c>
      <c r="D1880" s="81">
        <v>63.84</v>
      </c>
      <c r="E1880" s="81">
        <v>15.02</v>
      </c>
      <c r="F1880" s="81">
        <v>78.86</v>
      </c>
      <c r="G1880" s="65">
        <f t="shared" si="29"/>
        <v>9</v>
      </c>
    </row>
    <row r="1881" spans="1:7" x14ac:dyDescent="0.25">
      <c r="A1881" s="78" t="s">
        <v>2983</v>
      </c>
      <c r="B1881" s="79" t="s">
        <v>2984</v>
      </c>
      <c r="C1881" s="80" t="s">
        <v>6828</v>
      </c>
      <c r="D1881" s="81">
        <v>109.15</v>
      </c>
      <c r="E1881" s="81">
        <v>15.02</v>
      </c>
      <c r="F1881" s="81">
        <v>124.17</v>
      </c>
      <c r="G1881" s="65">
        <f t="shared" si="29"/>
        <v>9</v>
      </c>
    </row>
    <row r="1882" spans="1:7" x14ac:dyDescent="0.25">
      <c r="A1882" s="78" t="s">
        <v>2985</v>
      </c>
      <c r="B1882" s="79" t="s">
        <v>2986</v>
      </c>
      <c r="C1882" s="80"/>
      <c r="D1882" s="81"/>
      <c r="E1882" s="81"/>
      <c r="F1882" s="81"/>
      <c r="G1882" s="65">
        <f t="shared" si="29"/>
        <v>5</v>
      </c>
    </row>
    <row r="1883" spans="1:7" x14ac:dyDescent="0.25">
      <c r="A1883" s="78" t="s">
        <v>2987</v>
      </c>
      <c r="B1883" s="79" t="s">
        <v>2988</v>
      </c>
      <c r="C1883" s="80" t="s">
        <v>6828</v>
      </c>
      <c r="D1883" s="81">
        <v>43.17</v>
      </c>
      <c r="E1883" s="81">
        <v>10.01</v>
      </c>
      <c r="F1883" s="81">
        <v>53.18</v>
      </c>
      <c r="G1883" s="65">
        <f t="shared" si="29"/>
        <v>9</v>
      </c>
    </row>
    <row r="1884" spans="1:7" x14ac:dyDescent="0.25">
      <c r="A1884" s="78" t="s">
        <v>2989</v>
      </c>
      <c r="B1884" s="79" t="s">
        <v>2990</v>
      </c>
      <c r="C1884" s="80" t="s">
        <v>6828</v>
      </c>
      <c r="D1884" s="81">
        <v>94.81</v>
      </c>
      <c r="E1884" s="81">
        <v>10.01</v>
      </c>
      <c r="F1884" s="81">
        <v>104.82</v>
      </c>
      <c r="G1884" s="65">
        <f t="shared" si="29"/>
        <v>9</v>
      </c>
    </row>
    <row r="1885" spans="1:7" x14ac:dyDescent="0.25">
      <c r="A1885" s="78" t="s">
        <v>2991</v>
      </c>
      <c r="B1885" s="79" t="s">
        <v>2992</v>
      </c>
      <c r="C1885" s="80" t="s">
        <v>6828</v>
      </c>
      <c r="D1885" s="81">
        <v>72.180000000000007</v>
      </c>
      <c r="E1885" s="81">
        <v>37.54</v>
      </c>
      <c r="F1885" s="81">
        <v>109.72</v>
      </c>
      <c r="G1885" s="65">
        <f t="shared" si="29"/>
        <v>9</v>
      </c>
    </row>
    <row r="1886" spans="1:7" x14ac:dyDescent="0.25">
      <c r="A1886" s="78" t="s">
        <v>2993</v>
      </c>
      <c r="B1886" s="79" t="s">
        <v>2994</v>
      </c>
      <c r="C1886" s="80" t="s">
        <v>6828</v>
      </c>
      <c r="D1886" s="81">
        <v>121.92</v>
      </c>
      <c r="E1886" s="81">
        <v>10.01</v>
      </c>
      <c r="F1886" s="81">
        <v>131.93</v>
      </c>
      <c r="G1886" s="65">
        <f t="shared" si="29"/>
        <v>9</v>
      </c>
    </row>
    <row r="1887" spans="1:7" x14ac:dyDescent="0.25">
      <c r="A1887" s="78" t="s">
        <v>2995</v>
      </c>
      <c r="B1887" s="79" t="s">
        <v>2996</v>
      </c>
      <c r="C1887" s="80" t="s">
        <v>6828</v>
      </c>
      <c r="D1887" s="81">
        <v>167.07</v>
      </c>
      <c r="E1887" s="81">
        <v>10.01</v>
      </c>
      <c r="F1887" s="81">
        <v>177.08</v>
      </c>
      <c r="G1887" s="65">
        <f t="shared" si="29"/>
        <v>9</v>
      </c>
    </row>
    <row r="1888" spans="1:7" x14ac:dyDescent="0.25">
      <c r="A1888" s="78" t="s">
        <v>2997</v>
      </c>
      <c r="B1888" s="79" t="s">
        <v>2998</v>
      </c>
      <c r="C1888" s="80"/>
      <c r="D1888" s="81"/>
      <c r="E1888" s="81"/>
      <c r="F1888" s="81"/>
      <c r="G1888" s="65">
        <f t="shared" si="29"/>
        <v>5</v>
      </c>
    </row>
    <row r="1889" spans="1:7" ht="30" x14ac:dyDescent="0.25">
      <c r="A1889" s="78" t="s">
        <v>2999</v>
      </c>
      <c r="B1889" s="79" t="s">
        <v>3000</v>
      </c>
      <c r="C1889" s="80" t="s">
        <v>6836</v>
      </c>
      <c r="D1889" s="81">
        <v>499.05</v>
      </c>
      <c r="E1889" s="81">
        <v>25.03</v>
      </c>
      <c r="F1889" s="81">
        <v>524.08000000000004</v>
      </c>
      <c r="G1889" s="65">
        <f t="shared" si="29"/>
        <v>9</v>
      </c>
    </row>
    <row r="1890" spans="1:7" ht="30" x14ac:dyDescent="0.25">
      <c r="A1890" s="78" t="s">
        <v>3001</v>
      </c>
      <c r="B1890" s="79" t="s">
        <v>3002</v>
      </c>
      <c r="C1890" s="80" t="s">
        <v>6836</v>
      </c>
      <c r="D1890" s="81">
        <v>451.6</v>
      </c>
      <c r="E1890" s="81">
        <v>25.03</v>
      </c>
      <c r="F1890" s="81">
        <v>476.63</v>
      </c>
      <c r="G1890" s="65">
        <f t="shared" si="29"/>
        <v>9</v>
      </c>
    </row>
    <row r="1891" spans="1:7" x14ac:dyDescent="0.25">
      <c r="A1891" s="78" t="s">
        <v>3003</v>
      </c>
      <c r="B1891" s="79" t="s">
        <v>6934</v>
      </c>
      <c r="C1891" s="80"/>
      <c r="D1891" s="81"/>
      <c r="E1891" s="81"/>
      <c r="F1891" s="81"/>
      <c r="G1891" s="65">
        <f t="shared" si="29"/>
        <v>5</v>
      </c>
    </row>
    <row r="1892" spans="1:7" ht="30" x14ac:dyDescent="0.25">
      <c r="A1892" s="78" t="s">
        <v>3004</v>
      </c>
      <c r="B1892" s="79" t="s">
        <v>3005</v>
      </c>
      <c r="C1892" s="80" t="s">
        <v>6828</v>
      </c>
      <c r="D1892" s="81">
        <v>179.83</v>
      </c>
      <c r="E1892" s="81">
        <v>23.47</v>
      </c>
      <c r="F1892" s="81">
        <v>203.3</v>
      </c>
      <c r="G1892" s="65">
        <f t="shared" si="29"/>
        <v>9</v>
      </c>
    </row>
    <row r="1893" spans="1:7" ht="30" x14ac:dyDescent="0.25">
      <c r="A1893" s="78" t="s">
        <v>3006</v>
      </c>
      <c r="B1893" s="79" t="s">
        <v>3007</v>
      </c>
      <c r="C1893" s="80" t="s">
        <v>6828</v>
      </c>
      <c r="D1893" s="81">
        <v>186.8</v>
      </c>
      <c r="E1893" s="81">
        <v>23.47</v>
      </c>
      <c r="F1893" s="81">
        <v>210.27</v>
      </c>
      <c r="G1893" s="65">
        <f t="shared" si="29"/>
        <v>9</v>
      </c>
    </row>
    <row r="1894" spans="1:7" ht="30" x14ac:dyDescent="0.25">
      <c r="A1894" s="78" t="s">
        <v>3008</v>
      </c>
      <c r="B1894" s="79" t="s">
        <v>3009</v>
      </c>
      <c r="C1894" s="80" t="s">
        <v>6828</v>
      </c>
      <c r="D1894" s="81">
        <v>186.35</v>
      </c>
      <c r="E1894" s="81">
        <v>23.47</v>
      </c>
      <c r="F1894" s="81">
        <v>209.82</v>
      </c>
      <c r="G1894" s="65">
        <f t="shared" si="29"/>
        <v>9</v>
      </c>
    </row>
    <row r="1895" spans="1:7" ht="30" x14ac:dyDescent="0.25">
      <c r="A1895" s="78" t="s">
        <v>3010</v>
      </c>
      <c r="B1895" s="79" t="s">
        <v>3011</v>
      </c>
      <c r="C1895" s="80" t="s">
        <v>6828</v>
      </c>
      <c r="D1895" s="81">
        <v>192.45</v>
      </c>
      <c r="E1895" s="81">
        <v>23.47</v>
      </c>
      <c r="F1895" s="81">
        <v>215.92</v>
      </c>
      <c r="G1895" s="65">
        <f t="shared" si="29"/>
        <v>9</v>
      </c>
    </row>
    <row r="1896" spans="1:7" x14ac:dyDescent="0.25">
      <c r="A1896" s="78" t="s">
        <v>3012</v>
      </c>
      <c r="B1896" s="79" t="s">
        <v>3013</v>
      </c>
      <c r="C1896" s="80"/>
      <c r="D1896" s="81"/>
      <c r="E1896" s="81"/>
      <c r="F1896" s="81"/>
      <c r="G1896" s="65">
        <f t="shared" si="29"/>
        <v>5</v>
      </c>
    </row>
    <row r="1897" spans="1:7" ht="30" x14ac:dyDescent="0.25">
      <c r="A1897" s="78" t="s">
        <v>3014</v>
      </c>
      <c r="B1897" s="79" t="s">
        <v>3015</v>
      </c>
      <c r="C1897" s="80" t="s">
        <v>6828</v>
      </c>
      <c r="D1897" s="81">
        <v>195424.5</v>
      </c>
      <c r="E1897" s="81">
        <v>1930.04</v>
      </c>
      <c r="F1897" s="81">
        <v>197354.54</v>
      </c>
      <c r="G1897" s="65">
        <f t="shared" si="29"/>
        <v>9</v>
      </c>
    </row>
    <row r="1898" spans="1:7" ht="30" x14ac:dyDescent="0.25">
      <c r="A1898" s="78" t="s">
        <v>3016</v>
      </c>
      <c r="B1898" s="79" t="s">
        <v>3017</v>
      </c>
      <c r="C1898" s="80" t="s">
        <v>6828</v>
      </c>
      <c r="D1898" s="81">
        <v>263394.84000000003</v>
      </c>
      <c r="E1898" s="81">
        <v>1930.04</v>
      </c>
      <c r="F1898" s="81">
        <v>265324.88</v>
      </c>
      <c r="G1898" s="65">
        <f t="shared" si="29"/>
        <v>9</v>
      </c>
    </row>
    <row r="1899" spans="1:7" ht="30" x14ac:dyDescent="0.25">
      <c r="A1899" s="78" t="s">
        <v>3018</v>
      </c>
      <c r="B1899" s="79" t="s">
        <v>3019</v>
      </c>
      <c r="C1899" s="80" t="s">
        <v>6828</v>
      </c>
      <c r="D1899" s="81">
        <v>88560.4</v>
      </c>
      <c r="E1899" s="81">
        <v>1930.04</v>
      </c>
      <c r="F1899" s="81">
        <v>90490.44</v>
      </c>
      <c r="G1899" s="65">
        <f t="shared" si="29"/>
        <v>9</v>
      </c>
    </row>
    <row r="1900" spans="1:7" ht="30" x14ac:dyDescent="0.25">
      <c r="A1900" s="78" t="s">
        <v>3020</v>
      </c>
      <c r="B1900" s="79" t="s">
        <v>3021</v>
      </c>
      <c r="C1900" s="80" t="s">
        <v>6828</v>
      </c>
      <c r="D1900" s="81">
        <v>134198.97</v>
      </c>
      <c r="E1900" s="81">
        <v>1930.04</v>
      </c>
      <c r="F1900" s="81">
        <v>136129.01</v>
      </c>
      <c r="G1900" s="65">
        <f t="shared" si="29"/>
        <v>9</v>
      </c>
    </row>
    <row r="1901" spans="1:7" ht="30" x14ac:dyDescent="0.25">
      <c r="A1901" s="78" t="s">
        <v>3022</v>
      </c>
      <c r="B1901" s="79" t="s">
        <v>3023</v>
      </c>
      <c r="C1901" s="80" t="s">
        <v>6828</v>
      </c>
      <c r="D1901" s="81">
        <v>76049.95</v>
      </c>
      <c r="E1901" s="81">
        <v>1030.25</v>
      </c>
      <c r="F1901" s="81">
        <v>77080.2</v>
      </c>
      <c r="G1901" s="65">
        <f t="shared" si="29"/>
        <v>9</v>
      </c>
    </row>
    <row r="1902" spans="1:7" ht="30" x14ac:dyDescent="0.25">
      <c r="A1902" s="78" t="s">
        <v>3024</v>
      </c>
      <c r="B1902" s="79" t="s">
        <v>3025</v>
      </c>
      <c r="C1902" s="80" t="s">
        <v>6828</v>
      </c>
      <c r="D1902" s="81">
        <v>136937.44</v>
      </c>
      <c r="E1902" s="81">
        <v>1930.04</v>
      </c>
      <c r="F1902" s="81">
        <v>138867.48000000001</v>
      </c>
      <c r="G1902" s="65">
        <f t="shared" si="29"/>
        <v>9</v>
      </c>
    </row>
    <row r="1903" spans="1:7" ht="30" x14ac:dyDescent="0.25">
      <c r="A1903" s="78" t="s">
        <v>3026</v>
      </c>
      <c r="B1903" s="79" t="s">
        <v>3027</v>
      </c>
      <c r="C1903" s="80" t="s">
        <v>6828</v>
      </c>
      <c r="D1903" s="81">
        <v>401064.88</v>
      </c>
      <c r="E1903" s="81">
        <v>2136.09</v>
      </c>
      <c r="F1903" s="81">
        <v>403200.97</v>
      </c>
      <c r="G1903" s="65">
        <f t="shared" si="29"/>
        <v>9</v>
      </c>
    </row>
    <row r="1904" spans="1:7" ht="30" x14ac:dyDescent="0.25">
      <c r="A1904" s="78" t="s">
        <v>3028</v>
      </c>
      <c r="B1904" s="79" t="s">
        <v>3029</v>
      </c>
      <c r="C1904" s="80" t="s">
        <v>6828</v>
      </c>
      <c r="D1904" s="81">
        <v>150688.78</v>
      </c>
      <c r="E1904" s="81">
        <v>1930.04</v>
      </c>
      <c r="F1904" s="81">
        <v>152618.82</v>
      </c>
      <c r="G1904" s="65">
        <f t="shared" si="29"/>
        <v>9</v>
      </c>
    </row>
    <row r="1905" spans="1:7" ht="30" x14ac:dyDescent="0.25">
      <c r="A1905" s="78" t="s">
        <v>3030</v>
      </c>
      <c r="B1905" s="79" t="s">
        <v>3031</v>
      </c>
      <c r="C1905" s="80" t="s">
        <v>6828</v>
      </c>
      <c r="D1905" s="81">
        <v>394160.72</v>
      </c>
      <c r="E1905" s="81">
        <v>2116.64</v>
      </c>
      <c r="F1905" s="81">
        <v>396277.36</v>
      </c>
      <c r="G1905" s="65">
        <f t="shared" si="29"/>
        <v>9</v>
      </c>
    </row>
    <row r="1906" spans="1:7" ht="30" x14ac:dyDescent="0.25">
      <c r="A1906" s="78" t="s">
        <v>3032</v>
      </c>
      <c r="B1906" s="79" t="s">
        <v>3033</v>
      </c>
      <c r="C1906" s="80" t="s">
        <v>6828</v>
      </c>
      <c r="D1906" s="81">
        <v>317963.06</v>
      </c>
      <c r="E1906" s="81">
        <v>2136.09</v>
      </c>
      <c r="F1906" s="81">
        <v>320099.15000000002</v>
      </c>
      <c r="G1906" s="65">
        <f t="shared" si="29"/>
        <v>9</v>
      </c>
    </row>
    <row r="1907" spans="1:7" x14ac:dyDescent="0.25">
      <c r="A1907" s="78" t="s">
        <v>3034</v>
      </c>
      <c r="B1907" s="79" t="s">
        <v>3035</v>
      </c>
      <c r="C1907" s="80"/>
      <c r="D1907" s="81"/>
      <c r="E1907" s="81"/>
      <c r="F1907" s="81"/>
      <c r="G1907" s="65">
        <f t="shared" si="29"/>
        <v>5</v>
      </c>
    </row>
    <row r="1908" spans="1:7" ht="30" x14ac:dyDescent="0.25">
      <c r="A1908" s="78" t="s">
        <v>3036</v>
      </c>
      <c r="B1908" s="79" t="s">
        <v>3037</v>
      </c>
      <c r="C1908" s="80" t="s">
        <v>6828</v>
      </c>
      <c r="D1908" s="81">
        <v>36311.78</v>
      </c>
      <c r="E1908" s="81">
        <v>1030.25</v>
      </c>
      <c r="F1908" s="81">
        <v>37342.03</v>
      </c>
      <c r="G1908" s="65">
        <f t="shared" si="29"/>
        <v>9</v>
      </c>
    </row>
    <row r="1909" spans="1:7" ht="30" x14ac:dyDescent="0.25">
      <c r="A1909" s="78" t="s">
        <v>3038</v>
      </c>
      <c r="B1909" s="79" t="s">
        <v>3039</v>
      </c>
      <c r="C1909" s="80" t="s">
        <v>6828</v>
      </c>
      <c r="D1909" s="81">
        <v>26153.51</v>
      </c>
      <c r="E1909" s="81">
        <v>1030.25</v>
      </c>
      <c r="F1909" s="81">
        <v>27183.759999999998</v>
      </c>
      <c r="G1909" s="65">
        <f t="shared" si="29"/>
        <v>9</v>
      </c>
    </row>
    <row r="1910" spans="1:7" ht="30" x14ac:dyDescent="0.25">
      <c r="A1910" s="78" t="s">
        <v>3040</v>
      </c>
      <c r="B1910" s="79" t="s">
        <v>3041</v>
      </c>
      <c r="C1910" s="80" t="s">
        <v>6828</v>
      </c>
      <c r="D1910" s="81">
        <v>71908.06</v>
      </c>
      <c r="E1910" s="81">
        <v>1648.4</v>
      </c>
      <c r="F1910" s="81">
        <v>73556.460000000006</v>
      </c>
      <c r="G1910" s="65">
        <f t="shared" si="29"/>
        <v>9</v>
      </c>
    </row>
    <row r="1911" spans="1:7" ht="30" x14ac:dyDescent="0.25">
      <c r="A1911" s="78" t="s">
        <v>3042</v>
      </c>
      <c r="B1911" s="79" t="s">
        <v>3043</v>
      </c>
      <c r="C1911" s="80" t="s">
        <v>6828</v>
      </c>
      <c r="D1911" s="81">
        <v>127182.47</v>
      </c>
      <c r="E1911" s="81">
        <v>1648.4</v>
      </c>
      <c r="F1911" s="81">
        <v>128830.87</v>
      </c>
      <c r="G1911" s="65">
        <f t="shared" si="29"/>
        <v>9</v>
      </c>
    </row>
    <row r="1912" spans="1:7" ht="30" x14ac:dyDescent="0.25">
      <c r="A1912" s="78" t="s">
        <v>3044</v>
      </c>
      <c r="B1912" s="79" t="s">
        <v>3045</v>
      </c>
      <c r="C1912" s="80" t="s">
        <v>6828</v>
      </c>
      <c r="D1912" s="81">
        <v>6497.13</v>
      </c>
      <c r="E1912" s="81">
        <v>412.1</v>
      </c>
      <c r="F1912" s="81">
        <v>6909.23</v>
      </c>
      <c r="G1912" s="65">
        <f t="shared" si="29"/>
        <v>9</v>
      </c>
    </row>
    <row r="1913" spans="1:7" ht="30" x14ac:dyDescent="0.25">
      <c r="A1913" s="78" t="s">
        <v>3046</v>
      </c>
      <c r="B1913" s="79" t="s">
        <v>3047</v>
      </c>
      <c r="C1913" s="80" t="s">
        <v>6828</v>
      </c>
      <c r="D1913" s="81">
        <v>7314.08</v>
      </c>
      <c r="E1913" s="81">
        <v>412.1</v>
      </c>
      <c r="F1913" s="81">
        <v>7726.18</v>
      </c>
      <c r="G1913" s="65">
        <f t="shared" si="29"/>
        <v>9</v>
      </c>
    </row>
    <row r="1914" spans="1:7" ht="30" x14ac:dyDescent="0.25">
      <c r="A1914" s="78" t="s">
        <v>3048</v>
      </c>
      <c r="B1914" s="79" t="s">
        <v>3049</v>
      </c>
      <c r="C1914" s="80" t="s">
        <v>6828</v>
      </c>
      <c r="D1914" s="81">
        <v>22235.48</v>
      </c>
      <c r="E1914" s="81">
        <v>1030.25</v>
      </c>
      <c r="F1914" s="81">
        <v>23265.73</v>
      </c>
      <c r="G1914" s="65">
        <f t="shared" si="29"/>
        <v>9</v>
      </c>
    </row>
    <row r="1915" spans="1:7" ht="30" x14ac:dyDescent="0.25">
      <c r="A1915" s="78" t="s">
        <v>3050</v>
      </c>
      <c r="B1915" s="79" t="s">
        <v>3051</v>
      </c>
      <c r="C1915" s="80" t="s">
        <v>6828</v>
      </c>
      <c r="D1915" s="81">
        <v>42173.48</v>
      </c>
      <c r="E1915" s="81">
        <v>1030.25</v>
      </c>
      <c r="F1915" s="81">
        <v>43203.73</v>
      </c>
      <c r="G1915" s="65">
        <f t="shared" si="29"/>
        <v>9</v>
      </c>
    </row>
    <row r="1916" spans="1:7" ht="30" x14ac:dyDescent="0.25">
      <c r="A1916" s="78" t="s">
        <v>3052</v>
      </c>
      <c r="B1916" s="79" t="s">
        <v>3053</v>
      </c>
      <c r="C1916" s="80" t="s">
        <v>6828</v>
      </c>
      <c r="D1916" s="81">
        <v>19647.02</v>
      </c>
      <c r="E1916" s="81">
        <v>1030.25</v>
      </c>
      <c r="F1916" s="81">
        <v>20677.27</v>
      </c>
      <c r="G1916" s="65">
        <f t="shared" si="29"/>
        <v>9</v>
      </c>
    </row>
    <row r="1917" spans="1:7" ht="30" x14ac:dyDescent="0.25">
      <c r="A1917" s="78" t="s">
        <v>3054</v>
      </c>
      <c r="B1917" s="79" t="s">
        <v>3055</v>
      </c>
      <c r="C1917" s="80" t="s">
        <v>6828</v>
      </c>
      <c r="D1917" s="81">
        <v>94480.72</v>
      </c>
      <c r="E1917" s="81">
        <v>1648.4</v>
      </c>
      <c r="F1917" s="81">
        <v>96129.12</v>
      </c>
      <c r="G1917" s="65">
        <f t="shared" si="29"/>
        <v>9</v>
      </c>
    </row>
    <row r="1918" spans="1:7" ht="30" x14ac:dyDescent="0.25">
      <c r="A1918" s="78" t="s">
        <v>3056</v>
      </c>
      <c r="B1918" s="79" t="s">
        <v>3057</v>
      </c>
      <c r="C1918" s="80" t="s">
        <v>6828</v>
      </c>
      <c r="D1918" s="81">
        <v>18921.03</v>
      </c>
      <c r="E1918" s="81">
        <v>412.1</v>
      </c>
      <c r="F1918" s="81">
        <v>19333.13</v>
      </c>
      <c r="G1918" s="65">
        <f t="shared" si="29"/>
        <v>9</v>
      </c>
    </row>
    <row r="1919" spans="1:7" ht="30" x14ac:dyDescent="0.25">
      <c r="A1919" s="78" t="s">
        <v>3058</v>
      </c>
      <c r="B1919" s="79" t="s">
        <v>3059</v>
      </c>
      <c r="C1919" s="80" t="s">
        <v>6828</v>
      </c>
      <c r="D1919" s="81">
        <v>65474.34</v>
      </c>
      <c r="E1919" s="81">
        <v>1648.4</v>
      </c>
      <c r="F1919" s="81">
        <v>67122.740000000005</v>
      </c>
      <c r="G1919" s="65">
        <f t="shared" si="29"/>
        <v>9</v>
      </c>
    </row>
    <row r="1920" spans="1:7" ht="30" x14ac:dyDescent="0.25">
      <c r="A1920" s="78" t="s">
        <v>3060</v>
      </c>
      <c r="B1920" s="79" t="s">
        <v>3061</v>
      </c>
      <c r="C1920" s="80" t="s">
        <v>6828</v>
      </c>
      <c r="D1920" s="81">
        <v>88308.67</v>
      </c>
      <c r="E1920" s="81">
        <v>1648.4</v>
      </c>
      <c r="F1920" s="81">
        <v>89957.07</v>
      </c>
      <c r="G1920" s="65">
        <f t="shared" si="29"/>
        <v>9</v>
      </c>
    </row>
    <row r="1921" spans="1:7" ht="30" x14ac:dyDescent="0.25">
      <c r="A1921" s="78" t="s">
        <v>3062</v>
      </c>
      <c r="B1921" s="79" t="s">
        <v>3063</v>
      </c>
      <c r="C1921" s="80" t="s">
        <v>6828</v>
      </c>
      <c r="D1921" s="81">
        <v>121319.09</v>
      </c>
      <c r="E1921" s="81">
        <v>1648.4</v>
      </c>
      <c r="F1921" s="81">
        <v>122967.49</v>
      </c>
      <c r="G1921" s="65">
        <f t="shared" si="29"/>
        <v>9</v>
      </c>
    </row>
    <row r="1922" spans="1:7" ht="30" x14ac:dyDescent="0.25">
      <c r="A1922" s="78" t="s">
        <v>3064</v>
      </c>
      <c r="B1922" s="79" t="s">
        <v>3065</v>
      </c>
      <c r="C1922" s="80" t="s">
        <v>6828</v>
      </c>
      <c r="D1922" s="81">
        <v>68553.320000000007</v>
      </c>
      <c r="E1922" s="81">
        <v>1030.25</v>
      </c>
      <c r="F1922" s="81">
        <v>69583.570000000007</v>
      </c>
      <c r="G1922" s="65">
        <f t="shared" si="29"/>
        <v>9</v>
      </c>
    </row>
    <row r="1923" spans="1:7" ht="30" x14ac:dyDescent="0.25">
      <c r="A1923" s="78" t="s">
        <v>3066</v>
      </c>
      <c r="B1923" s="79" t="s">
        <v>3067</v>
      </c>
      <c r="C1923" s="80" t="s">
        <v>6828</v>
      </c>
      <c r="D1923" s="81">
        <v>30996.23</v>
      </c>
      <c r="E1923" s="81">
        <v>1030.25</v>
      </c>
      <c r="F1923" s="81">
        <v>32026.48</v>
      </c>
      <c r="G1923" s="65">
        <f t="shared" si="29"/>
        <v>9</v>
      </c>
    </row>
    <row r="1924" spans="1:7" ht="30" x14ac:dyDescent="0.25">
      <c r="A1924" s="78" t="s">
        <v>3068</v>
      </c>
      <c r="B1924" s="79" t="s">
        <v>3069</v>
      </c>
      <c r="C1924" s="80" t="s">
        <v>6828</v>
      </c>
      <c r="D1924" s="81">
        <v>158401.60999999999</v>
      </c>
      <c r="E1924" s="81">
        <v>1648.4</v>
      </c>
      <c r="F1924" s="81">
        <v>160050.01</v>
      </c>
      <c r="G1924" s="65">
        <f t="shared" si="29"/>
        <v>9</v>
      </c>
    </row>
    <row r="1925" spans="1:7" ht="30" x14ac:dyDescent="0.25">
      <c r="A1925" s="78" t="s">
        <v>3070</v>
      </c>
      <c r="B1925" s="79" t="s">
        <v>3071</v>
      </c>
      <c r="C1925" s="80" t="s">
        <v>6828</v>
      </c>
      <c r="D1925" s="81">
        <v>40572.74</v>
      </c>
      <c r="E1925" s="81">
        <v>1030.25</v>
      </c>
      <c r="F1925" s="81">
        <v>41602.99</v>
      </c>
      <c r="G1925" s="65">
        <f t="shared" si="29"/>
        <v>9</v>
      </c>
    </row>
    <row r="1926" spans="1:7" ht="30" x14ac:dyDescent="0.25">
      <c r="A1926" s="78" t="s">
        <v>3072</v>
      </c>
      <c r="B1926" s="79" t="s">
        <v>3073</v>
      </c>
      <c r="C1926" s="80" t="s">
        <v>6828</v>
      </c>
      <c r="D1926" s="81">
        <v>45217.02</v>
      </c>
      <c r="E1926" s="81">
        <v>1030.25</v>
      </c>
      <c r="F1926" s="81">
        <v>46247.27</v>
      </c>
      <c r="G1926" s="65">
        <f t="shared" si="29"/>
        <v>9</v>
      </c>
    </row>
    <row r="1927" spans="1:7" x14ac:dyDescent="0.25">
      <c r="A1927" s="78" t="s">
        <v>3074</v>
      </c>
      <c r="B1927" s="79" t="s">
        <v>6935</v>
      </c>
      <c r="C1927" s="80"/>
      <c r="D1927" s="81"/>
      <c r="E1927" s="81"/>
      <c r="F1927" s="81"/>
      <c r="G1927" s="65">
        <f t="shared" si="29"/>
        <v>5</v>
      </c>
    </row>
    <row r="1928" spans="1:7" x14ac:dyDescent="0.25">
      <c r="A1928" s="78" t="s">
        <v>3075</v>
      </c>
      <c r="B1928" s="79" t="s">
        <v>3076</v>
      </c>
      <c r="C1928" s="80" t="s">
        <v>6833</v>
      </c>
      <c r="D1928" s="81">
        <v>77.62</v>
      </c>
      <c r="E1928" s="81">
        <v>20.02</v>
      </c>
      <c r="F1928" s="81">
        <v>97.64</v>
      </c>
      <c r="G1928" s="65">
        <f t="shared" si="29"/>
        <v>9</v>
      </c>
    </row>
    <row r="1929" spans="1:7" x14ac:dyDescent="0.25">
      <c r="A1929" s="78" t="s">
        <v>3077</v>
      </c>
      <c r="B1929" s="79" t="s">
        <v>3078</v>
      </c>
      <c r="C1929" s="80" t="s">
        <v>6828</v>
      </c>
      <c r="D1929" s="81">
        <v>46.39</v>
      </c>
      <c r="E1929" s="81">
        <v>10.01</v>
      </c>
      <c r="F1929" s="81">
        <v>56.4</v>
      </c>
      <c r="G1929" s="65">
        <f t="shared" si="29"/>
        <v>9</v>
      </c>
    </row>
    <row r="1930" spans="1:7" x14ac:dyDescent="0.25">
      <c r="A1930" s="78" t="s">
        <v>3079</v>
      </c>
      <c r="B1930" s="79" t="s">
        <v>3080</v>
      </c>
      <c r="C1930" s="80" t="s">
        <v>6828</v>
      </c>
      <c r="D1930" s="81">
        <v>1513.68</v>
      </c>
      <c r="E1930" s="81">
        <v>65.23</v>
      </c>
      <c r="F1930" s="81">
        <v>1578.91</v>
      </c>
      <c r="G1930" s="65">
        <f t="shared" ref="G1930:G1993" si="30">LEN(A1930)</f>
        <v>9</v>
      </c>
    </row>
    <row r="1931" spans="1:7" x14ac:dyDescent="0.25">
      <c r="A1931" s="78" t="s">
        <v>3081</v>
      </c>
      <c r="B1931" s="79" t="s">
        <v>3082</v>
      </c>
      <c r="C1931" s="80" t="s">
        <v>6828</v>
      </c>
      <c r="D1931" s="81">
        <v>25.2</v>
      </c>
      <c r="E1931" s="81">
        <v>10.01</v>
      </c>
      <c r="F1931" s="81">
        <v>35.21</v>
      </c>
      <c r="G1931" s="65">
        <f t="shared" si="30"/>
        <v>9</v>
      </c>
    </row>
    <row r="1932" spans="1:7" x14ac:dyDescent="0.25">
      <c r="A1932" s="78" t="s">
        <v>3083</v>
      </c>
      <c r="B1932" s="79" t="s">
        <v>3084</v>
      </c>
      <c r="C1932" s="80" t="s">
        <v>6828</v>
      </c>
      <c r="D1932" s="81">
        <v>3.62</v>
      </c>
      <c r="E1932" s="81">
        <v>7.5</v>
      </c>
      <c r="F1932" s="81">
        <v>11.12</v>
      </c>
      <c r="G1932" s="65">
        <f t="shared" si="30"/>
        <v>9</v>
      </c>
    </row>
    <row r="1933" spans="1:7" x14ac:dyDescent="0.25">
      <c r="A1933" s="78" t="s">
        <v>3085</v>
      </c>
      <c r="B1933" s="79" t="s">
        <v>3086</v>
      </c>
      <c r="C1933" s="80" t="s">
        <v>6828</v>
      </c>
      <c r="D1933" s="81">
        <v>17.309999999999999</v>
      </c>
      <c r="E1933" s="81">
        <v>10.01</v>
      </c>
      <c r="F1933" s="81">
        <v>27.32</v>
      </c>
      <c r="G1933" s="65">
        <f t="shared" si="30"/>
        <v>9</v>
      </c>
    </row>
    <row r="1934" spans="1:7" ht="30" x14ac:dyDescent="0.25">
      <c r="A1934" s="78" t="s">
        <v>3087</v>
      </c>
      <c r="B1934" s="79" t="s">
        <v>3088</v>
      </c>
      <c r="C1934" s="80" t="s">
        <v>6828</v>
      </c>
      <c r="D1934" s="81">
        <v>624.15</v>
      </c>
      <c r="E1934" s="81">
        <v>1.02</v>
      </c>
      <c r="F1934" s="81">
        <v>625.16999999999996</v>
      </c>
      <c r="G1934" s="65">
        <f t="shared" si="30"/>
        <v>9</v>
      </c>
    </row>
    <row r="1935" spans="1:7" x14ac:dyDescent="0.25">
      <c r="A1935" s="78" t="s">
        <v>3089</v>
      </c>
      <c r="B1935" s="79" t="s">
        <v>3090</v>
      </c>
      <c r="C1935" s="80" t="s">
        <v>6828</v>
      </c>
      <c r="D1935" s="81">
        <v>480.28</v>
      </c>
      <c r="E1935" s="81">
        <v>25.03</v>
      </c>
      <c r="F1935" s="81">
        <v>505.31</v>
      </c>
      <c r="G1935" s="65">
        <f t="shared" si="30"/>
        <v>9</v>
      </c>
    </row>
    <row r="1936" spans="1:7" x14ac:dyDescent="0.25">
      <c r="A1936" s="78" t="s">
        <v>3091</v>
      </c>
      <c r="B1936" s="79" t="s">
        <v>3092</v>
      </c>
      <c r="C1936" s="80" t="s">
        <v>6828</v>
      </c>
      <c r="D1936" s="81">
        <v>301.7</v>
      </c>
      <c r="E1936" s="81">
        <v>25.03</v>
      </c>
      <c r="F1936" s="81">
        <v>326.73</v>
      </c>
      <c r="G1936" s="65">
        <f t="shared" si="30"/>
        <v>9</v>
      </c>
    </row>
    <row r="1937" spans="1:7" x14ac:dyDescent="0.25">
      <c r="A1937" s="78" t="s">
        <v>3093</v>
      </c>
      <c r="B1937" s="79" t="s">
        <v>3094</v>
      </c>
      <c r="C1937" s="80" t="s">
        <v>6828</v>
      </c>
      <c r="D1937" s="81">
        <v>298.94</v>
      </c>
      <c r="E1937" s="81">
        <v>140.82</v>
      </c>
      <c r="F1937" s="81">
        <v>439.76</v>
      </c>
      <c r="G1937" s="65">
        <f t="shared" si="30"/>
        <v>9</v>
      </c>
    </row>
    <row r="1938" spans="1:7" x14ac:dyDescent="0.25">
      <c r="A1938" s="78" t="s">
        <v>3095</v>
      </c>
      <c r="B1938" s="79" t="s">
        <v>3096</v>
      </c>
      <c r="C1938" s="80" t="s">
        <v>6936</v>
      </c>
      <c r="D1938" s="81">
        <v>595</v>
      </c>
      <c r="E1938" s="81">
        <v>1.02</v>
      </c>
      <c r="F1938" s="81">
        <v>596.02</v>
      </c>
      <c r="G1938" s="65">
        <f t="shared" si="30"/>
        <v>9</v>
      </c>
    </row>
    <row r="1939" spans="1:7" x14ac:dyDescent="0.25">
      <c r="A1939" s="78" t="s">
        <v>3097</v>
      </c>
      <c r="B1939" s="79" t="s">
        <v>3098</v>
      </c>
      <c r="C1939" s="80" t="s">
        <v>6828</v>
      </c>
      <c r="D1939" s="81">
        <v>24.7</v>
      </c>
      <c r="E1939" s="81">
        <v>50.05</v>
      </c>
      <c r="F1939" s="81">
        <v>74.75</v>
      </c>
      <c r="G1939" s="65">
        <f t="shared" si="30"/>
        <v>9</v>
      </c>
    </row>
    <row r="1940" spans="1:7" x14ac:dyDescent="0.25">
      <c r="A1940" s="78" t="s">
        <v>3099</v>
      </c>
      <c r="B1940" s="79" t="s">
        <v>3100</v>
      </c>
      <c r="C1940" s="80" t="s">
        <v>6936</v>
      </c>
      <c r="D1940" s="81">
        <v>461.27</v>
      </c>
      <c r="E1940" s="81">
        <v>1.02</v>
      </c>
      <c r="F1940" s="81">
        <v>462.29</v>
      </c>
      <c r="G1940" s="65">
        <f t="shared" si="30"/>
        <v>9</v>
      </c>
    </row>
    <row r="1941" spans="1:7" x14ac:dyDescent="0.25">
      <c r="A1941" s="78" t="s">
        <v>3101</v>
      </c>
      <c r="B1941" s="79" t="s">
        <v>3102</v>
      </c>
      <c r="C1941" s="80" t="s">
        <v>6828</v>
      </c>
      <c r="D1941" s="81"/>
      <c r="E1941" s="81">
        <v>281.64</v>
      </c>
      <c r="F1941" s="81">
        <v>281.64</v>
      </c>
      <c r="G1941" s="65">
        <f t="shared" si="30"/>
        <v>9</v>
      </c>
    </row>
    <row r="1942" spans="1:7" x14ac:dyDescent="0.25">
      <c r="A1942" s="78" t="s">
        <v>3103</v>
      </c>
      <c r="B1942" s="79" t="s">
        <v>3104</v>
      </c>
      <c r="C1942" s="80" t="s">
        <v>6844</v>
      </c>
      <c r="D1942" s="81">
        <v>18.86</v>
      </c>
      <c r="E1942" s="81">
        <v>0.81</v>
      </c>
      <c r="F1942" s="81">
        <v>19.670000000000002</v>
      </c>
      <c r="G1942" s="65">
        <f t="shared" si="30"/>
        <v>9</v>
      </c>
    </row>
    <row r="1943" spans="1:7" x14ac:dyDescent="0.25">
      <c r="A1943" s="78" t="s">
        <v>3105</v>
      </c>
      <c r="B1943" s="79" t="s">
        <v>3106</v>
      </c>
      <c r="C1943" s="80" t="s">
        <v>6844</v>
      </c>
      <c r="D1943" s="81">
        <v>18.86</v>
      </c>
      <c r="E1943" s="81">
        <v>1.22</v>
      </c>
      <c r="F1943" s="81">
        <v>20.079999999999998</v>
      </c>
      <c r="G1943" s="65">
        <f t="shared" si="30"/>
        <v>9</v>
      </c>
    </row>
    <row r="1944" spans="1:7" ht="30" x14ac:dyDescent="0.25">
      <c r="A1944" s="78" t="s">
        <v>6745</v>
      </c>
      <c r="B1944" s="79" t="s">
        <v>6746</v>
      </c>
      <c r="C1944" s="80" t="s">
        <v>6830</v>
      </c>
      <c r="D1944" s="81">
        <v>577.5</v>
      </c>
      <c r="E1944" s="81">
        <v>10.18</v>
      </c>
      <c r="F1944" s="81">
        <v>587.67999999999995</v>
      </c>
      <c r="G1944" s="65">
        <f t="shared" si="30"/>
        <v>9</v>
      </c>
    </row>
    <row r="1945" spans="1:7" ht="30" x14ac:dyDescent="0.25">
      <c r="A1945" s="78" t="s">
        <v>6747</v>
      </c>
      <c r="B1945" s="79" t="s">
        <v>6748</v>
      </c>
      <c r="C1945" s="80" t="s">
        <v>6830</v>
      </c>
      <c r="D1945" s="81">
        <v>720</v>
      </c>
      <c r="E1945" s="81">
        <v>10.18</v>
      </c>
      <c r="F1945" s="81">
        <v>730.18</v>
      </c>
      <c r="G1945" s="65">
        <f t="shared" si="30"/>
        <v>9</v>
      </c>
    </row>
    <row r="1946" spans="1:7" x14ac:dyDescent="0.25">
      <c r="A1946" s="78" t="s">
        <v>3107</v>
      </c>
      <c r="B1946" s="79" t="s">
        <v>3108</v>
      </c>
      <c r="C1946" s="80" t="s">
        <v>6936</v>
      </c>
      <c r="D1946" s="81">
        <v>35.86</v>
      </c>
      <c r="E1946" s="81">
        <v>1.02</v>
      </c>
      <c r="F1946" s="81">
        <v>36.880000000000003</v>
      </c>
      <c r="G1946" s="65">
        <f t="shared" si="30"/>
        <v>9</v>
      </c>
    </row>
    <row r="1947" spans="1:7" x14ac:dyDescent="0.25">
      <c r="A1947" s="78" t="s">
        <v>3109</v>
      </c>
      <c r="B1947" s="79" t="s">
        <v>3110</v>
      </c>
      <c r="C1947" s="80" t="s">
        <v>6828</v>
      </c>
      <c r="D1947" s="81">
        <v>18.61</v>
      </c>
      <c r="E1947" s="81">
        <v>70.41</v>
      </c>
      <c r="F1947" s="81">
        <v>89.02</v>
      </c>
      <c r="G1947" s="65">
        <f t="shared" si="30"/>
        <v>9</v>
      </c>
    </row>
    <row r="1948" spans="1:7" x14ac:dyDescent="0.25">
      <c r="A1948" s="78" t="s">
        <v>3111</v>
      </c>
      <c r="B1948" s="79" t="s">
        <v>3112</v>
      </c>
      <c r="C1948" s="80" t="s">
        <v>6828</v>
      </c>
      <c r="D1948" s="81">
        <v>71.98</v>
      </c>
      <c r="E1948" s="81">
        <v>1.02</v>
      </c>
      <c r="F1948" s="81">
        <v>73</v>
      </c>
      <c r="G1948" s="65">
        <f t="shared" si="30"/>
        <v>9</v>
      </c>
    </row>
    <row r="1949" spans="1:7" x14ac:dyDescent="0.25">
      <c r="A1949" s="78" t="s">
        <v>3113</v>
      </c>
      <c r="B1949" s="79" t="s">
        <v>3114</v>
      </c>
      <c r="C1949" s="80" t="s">
        <v>6828</v>
      </c>
      <c r="D1949" s="81">
        <v>209.38</v>
      </c>
      <c r="E1949" s="81">
        <v>140.82</v>
      </c>
      <c r="F1949" s="81">
        <v>350.2</v>
      </c>
      <c r="G1949" s="65">
        <f t="shared" si="30"/>
        <v>9</v>
      </c>
    </row>
    <row r="1950" spans="1:7" x14ac:dyDescent="0.25">
      <c r="A1950" s="78" t="s">
        <v>3115</v>
      </c>
      <c r="B1950" s="79" t="s">
        <v>3116</v>
      </c>
      <c r="C1950" s="80" t="s">
        <v>6828</v>
      </c>
      <c r="D1950" s="81">
        <v>477.87</v>
      </c>
      <c r="E1950" s="81">
        <v>1.02</v>
      </c>
      <c r="F1950" s="81">
        <v>478.89</v>
      </c>
      <c r="G1950" s="65">
        <f t="shared" si="30"/>
        <v>9</v>
      </c>
    </row>
    <row r="1951" spans="1:7" ht="30" x14ac:dyDescent="0.25">
      <c r="A1951" s="78" t="s">
        <v>3117</v>
      </c>
      <c r="B1951" s="79" t="s">
        <v>3118</v>
      </c>
      <c r="C1951" s="80" t="s">
        <v>6828</v>
      </c>
      <c r="D1951" s="81">
        <v>477.13</v>
      </c>
      <c r="E1951" s="81">
        <v>140.82</v>
      </c>
      <c r="F1951" s="81">
        <v>617.95000000000005</v>
      </c>
      <c r="G1951" s="65">
        <f t="shared" si="30"/>
        <v>9</v>
      </c>
    </row>
    <row r="1952" spans="1:7" x14ac:dyDescent="0.25">
      <c r="A1952" s="78" t="s">
        <v>3119</v>
      </c>
      <c r="B1952" s="79" t="s">
        <v>3120</v>
      </c>
      <c r="C1952" s="80" t="s">
        <v>6828</v>
      </c>
      <c r="D1952" s="81">
        <v>2697.44</v>
      </c>
      <c r="E1952" s="81">
        <v>50.05</v>
      </c>
      <c r="F1952" s="81">
        <v>2747.49</v>
      </c>
      <c r="G1952" s="65">
        <f t="shared" si="30"/>
        <v>9</v>
      </c>
    </row>
    <row r="1953" spans="1:7" x14ac:dyDescent="0.25">
      <c r="A1953" s="78" t="s">
        <v>3121</v>
      </c>
      <c r="B1953" s="79" t="s">
        <v>3122</v>
      </c>
      <c r="C1953" s="80" t="s">
        <v>6828</v>
      </c>
      <c r="D1953" s="81">
        <v>4065.17</v>
      </c>
      <c r="E1953" s="81">
        <v>50.05</v>
      </c>
      <c r="F1953" s="81">
        <v>4115.22</v>
      </c>
      <c r="G1953" s="65">
        <f t="shared" si="30"/>
        <v>9</v>
      </c>
    </row>
    <row r="1954" spans="1:7" x14ac:dyDescent="0.25">
      <c r="A1954" s="78" t="s">
        <v>3123</v>
      </c>
      <c r="B1954" s="79" t="s">
        <v>3124</v>
      </c>
      <c r="C1954" s="80" t="s">
        <v>6828</v>
      </c>
      <c r="D1954" s="81">
        <v>5259.21</v>
      </c>
      <c r="E1954" s="81">
        <v>50.05</v>
      </c>
      <c r="F1954" s="81">
        <v>5309.26</v>
      </c>
      <c r="G1954" s="65">
        <f t="shared" si="30"/>
        <v>9</v>
      </c>
    </row>
    <row r="1955" spans="1:7" x14ac:dyDescent="0.25">
      <c r="A1955" s="78" t="s">
        <v>3125</v>
      </c>
      <c r="B1955" s="79" t="s">
        <v>6937</v>
      </c>
      <c r="C1955" s="80"/>
      <c r="D1955" s="81"/>
      <c r="E1955" s="81"/>
      <c r="F1955" s="81"/>
      <c r="G1955" s="65">
        <f t="shared" si="30"/>
        <v>2</v>
      </c>
    </row>
    <row r="1956" spans="1:7" x14ac:dyDescent="0.25">
      <c r="A1956" s="78" t="s">
        <v>3126</v>
      </c>
      <c r="B1956" s="79" t="s">
        <v>6938</v>
      </c>
      <c r="C1956" s="80"/>
      <c r="D1956" s="81"/>
      <c r="E1956" s="81"/>
      <c r="F1956" s="81"/>
      <c r="G1956" s="65">
        <f t="shared" si="30"/>
        <v>5</v>
      </c>
    </row>
    <row r="1957" spans="1:7" x14ac:dyDescent="0.25">
      <c r="A1957" s="78" t="s">
        <v>3127</v>
      </c>
      <c r="B1957" s="79" t="s">
        <v>3128</v>
      </c>
      <c r="C1957" s="80" t="s">
        <v>6828</v>
      </c>
      <c r="D1957" s="81">
        <v>39.590000000000003</v>
      </c>
      <c r="E1957" s="81">
        <v>86.17</v>
      </c>
      <c r="F1957" s="81">
        <v>125.76</v>
      </c>
      <c r="G1957" s="65">
        <f t="shared" si="30"/>
        <v>9</v>
      </c>
    </row>
    <row r="1958" spans="1:7" x14ac:dyDescent="0.25">
      <c r="A1958" s="78" t="s">
        <v>3129</v>
      </c>
      <c r="B1958" s="79" t="s">
        <v>3130</v>
      </c>
      <c r="C1958" s="80" t="s">
        <v>6828</v>
      </c>
      <c r="D1958" s="81">
        <v>81.13</v>
      </c>
      <c r="E1958" s="81">
        <v>120.23</v>
      </c>
      <c r="F1958" s="81">
        <v>201.36</v>
      </c>
      <c r="G1958" s="65">
        <f t="shared" si="30"/>
        <v>9</v>
      </c>
    </row>
    <row r="1959" spans="1:7" x14ac:dyDescent="0.25">
      <c r="A1959" s="78" t="s">
        <v>3131</v>
      </c>
      <c r="B1959" s="79" t="s">
        <v>3132</v>
      </c>
      <c r="C1959" s="80" t="s">
        <v>6828</v>
      </c>
      <c r="D1959" s="81">
        <v>143.86000000000001</v>
      </c>
      <c r="E1959" s="81">
        <v>154.28</v>
      </c>
      <c r="F1959" s="81">
        <v>298.14</v>
      </c>
      <c r="G1959" s="65">
        <f t="shared" si="30"/>
        <v>9</v>
      </c>
    </row>
    <row r="1960" spans="1:7" x14ac:dyDescent="0.25">
      <c r="A1960" s="78" t="s">
        <v>3133</v>
      </c>
      <c r="B1960" s="79" t="s">
        <v>3134</v>
      </c>
      <c r="C1960" s="80" t="s">
        <v>6828</v>
      </c>
      <c r="D1960" s="81">
        <v>496.47</v>
      </c>
      <c r="E1960" s="81">
        <v>191.3</v>
      </c>
      <c r="F1960" s="81">
        <v>687.77</v>
      </c>
      <c r="G1960" s="65">
        <f t="shared" si="30"/>
        <v>9</v>
      </c>
    </row>
    <row r="1961" spans="1:7" x14ac:dyDescent="0.25">
      <c r="A1961" s="78" t="s">
        <v>3135</v>
      </c>
      <c r="B1961" s="79" t="s">
        <v>3136</v>
      </c>
      <c r="C1961" s="80" t="s">
        <v>6828</v>
      </c>
      <c r="D1961" s="81">
        <v>1378.55</v>
      </c>
      <c r="E1961" s="81">
        <v>256.45</v>
      </c>
      <c r="F1961" s="81">
        <v>1635</v>
      </c>
      <c r="G1961" s="65">
        <f t="shared" si="30"/>
        <v>9</v>
      </c>
    </row>
    <row r="1962" spans="1:7" ht="30" x14ac:dyDescent="0.25">
      <c r="A1962" s="78" t="s">
        <v>3137</v>
      </c>
      <c r="B1962" s="79" t="s">
        <v>6939</v>
      </c>
      <c r="C1962" s="80"/>
      <c r="D1962" s="81"/>
      <c r="E1962" s="81"/>
      <c r="F1962" s="81"/>
      <c r="G1962" s="65">
        <f t="shared" si="30"/>
        <v>5</v>
      </c>
    </row>
    <row r="1963" spans="1:7" x14ac:dyDescent="0.25">
      <c r="A1963" s="78" t="s">
        <v>3138</v>
      </c>
      <c r="B1963" s="79" t="s">
        <v>3139</v>
      </c>
      <c r="C1963" s="80" t="s">
        <v>6828</v>
      </c>
      <c r="D1963" s="81">
        <v>85.09</v>
      </c>
      <c r="E1963" s="81">
        <v>75.08</v>
      </c>
      <c r="F1963" s="81">
        <v>160.16999999999999</v>
      </c>
      <c r="G1963" s="65">
        <f t="shared" si="30"/>
        <v>9</v>
      </c>
    </row>
    <row r="1964" spans="1:7" x14ac:dyDescent="0.25">
      <c r="A1964" s="78" t="s">
        <v>3140</v>
      </c>
      <c r="B1964" s="79" t="s">
        <v>3141</v>
      </c>
      <c r="C1964" s="80" t="s">
        <v>6828</v>
      </c>
      <c r="D1964" s="81">
        <v>156.44999999999999</v>
      </c>
      <c r="E1964" s="81">
        <v>100.1</v>
      </c>
      <c r="F1964" s="81">
        <v>256.55</v>
      </c>
      <c r="G1964" s="65">
        <f t="shared" si="30"/>
        <v>9</v>
      </c>
    </row>
    <row r="1965" spans="1:7" x14ac:dyDescent="0.25">
      <c r="A1965" s="78" t="s">
        <v>3142</v>
      </c>
      <c r="B1965" s="79" t="s">
        <v>3143</v>
      </c>
      <c r="C1965" s="80" t="s">
        <v>6828</v>
      </c>
      <c r="D1965" s="81">
        <v>346.2</v>
      </c>
      <c r="E1965" s="81">
        <v>125.13</v>
      </c>
      <c r="F1965" s="81">
        <v>471.33</v>
      </c>
      <c r="G1965" s="65">
        <f t="shared" si="30"/>
        <v>9</v>
      </c>
    </row>
    <row r="1966" spans="1:7" x14ac:dyDescent="0.25">
      <c r="A1966" s="78" t="s">
        <v>3144</v>
      </c>
      <c r="B1966" s="79" t="s">
        <v>3145</v>
      </c>
      <c r="C1966" s="80" t="s">
        <v>6828</v>
      </c>
      <c r="D1966" s="81">
        <v>577.94000000000005</v>
      </c>
      <c r="E1966" s="81">
        <v>150.15</v>
      </c>
      <c r="F1966" s="81">
        <v>728.09</v>
      </c>
      <c r="G1966" s="65">
        <f t="shared" si="30"/>
        <v>9</v>
      </c>
    </row>
    <row r="1967" spans="1:7" x14ac:dyDescent="0.25">
      <c r="A1967" s="78" t="s">
        <v>3146</v>
      </c>
      <c r="B1967" s="79" t="s">
        <v>6940</v>
      </c>
      <c r="C1967" s="80"/>
      <c r="D1967" s="81"/>
      <c r="E1967" s="81"/>
      <c r="F1967" s="81"/>
      <c r="G1967" s="65">
        <f t="shared" si="30"/>
        <v>5</v>
      </c>
    </row>
    <row r="1968" spans="1:7" ht="30" x14ac:dyDescent="0.25">
      <c r="A1968" s="78" t="s">
        <v>3147</v>
      </c>
      <c r="B1968" s="79" t="s">
        <v>7611</v>
      </c>
      <c r="C1968" s="80" t="s">
        <v>6828</v>
      </c>
      <c r="D1968" s="81">
        <v>532.42999999999995</v>
      </c>
      <c r="E1968" s="81">
        <v>149.68</v>
      </c>
      <c r="F1968" s="81">
        <v>682.11</v>
      </c>
      <c r="G1968" s="65">
        <f t="shared" si="30"/>
        <v>9</v>
      </c>
    </row>
    <row r="1969" spans="1:7" ht="30" x14ac:dyDescent="0.25">
      <c r="A1969" s="78" t="s">
        <v>3148</v>
      </c>
      <c r="B1969" s="79" t="s">
        <v>7612</v>
      </c>
      <c r="C1969" s="80" t="s">
        <v>6828</v>
      </c>
      <c r="D1969" s="81">
        <v>508.59</v>
      </c>
      <c r="E1969" s="81">
        <v>149.68</v>
      </c>
      <c r="F1969" s="81">
        <v>658.27</v>
      </c>
      <c r="G1969" s="65">
        <f t="shared" si="30"/>
        <v>9</v>
      </c>
    </row>
    <row r="1970" spans="1:7" ht="30" x14ac:dyDescent="0.25">
      <c r="A1970" s="78" t="s">
        <v>3149</v>
      </c>
      <c r="B1970" s="79" t="s">
        <v>7613</v>
      </c>
      <c r="C1970" s="80" t="s">
        <v>6828</v>
      </c>
      <c r="D1970" s="81">
        <v>733.55</v>
      </c>
      <c r="E1970" s="81">
        <v>187.11</v>
      </c>
      <c r="F1970" s="81">
        <v>920.66</v>
      </c>
      <c r="G1970" s="65">
        <f t="shared" si="30"/>
        <v>9</v>
      </c>
    </row>
    <row r="1971" spans="1:7" ht="30" x14ac:dyDescent="0.25">
      <c r="A1971" s="78" t="s">
        <v>3150</v>
      </c>
      <c r="B1971" s="79" t="s">
        <v>7614</v>
      </c>
      <c r="C1971" s="80" t="s">
        <v>6828</v>
      </c>
      <c r="D1971" s="81">
        <v>738.87</v>
      </c>
      <c r="E1971" s="81">
        <v>187.11</v>
      </c>
      <c r="F1971" s="81">
        <v>925.98</v>
      </c>
      <c r="G1971" s="65">
        <f t="shared" si="30"/>
        <v>9</v>
      </c>
    </row>
    <row r="1972" spans="1:7" ht="30" x14ac:dyDescent="0.25">
      <c r="A1972" s="78" t="s">
        <v>3151</v>
      </c>
      <c r="B1972" s="79" t="s">
        <v>7615</v>
      </c>
      <c r="C1972" s="80" t="s">
        <v>6828</v>
      </c>
      <c r="D1972" s="81">
        <v>999.16</v>
      </c>
      <c r="E1972" s="81">
        <v>224.52</v>
      </c>
      <c r="F1972" s="81">
        <v>1223.68</v>
      </c>
      <c r="G1972" s="65">
        <f t="shared" si="30"/>
        <v>9</v>
      </c>
    </row>
    <row r="1973" spans="1:7" ht="30" x14ac:dyDescent="0.25">
      <c r="A1973" s="78" t="s">
        <v>3152</v>
      </c>
      <c r="B1973" s="79" t="s">
        <v>7616</v>
      </c>
      <c r="C1973" s="80" t="s">
        <v>6828</v>
      </c>
      <c r="D1973" s="81">
        <v>1500.59</v>
      </c>
      <c r="E1973" s="81">
        <v>224.52</v>
      </c>
      <c r="F1973" s="81">
        <v>1725.11</v>
      </c>
      <c r="G1973" s="65">
        <f t="shared" si="30"/>
        <v>9</v>
      </c>
    </row>
    <row r="1974" spans="1:7" x14ac:dyDescent="0.25">
      <c r="A1974" s="78" t="s">
        <v>3153</v>
      </c>
      <c r="B1974" s="79" t="s">
        <v>6941</v>
      </c>
      <c r="C1974" s="80"/>
      <c r="D1974" s="81"/>
      <c r="E1974" s="81"/>
      <c r="F1974" s="81"/>
      <c r="G1974" s="65">
        <f t="shared" si="30"/>
        <v>5</v>
      </c>
    </row>
    <row r="1975" spans="1:7" ht="30" x14ac:dyDescent="0.25">
      <c r="A1975" s="78" t="s">
        <v>3154</v>
      </c>
      <c r="B1975" s="79" t="s">
        <v>7617</v>
      </c>
      <c r="C1975" s="80" t="s">
        <v>6828</v>
      </c>
      <c r="D1975" s="81">
        <v>609.14</v>
      </c>
      <c r="E1975" s="81">
        <v>112.27</v>
      </c>
      <c r="F1975" s="81">
        <v>721.41</v>
      </c>
      <c r="G1975" s="65">
        <f t="shared" si="30"/>
        <v>9</v>
      </c>
    </row>
    <row r="1976" spans="1:7" ht="30" x14ac:dyDescent="0.25">
      <c r="A1976" s="78" t="s">
        <v>3155</v>
      </c>
      <c r="B1976" s="79" t="s">
        <v>7618</v>
      </c>
      <c r="C1976" s="80" t="s">
        <v>6828</v>
      </c>
      <c r="D1976" s="81">
        <v>736.85</v>
      </c>
      <c r="E1976" s="81">
        <v>112.27</v>
      </c>
      <c r="F1976" s="81">
        <v>849.12</v>
      </c>
      <c r="G1976" s="65">
        <f t="shared" si="30"/>
        <v>9</v>
      </c>
    </row>
    <row r="1977" spans="1:7" ht="30" x14ac:dyDescent="0.25">
      <c r="A1977" s="78" t="s">
        <v>3156</v>
      </c>
      <c r="B1977" s="79" t="s">
        <v>7619</v>
      </c>
      <c r="C1977" s="80" t="s">
        <v>6828</v>
      </c>
      <c r="D1977" s="81">
        <v>834.44</v>
      </c>
      <c r="E1977" s="81">
        <v>149.68</v>
      </c>
      <c r="F1977" s="81">
        <v>984.12</v>
      </c>
      <c r="G1977" s="65">
        <f t="shared" si="30"/>
        <v>9</v>
      </c>
    </row>
    <row r="1978" spans="1:7" ht="30" x14ac:dyDescent="0.25">
      <c r="A1978" s="78" t="s">
        <v>3157</v>
      </c>
      <c r="B1978" s="79" t="s">
        <v>7620</v>
      </c>
      <c r="C1978" s="80" t="s">
        <v>6828</v>
      </c>
      <c r="D1978" s="81">
        <v>946.52</v>
      </c>
      <c r="E1978" s="81">
        <v>149.68</v>
      </c>
      <c r="F1978" s="81">
        <v>1096.2</v>
      </c>
      <c r="G1978" s="65">
        <f t="shared" si="30"/>
        <v>9</v>
      </c>
    </row>
    <row r="1979" spans="1:7" ht="30" x14ac:dyDescent="0.25">
      <c r="A1979" s="78" t="s">
        <v>3158</v>
      </c>
      <c r="B1979" s="79" t="s">
        <v>7621</v>
      </c>
      <c r="C1979" s="80" t="s">
        <v>6828</v>
      </c>
      <c r="D1979" s="81">
        <v>1244.1400000000001</v>
      </c>
      <c r="E1979" s="81">
        <v>187.11</v>
      </c>
      <c r="F1979" s="81">
        <v>1431.25</v>
      </c>
      <c r="G1979" s="65">
        <f t="shared" si="30"/>
        <v>9</v>
      </c>
    </row>
    <row r="1980" spans="1:7" ht="30" x14ac:dyDescent="0.25">
      <c r="A1980" s="78" t="s">
        <v>3159</v>
      </c>
      <c r="B1980" s="79" t="s">
        <v>7622</v>
      </c>
      <c r="C1980" s="80" t="s">
        <v>6828</v>
      </c>
      <c r="D1980" s="81">
        <v>1967.66</v>
      </c>
      <c r="E1980" s="81">
        <v>187.11</v>
      </c>
      <c r="F1980" s="81">
        <v>2154.77</v>
      </c>
      <c r="G1980" s="65">
        <f t="shared" si="30"/>
        <v>9</v>
      </c>
    </row>
    <row r="1981" spans="1:7" x14ac:dyDescent="0.25">
      <c r="A1981" s="78" t="s">
        <v>3160</v>
      </c>
      <c r="B1981" s="79" t="s">
        <v>3161</v>
      </c>
      <c r="C1981" s="80"/>
      <c r="D1981" s="81"/>
      <c r="E1981" s="81"/>
      <c r="F1981" s="81"/>
      <c r="G1981" s="65">
        <f t="shared" si="30"/>
        <v>5</v>
      </c>
    </row>
    <row r="1982" spans="1:7" ht="30" x14ac:dyDescent="0.25">
      <c r="A1982" s="78" t="s">
        <v>6749</v>
      </c>
      <c r="B1982" s="79" t="s">
        <v>6750</v>
      </c>
      <c r="C1982" s="80" t="s">
        <v>6830</v>
      </c>
      <c r="D1982" s="81">
        <v>2740.12</v>
      </c>
      <c r="E1982" s="81">
        <v>132.72</v>
      </c>
      <c r="F1982" s="81">
        <v>2872.84</v>
      </c>
      <c r="G1982" s="65">
        <f t="shared" si="30"/>
        <v>9</v>
      </c>
    </row>
    <row r="1983" spans="1:7" x14ac:dyDescent="0.25">
      <c r="A1983" s="78" t="s">
        <v>3162</v>
      </c>
      <c r="B1983" s="79" t="s">
        <v>3163</v>
      </c>
      <c r="C1983" s="80"/>
      <c r="D1983" s="81"/>
      <c r="E1983" s="81"/>
      <c r="F1983" s="81"/>
      <c r="G1983" s="65">
        <f t="shared" si="30"/>
        <v>5</v>
      </c>
    </row>
    <row r="1984" spans="1:7" x14ac:dyDescent="0.25">
      <c r="A1984" s="78" t="s">
        <v>3164</v>
      </c>
      <c r="B1984" s="79" t="s">
        <v>3165</v>
      </c>
      <c r="C1984" s="80" t="s">
        <v>6843</v>
      </c>
      <c r="D1984" s="81">
        <v>114.35</v>
      </c>
      <c r="E1984" s="81">
        <v>8.91</v>
      </c>
      <c r="F1984" s="81">
        <v>123.26</v>
      </c>
      <c r="G1984" s="65">
        <f t="shared" si="30"/>
        <v>9</v>
      </c>
    </row>
    <row r="1985" spans="1:7" x14ac:dyDescent="0.25">
      <c r="A1985" s="78" t="s">
        <v>3166</v>
      </c>
      <c r="B1985" s="79" t="s">
        <v>3167</v>
      </c>
      <c r="C1985" s="80"/>
      <c r="D1985" s="81"/>
      <c r="E1985" s="81"/>
      <c r="F1985" s="81"/>
      <c r="G1985" s="65">
        <f t="shared" si="30"/>
        <v>5</v>
      </c>
    </row>
    <row r="1986" spans="1:7" x14ac:dyDescent="0.25">
      <c r="A1986" s="78" t="s">
        <v>3168</v>
      </c>
      <c r="B1986" s="79" t="s">
        <v>3169</v>
      </c>
      <c r="C1986" s="80" t="s">
        <v>6828</v>
      </c>
      <c r="D1986" s="81">
        <v>48.36</v>
      </c>
      <c r="E1986" s="81">
        <v>15.02</v>
      </c>
      <c r="F1986" s="81">
        <v>63.38</v>
      </c>
      <c r="G1986" s="65">
        <f t="shared" si="30"/>
        <v>9</v>
      </c>
    </row>
    <row r="1987" spans="1:7" x14ac:dyDescent="0.25">
      <c r="A1987" s="78" t="s">
        <v>3170</v>
      </c>
      <c r="B1987" s="79" t="s">
        <v>3171</v>
      </c>
      <c r="C1987" s="80" t="s">
        <v>6828</v>
      </c>
      <c r="D1987" s="81">
        <v>48.87</v>
      </c>
      <c r="E1987" s="81">
        <v>25.03</v>
      </c>
      <c r="F1987" s="81">
        <v>73.900000000000006</v>
      </c>
      <c r="G1987" s="65">
        <f t="shared" si="30"/>
        <v>9</v>
      </c>
    </row>
    <row r="1988" spans="1:7" x14ac:dyDescent="0.25">
      <c r="A1988" s="78" t="s">
        <v>3172</v>
      </c>
      <c r="B1988" s="79" t="s">
        <v>3173</v>
      </c>
      <c r="C1988" s="80" t="s">
        <v>6828</v>
      </c>
      <c r="D1988" s="81">
        <v>58.81</v>
      </c>
      <c r="E1988" s="81">
        <v>50.05</v>
      </c>
      <c r="F1988" s="81">
        <v>108.86</v>
      </c>
      <c r="G1988" s="65">
        <f t="shared" si="30"/>
        <v>9</v>
      </c>
    </row>
    <row r="1989" spans="1:7" x14ac:dyDescent="0.25">
      <c r="A1989" s="78" t="s">
        <v>3174</v>
      </c>
      <c r="B1989" s="79" t="s">
        <v>3175</v>
      </c>
      <c r="C1989" s="80" t="s">
        <v>6828</v>
      </c>
      <c r="D1989" s="81">
        <v>174.96</v>
      </c>
      <c r="E1989" s="81">
        <v>50.05</v>
      </c>
      <c r="F1989" s="81">
        <v>225.01</v>
      </c>
      <c r="G1989" s="65">
        <f t="shared" si="30"/>
        <v>9</v>
      </c>
    </row>
    <row r="1990" spans="1:7" x14ac:dyDescent="0.25">
      <c r="A1990" s="78" t="s">
        <v>3176</v>
      </c>
      <c r="B1990" s="79" t="s">
        <v>3177</v>
      </c>
      <c r="C1990" s="80" t="s">
        <v>6828</v>
      </c>
      <c r="D1990" s="81">
        <v>259.97000000000003</v>
      </c>
      <c r="E1990" s="81">
        <v>50.05</v>
      </c>
      <c r="F1990" s="81">
        <v>310.02</v>
      </c>
      <c r="G1990" s="65">
        <f t="shared" si="30"/>
        <v>9</v>
      </c>
    </row>
    <row r="1991" spans="1:7" x14ac:dyDescent="0.25">
      <c r="A1991" s="78" t="s">
        <v>3178</v>
      </c>
      <c r="B1991" s="79" t="s">
        <v>3179</v>
      </c>
      <c r="C1991" s="80" t="s">
        <v>6828</v>
      </c>
      <c r="D1991" s="81">
        <v>755.8</v>
      </c>
      <c r="E1991" s="81">
        <v>60.06</v>
      </c>
      <c r="F1991" s="81">
        <v>815.86</v>
      </c>
      <c r="G1991" s="65">
        <f t="shared" si="30"/>
        <v>9</v>
      </c>
    </row>
    <row r="1992" spans="1:7" x14ac:dyDescent="0.25">
      <c r="A1992" s="78" t="s">
        <v>3180</v>
      </c>
      <c r="B1992" s="79" t="s">
        <v>3181</v>
      </c>
      <c r="C1992" s="80" t="s">
        <v>6828</v>
      </c>
      <c r="D1992" s="81">
        <v>315.83999999999997</v>
      </c>
      <c r="E1992" s="81">
        <v>60.06</v>
      </c>
      <c r="F1992" s="81">
        <v>375.9</v>
      </c>
      <c r="G1992" s="65">
        <f t="shared" si="30"/>
        <v>9</v>
      </c>
    </row>
    <row r="1993" spans="1:7" x14ac:dyDescent="0.25">
      <c r="A1993" s="78" t="s">
        <v>3182</v>
      </c>
      <c r="B1993" s="79" t="s">
        <v>6942</v>
      </c>
      <c r="C1993" s="80"/>
      <c r="D1993" s="81"/>
      <c r="E1993" s="81"/>
      <c r="F1993" s="81"/>
      <c r="G1993" s="65">
        <f t="shared" si="30"/>
        <v>5</v>
      </c>
    </row>
    <row r="1994" spans="1:7" x14ac:dyDescent="0.25">
      <c r="A1994" s="78" t="s">
        <v>3183</v>
      </c>
      <c r="B1994" s="79" t="s">
        <v>3184</v>
      </c>
      <c r="C1994" s="80" t="s">
        <v>6828</v>
      </c>
      <c r="D1994" s="81">
        <v>28.86</v>
      </c>
      <c r="E1994" s="81">
        <v>10.01</v>
      </c>
      <c r="F1994" s="81">
        <v>38.869999999999997</v>
      </c>
      <c r="G1994" s="65">
        <f t="shared" ref="G1994:G2057" si="31">LEN(A1994)</f>
        <v>9</v>
      </c>
    </row>
    <row r="1995" spans="1:7" x14ac:dyDescent="0.25">
      <c r="A1995" s="78" t="s">
        <v>3185</v>
      </c>
      <c r="B1995" s="79" t="s">
        <v>3186</v>
      </c>
      <c r="C1995" s="80" t="s">
        <v>6828</v>
      </c>
      <c r="D1995" s="81">
        <v>59.98</v>
      </c>
      <c r="E1995" s="81">
        <v>10.01</v>
      </c>
      <c r="F1995" s="81">
        <v>69.989999999999995</v>
      </c>
      <c r="G1995" s="65">
        <f t="shared" si="31"/>
        <v>9</v>
      </c>
    </row>
    <row r="1996" spans="1:7" x14ac:dyDescent="0.25">
      <c r="A1996" s="78" t="s">
        <v>3187</v>
      </c>
      <c r="B1996" s="79" t="s">
        <v>3188</v>
      </c>
      <c r="C1996" s="80" t="s">
        <v>6828</v>
      </c>
      <c r="D1996" s="81">
        <v>94.31</v>
      </c>
      <c r="E1996" s="81">
        <v>10.01</v>
      </c>
      <c r="F1996" s="81">
        <v>104.32</v>
      </c>
      <c r="G1996" s="65">
        <f t="shared" si="31"/>
        <v>9</v>
      </c>
    </row>
    <row r="1997" spans="1:7" x14ac:dyDescent="0.25">
      <c r="A1997" s="78" t="s">
        <v>3189</v>
      </c>
      <c r="B1997" s="79" t="s">
        <v>3190</v>
      </c>
      <c r="C1997" s="80" t="s">
        <v>6828</v>
      </c>
      <c r="D1997" s="81">
        <v>145.47</v>
      </c>
      <c r="E1997" s="81">
        <v>10.01</v>
      </c>
      <c r="F1997" s="81">
        <v>155.47999999999999</v>
      </c>
      <c r="G1997" s="65">
        <f t="shared" si="31"/>
        <v>9</v>
      </c>
    </row>
    <row r="1998" spans="1:7" x14ac:dyDescent="0.25">
      <c r="A1998" s="78" t="s">
        <v>3191</v>
      </c>
      <c r="B1998" s="79" t="s">
        <v>3192</v>
      </c>
      <c r="C1998" s="80" t="s">
        <v>6828</v>
      </c>
      <c r="D1998" s="81">
        <v>208.88</v>
      </c>
      <c r="E1998" s="81">
        <v>10.01</v>
      </c>
      <c r="F1998" s="81">
        <v>218.89</v>
      </c>
      <c r="G1998" s="65">
        <f t="shared" si="31"/>
        <v>9</v>
      </c>
    </row>
    <row r="1999" spans="1:7" x14ac:dyDescent="0.25">
      <c r="A1999" s="78" t="s">
        <v>3193</v>
      </c>
      <c r="B1999" s="79" t="s">
        <v>3194</v>
      </c>
      <c r="C1999" s="80" t="s">
        <v>6828</v>
      </c>
      <c r="D1999" s="81">
        <v>317.98</v>
      </c>
      <c r="E1999" s="81">
        <v>10.01</v>
      </c>
      <c r="F1999" s="81">
        <v>327.99</v>
      </c>
      <c r="G1999" s="65">
        <f t="shared" si="31"/>
        <v>9</v>
      </c>
    </row>
    <row r="2000" spans="1:7" x14ac:dyDescent="0.25">
      <c r="A2000" s="78" t="s">
        <v>3195</v>
      </c>
      <c r="B2000" s="79" t="s">
        <v>6666</v>
      </c>
      <c r="C2000" s="80" t="s">
        <v>6828</v>
      </c>
      <c r="D2000" s="81">
        <v>10.29</v>
      </c>
      <c r="E2000" s="81">
        <v>10.01</v>
      </c>
      <c r="F2000" s="81">
        <v>20.3</v>
      </c>
      <c r="G2000" s="65">
        <f t="shared" si="31"/>
        <v>9</v>
      </c>
    </row>
    <row r="2001" spans="1:7" x14ac:dyDescent="0.25">
      <c r="A2001" s="78" t="s">
        <v>3196</v>
      </c>
      <c r="B2001" s="79" t="s">
        <v>6667</v>
      </c>
      <c r="C2001" s="80" t="s">
        <v>6828</v>
      </c>
      <c r="D2001" s="81">
        <v>13.24</v>
      </c>
      <c r="E2001" s="81">
        <v>10.01</v>
      </c>
      <c r="F2001" s="81">
        <v>23.25</v>
      </c>
      <c r="G2001" s="65">
        <f t="shared" si="31"/>
        <v>9</v>
      </c>
    </row>
    <row r="2002" spans="1:7" x14ac:dyDescent="0.25">
      <c r="A2002" s="78" t="s">
        <v>3197</v>
      </c>
      <c r="B2002" s="79" t="s">
        <v>3198</v>
      </c>
      <c r="C2002" s="80" t="s">
        <v>6828</v>
      </c>
      <c r="D2002" s="81">
        <v>29.89</v>
      </c>
      <c r="E2002" s="81">
        <v>2.5</v>
      </c>
      <c r="F2002" s="81">
        <v>32.39</v>
      </c>
      <c r="G2002" s="65">
        <f t="shared" si="31"/>
        <v>9</v>
      </c>
    </row>
    <row r="2003" spans="1:7" x14ac:dyDescent="0.25">
      <c r="A2003" s="78" t="s">
        <v>3199</v>
      </c>
      <c r="B2003" s="79" t="s">
        <v>3200</v>
      </c>
      <c r="C2003" s="80"/>
      <c r="D2003" s="81"/>
      <c r="E2003" s="81"/>
      <c r="F2003" s="81"/>
      <c r="G2003" s="65">
        <f t="shared" si="31"/>
        <v>5</v>
      </c>
    </row>
    <row r="2004" spans="1:7" ht="30" x14ac:dyDescent="0.25">
      <c r="A2004" s="78" t="s">
        <v>3201</v>
      </c>
      <c r="B2004" s="79" t="s">
        <v>3202</v>
      </c>
      <c r="C2004" s="80" t="s">
        <v>6828</v>
      </c>
      <c r="D2004" s="81">
        <v>16524.439999999999</v>
      </c>
      <c r="E2004" s="81">
        <v>314.26</v>
      </c>
      <c r="F2004" s="81">
        <v>16838.7</v>
      </c>
      <c r="G2004" s="65">
        <f t="shared" si="31"/>
        <v>9</v>
      </c>
    </row>
    <row r="2005" spans="1:7" ht="30" x14ac:dyDescent="0.25">
      <c r="A2005" s="78" t="s">
        <v>3203</v>
      </c>
      <c r="B2005" s="79" t="s">
        <v>3204</v>
      </c>
      <c r="C2005" s="80" t="s">
        <v>6828</v>
      </c>
      <c r="D2005" s="81">
        <v>31998.69</v>
      </c>
      <c r="E2005" s="81">
        <v>281.64</v>
      </c>
      <c r="F2005" s="81">
        <v>32280.33</v>
      </c>
      <c r="G2005" s="65">
        <f t="shared" si="31"/>
        <v>9</v>
      </c>
    </row>
    <row r="2006" spans="1:7" ht="30" x14ac:dyDescent="0.25">
      <c r="A2006" s="78" t="s">
        <v>3205</v>
      </c>
      <c r="B2006" s="79" t="s">
        <v>7623</v>
      </c>
      <c r="C2006" s="80" t="s">
        <v>6836</v>
      </c>
      <c r="D2006" s="81">
        <v>32359.34</v>
      </c>
      <c r="E2006" s="81">
        <v>415.18</v>
      </c>
      <c r="F2006" s="81">
        <v>32774.519999999997</v>
      </c>
      <c r="G2006" s="65">
        <f t="shared" si="31"/>
        <v>9</v>
      </c>
    </row>
    <row r="2007" spans="1:7" ht="30" x14ac:dyDescent="0.25">
      <c r="A2007" s="78" t="s">
        <v>3206</v>
      </c>
      <c r="B2007" s="79" t="s">
        <v>3207</v>
      </c>
      <c r="C2007" s="80" t="s">
        <v>6828</v>
      </c>
      <c r="D2007" s="81">
        <v>71985.600000000006</v>
      </c>
      <c r="E2007" s="81">
        <v>50.05</v>
      </c>
      <c r="F2007" s="81">
        <v>72035.649999999994</v>
      </c>
      <c r="G2007" s="65">
        <f t="shared" si="31"/>
        <v>9</v>
      </c>
    </row>
    <row r="2008" spans="1:7" ht="30" x14ac:dyDescent="0.25">
      <c r="A2008" s="78" t="s">
        <v>3208</v>
      </c>
      <c r="B2008" s="79" t="s">
        <v>3209</v>
      </c>
      <c r="C2008" s="80" t="s">
        <v>6828</v>
      </c>
      <c r="D2008" s="81">
        <v>126314.98</v>
      </c>
      <c r="E2008" s="81">
        <v>50.05</v>
      </c>
      <c r="F2008" s="81">
        <v>126365.03</v>
      </c>
      <c r="G2008" s="65">
        <f t="shared" si="31"/>
        <v>9</v>
      </c>
    </row>
    <row r="2009" spans="1:7" ht="30" x14ac:dyDescent="0.25">
      <c r="A2009" s="78" t="s">
        <v>3210</v>
      </c>
      <c r="B2009" s="79" t="s">
        <v>3211</v>
      </c>
      <c r="C2009" s="80" t="s">
        <v>6828</v>
      </c>
      <c r="D2009" s="81">
        <v>9.17</v>
      </c>
      <c r="E2009" s="81">
        <v>15.02</v>
      </c>
      <c r="F2009" s="81">
        <v>24.19</v>
      </c>
      <c r="G2009" s="65">
        <f t="shared" si="31"/>
        <v>9</v>
      </c>
    </row>
    <row r="2010" spans="1:7" ht="30" x14ac:dyDescent="0.25">
      <c r="A2010" s="78" t="s">
        <v>3212</v>
      </c>
      <c r="B2010" s="79" t="s">
        <v>3213</v>
      </c>
      <c r="C2010" s="80" t="s">
        <v>6828</v>
      </c>
      <c r="D2010" s="81">
        <v>27.79</v>
      </c>
      <c r="E2010" s="81">
        <v>15.02</v>
      </c>
      <c r="F2010" s="81">
        <v>42.81</v>
      </c>
      <c r="G2010" s="65">
        <f t="shared" si="31"/>
        <v>9</v>
      </c>
    </row>
    <row r="2011" spans="1:7" ht="30" x14ac:dyDescent="0.25">
      <c r="A2011" s="78" t="s">
        <v>3214</v>
      </c>
      <c r="B2011" s="79" t="s">
        <v>3215</v>
      </c>
      <c r="C2011" s="80" t="s">
        <v>6828</v>
      </c>
      <c r="D2011" s="81">
        <v>113.01</v>
      </c>
      <c r="E2011" s="81">
        <v>30.03</v>
      </c>
      <c r="F2011" s="81">
        <v>143.04</v>
      </c>
      <c r="G2011" s="65">
        <f t="shared" si="31"/>
        <v>9</v>
      </c>
    </row>
    <row r="2012" spans="1:7" ht="30" x14ac:dyDescent="0.25">
      <c r="A2012" s="78" t="s">
        <v>3216</v>
      </c>
      <c r="B2012" s="79" t="s">
        <v>3217</v>
      </c>
      <c r="C2012" s="80" t="s">
        <v>6828</v>
      </c>
      <c r="D2012" s="81">
        <v>140.30000000000001</v>
      </c>
      <c r="E2012" s="81">
        <v>30.03</v>
      </c>
      <c r="F2012" s="81">
        <v>170.33</v>
      </c>
      <c r="G2012" s="65">
        <f t="shared" si="31"/>
        <v>9</v>
      </c>
    </row>
    <row r="2013" spans="1:7" ht="30" x14ac:dyDescent="0.25">
      <c r="A2013" s="78" t="s">
        <v>3218</v>
      </c>
      <c r="B2013" s="79" t="s">
        <v>3219</v>
      </c>
      <c r="C2013" s="80" t="s">
        <v>6828</v>
      </c>
      <c r="D2013" s="81">
        <v>113.82</v>
      </c>
      <c r="E2013" s="81">
        <v>45.04</v>
      </c>
      <c r="F2013" s="81">
        <v>158.86000000000001</v>
      </c>
      <c r="G2013" s="65">
        <f t="shared" si="31"/>
        <v>9</v>
      </c>
    </row>
    <row r="2014" spans="1:7" ht="30" x14ac:dyDescent="0.25">
      <c r="A2014" s="78" t="s">
        <v>3220</v>
      </c>
      <c r="B2014" s="79" t="s">
        <v>3221</v>
      </c>
      <c r="C2014" s="80" t="s">
        <v>6828</v>
      </c>
      <c r="D2014" s="81">
        <v>157.22999999999999</v>
      </c>
      <c r="E2014" s="81">
        <v>45.04</v>
      </c>
      <c r="F2014" s="81">
        <v>202.27</v>
      </c>
      <c r="G2014" s="65">
        <f t="shared" si="31"/>
        <v>9</v>
      </c>
    </row>
    <row r="2015" spans="1:7" ht="30" x14ac:dyDescent="0.25">
      <c r="A2015" s="78" t="s">
        <v>3222</v>
      </c>
      <c r="B2015" s="79" t="s">
        <v>7624</v>
      </c>
      <c r="C2015" s="80" t="s">
        <v>6828</v>
      </c>
      <c r="D2015" s="81">
        <v>440.85</v>
      </c>
      <c r="E2015" s="81">
        <v>50.05</v>
      </c>
      <c r="F2015" s="81">
        <v>490.9</v>
      </c>
      <c r="G2015" s="65">
        <f t="shared" si="31"/>
        <v>9</v>
      </c>
    </row>
    <row r="2016" spans="1:7" ht="30" x14ac:dyDescent="0.25">
      <c r="A2016" s="78" t="s">
        <v>3223</v>
      </c>
      <c r="B2016" s="79" t="s">
        <v>7625</v>
      </c>
      <c r="C2016" s="80" t="s">
        <v>6828</v>
      </c>
      <c r="D2016" s="81">
        <v>630.64</v>
      </c>
      <c r="E2016" s="81">
        <v>50.05</v>
      </c>
      <c r="F2016" s="81">
        <v>680.69</v>
      </c>
      <c r="G2016" s="65">
        <f t="shared" si="31"/>
        <v>9</v>
      </c>
    </row>
    <row r="2017" spans="1:7" ht="45" x14ac:dyDescent="0.25">
      <c r="A2017" s="78" t="s">
        <v>3224</v>
      </c>
      <c r="B2017" s="79" t="s">
        <v>7626</v>
      </c>
      <c r="C2017" s="80" t="s">
        <v>6828</v>
      </c>
      <c r="D2017" s="81">
        <v>2806.06</v>
      </c>
      <c r="E2017" s="81">
        <v>100.1</v>
      </c>
      <c r="F2017" s="81">
        <v>2906.16</v>
      </c>
      <c r="G2017" s="65">
        <f t="shared" si="31"/>
        <v>9</v>
      </c>
    </row>
    <row r="2018" spans="1:7" ht="45" x14ac:dyDescent="0.25">
      <c r="A2018" s="78" t="s">
        <v>3225</v>
      </c>
      <c r="B2018" s="79" t="s">
        <v>7627</v>
      </c>
      <c r="C2018" s="80" t="s">
        <v>6828</v>
      </c>
      <c r="D2018" s="81">
        <v>4350.87</v>
      </c>
      <c r="E2018" s="81">
        <v>100.1</v>
      </c>
      <c r="F2018" s="81">
        <v>4450.97</v>
      </c>
      <c r="G2018" s="65">
        <f t="shared" si="31"/>
        <v>9</v>
      </c>
    </row>
    <row r="2019" spans="1:7" ht="45" x14ac:dyDescent="0.25">
      <c r="A2019" s="78" t="s">
        <v>3226</v>
      </c>
      <c r="B2019" s="79" t="s">
        <v>7628</v>
      </c>
      <c r="C2019" s="80" t="s">
        <v>6828</v>
      </c>
      <c r="D2019" s="81">
        <v>6693.2</v>
      </c>
      <c r="E2019" s="81">
        <v>100.1</v>
      </c>
      <c r="F2019" s="81">
        <v>6793.3</v>
      </c>
      <c r="G2019" s="65">
        <f t="shared" si="31"/>
        <v>9</v>
      </c>
    </row>
    <row r="2020" spans="1:7" ht="30" x14ac:dyDescent="0.25">
      <c r="A2020" s="78" t="s">
        <v>3227</v>
      </c>
      <c r="B2020" s="79" t="s">
        <v>7629</v>
      </c>
      <c r="C2020" s="80" t="s">
        <v>6828</v>
      </c>
      <c r="D2020" s="81">
        <v>8143.18</v>
      </c>
      <c r="E2020" s="81">
        <v>100.1</v>
      </c>
      <c r="F2020" s="81">
        <v>8243.2800000000007</v>
      </c>
      <c r="G2020" s="65">
        <f t="shared" si="31"/>
        <v>9</v>
      </c>
    </row>
    <row r="2021" spans="1:7" ht="30" x14ac:dyDescent="0.25">
      <c r="A2021" s="78" t="s">
        <v>3228</v>
      </c>
      <c r="B2021" s="79" t="s">
        <v>7630</v>
      </c>
      <c r="C2021" s="80" t="s">
        <v>6828</v>
      </c>
      <c r="D2021" s="81">
        <v>15151.83</v>
      </c>
      <c r="E2021" s="81">
        <v>100.1</v>
      </c>
      <c r="F2021" s="81">
        <v>15251.93</v>
      </c>
      <c r="G2021" s="65">
        <f t="shared" si="31"/>
        <v>9</v>
      </c>
    </row>
    <row r="2022" spans="1:7" ht="30" x14ac:dyDescent="0.25">
      <c r="A2022" s="78" t="s">
        <v>3229</v>
      </c>
      <c r="B2022" s="79" t="s">
        <v>7631</v>
      </c>
      <c r="C2022" s="80" t="s">
        <v>6828</v>
      </c>
      <c r="D2022" s="81">
        <v>19710.7</v>
      </c>
      <c r="E2022" s="81">
        <v>100.1</v>
      </c>
      <c r="F2022" s="81">
        <v>19810.8</v>
      </c>
      <c r="G2022" s="65">
        <f t="shared" si="31"/>
        <v>9</v>
      </c>
    </row>
    <row r="2023" spans="1:7" ht="30" x14ac:dyDescent="0.25">
      <c r="A2023" s="78" t="s">
        <v>3230</v>
      </c>
      <c r="B2023" s="79" t="s">
        <v>3231</v>
      </c>
      <c r="C2023" s="80" t="s">
        <v>6828</v>
      </c>
      <c r="D2023" s="81">
        <v>12.48</v>
      </c>
      <c r="E2023" s="81">
        <v>10.01</v>
      </c>
      <c r="F2023" s="81">
        <v>22.49</v>
      </c>
      <c r="G2023" s="65">
        <f t="shared" si="31"/>
        <v>9</v>
      </c>
    </row>
    <row r="2024" spans="1:7" ht="30" x14ac:dyDescent="0.25">
      <c r="A2024" s="78" t="s">
        <v>3232</v>
      </c>
      <c r="B2024" s="79" t="s">
        <v>3233</v>
      </c>
      <c r="C2024" s="80" t="s">
        <v>6828</v>
      </c>
      <c r="D2024" s="81">
        <v>14.61</v>
      </c>
      <c r="E2024" s="81">
        <v>10.01</v>
      </c>
      <c r="F2024" s="81">
        <v>24.62</v>
      </c>
      <c r="G2024" s="65">
        <f t="shared" si="31"/>
        <v>9</v>
      </c>
    </row>
    <row r="2025" spans="1:7" ht="30" x14ac:dyDescent="0.25">
      <c r="A2025" s="78" t="s">
        <v>3234</v>
      </c>
      <c r="B2025" s="79" t="s">
        <v>3235</v>
      </c>
      <c r="C2025" s="80" t="s">
        <v>6828</v>
      </c>
      <c r="D2025" s="81">
        <v>43.33</v>
      </c>
      <c r="E2025" s="81">
        <v>10.01</v>
      </c>
      <c r="F2025" s="81">
        <v>53.34</v>
      </c>
      <c r="G2025" s="65">
        <f t="shared" si="31"/>
        <v>9</v>
      </c>
    </row>
    <row r="2026" spans="1:7" ht="30" x14ac:dyDescent="0.25">
      <c r="A2026" s="78" t="s">
        <v>3236</v>
      </c>
      <c r="B2026" s="79" t="s">
        <v>3237</v>
      </c>
      <c r="C2026" s="80" t="s">
        <v>6828</v>
      </c>
      <c r="D2026" s="81">
        <v>47.43</v>
      </c>
      <c r="E2026" s="81">
        <v>10.01</v>
      </c>
      <c r="F2026" s="81">
        <v>57.44</v>
      </c>
      <c r="G2026" s="65">
        <f t="shared" si="31"/>
        <v>9</v>
      </c>
    </row>
    <row r="2027" spans="1:7" ht="30" x14ac:dyDescent="0.25">
      <c r="A2027" s="78" t="s">
        <v>3238</v>
      </c>
      <c r="B2027" s="79" t="s">
        <v>3239</v>
      </c>
      <c r="C2027" s="80" t="s">
        <v>6828</v>
      </c>
      <c r="D2027" s="81">
        <v>51.38</v>
      </c>
      <c r="E2027" s="81">
        <v>10.01</v>
      </c>
      <c r="F2027" s="81">
        <v>61.39</v>
      </c>
      <c r="G2027" s="65">
        <f t="shared" si="31"/>
        <v>9</v>
      </c>
    </row>
    <row r="2028" spans="1:7" ht="30" x14ac:dyDescent="0.25">
      <c r="A2028" s="78" t="s">
        <v>3240</v>
      </c>
      <c r="B2028" s="79" t="s">
        <v>3241</v>
      </c>
      <c r="C2028" s="80" t="s">
        <v>6828</v>
      </c>
      <c r="D2028" s="81">
        <v>132.75</v>
      </c>
      <c r="E2028" s="81">
        <v>10.01</v>
      </c>
      <c r="F2028" s="81">
        <v>142.76</v>
      </c>
      <c r="G2028" s="65">
        <f t="shared" si="31"/>
        <v>9</v>
      </c>
    </row>
    <row r="2029" spans="1:7" ht="30" x14ac:dyDescent="0.25">
      <c r="A2029" s="78" t="s">
        <v>3242</v>
      </c>
      <c r="B2029" s="79" t="s">
        <v>3243</v>
      </c>
      <c r="C2029" s="80" t="s">
        <v>6828</v>
      </c>
      <c r="D2029" s="81">
        <v>60.22</v>
      </c>
      <c r="E2029" s="81">
        <v>10.01</v>
      </c>
      <c r="F2029" s="81">
        <v>70.23</v>
      </c>
      <c r="G2029" s="65">
        <f t="shared" si="31"/>
        <v>9</v>
      </c>
    </row>
    <row r="2030" spans="1:7" ht="30" x14ac:dyDescent="0.25">
      <c r="A2030" s="78" t="s">
        <v>3244</v>
      </c>
      <c r="B2030" s="79" t="s">
        <v>3245</v>
      </c>
      <c r="C2030" s="80" t="s">
        <v>6828</v>
      </c>
      <c r="D2030" s="81">
        <v>66.11</v>
      </c>
      <c r="E2030" s="81">
        <v>10.01</v>
      </c>
      <c r="F2030" s="81">
        <v>76.12</v>
      </c>
      <c r="G2030" s="65">
        <f t="shared" si="31"/>
        <v>9</v>
      </c>
    </row>
    <row r="2031" spans="1:7" ht="30" x14ac:dyDescent="0.25">
      <c r="A2031" s="78" t="s">
        <v>3246</v>
      </c>
      <c r="B2031" s="79" t="s">
        <v>3247</v>
      </c>
      <c r="C2031" s="80" t="s">
        <v>6828</v>
      </c>
      <c r="D2031" s="81">
        <v>67.819999999999993</v>
      </c>
      <c r="E2031" s="81">
        <v>10.01</v>
      </c>
      <c r="F2031" s="81">
        <v>77.83</v>
      </c>
      <c r="G2031" s="65">
        <f t="shared" si="31"/>
        <v>9</v>
      </c>
    </row>
    <row r="2032" spans="1:7" ht="30" x14ac:dyDescent="0.25">
      <c r="A2032" s="78" t="s">
        <v>3248</v>
      </c>
      <c r="B2032" s="79" t="s">
        <v>3249</v>
      </c>
      <c r="C2032" s="80" t="s">
        <v>6828</v>
      </c>
      <c r="D2032" s="81">
        <v>1537.11</v>
      </c>
      <c r="E2032" s="81">
        <v>10.01</v>
      </c>
      <c r="F2032" s="81">
        <v>1547.12</v>
      </c>
      <c r="G2032" s="65">
        <f t="shared" si="31"/>
        <v>9</v>
      </c>
    </row>
    <row r="2033" spans="1:7" ht="30" x14ac:dyDescent="0.25">
      <c r="A2033" s="78" t="s">
        <v>3250</v>
      </c>
      <c r="B2033" s="79" t="s">
        <v>7632</v>
      </c>
      <c r="C2033" s="80" t="s">
        <v>6828</v>
      </c>
      <c r="D2033" s="81">
        <v>37851.019999999997</v>
      </c>
      <c r="E2033" s="81">
        <v>100.1</v>
      </c>
      <c r="F2033" s="81">
        <v>37951.120000000003</v>
      </c>
      <c r="G2033" s="65">
        <f t="shared" si="31"/>
        <v>9</v>
      </c>
    </row>
    <row r="2034" spans="1:7" ht="30" x14ac:dyDescent="0.25">
      <c r="A2034" s="78" t="s">
        <v>3251</v>
      </c>
      <c r="B2034" s="79" t="s">
        <v>7633</v>
      </c>
      <c r="C2034" s="80" t="s">
        <v>6828</v>
      </c>
      <c r="D2034" s="81">
        <v>58021.27</v>
      </c>
      <c r="E2034" s="81">
        <v>100.1</v>
      </c>
      <c r="F2034" s="81">
        <v>58121.37</v>
      </c>
      <c r="G2034" s="65">
        <f t="shared" si="31"/>
        <v>9</v>
      </c>
    </row>
    <row r="2035" spans="1:7" ht="30" x14ac:dyDescent="0.25">
      <c r="A2035" s="78" t="s">
        <v>3252</v>
      </c>
      <c r="B2035" s="79" t="s">
        <v>3253</v>
      </c>
      <c r="C2035" s="80" t="s">
        <v>6828</v>
      </c>
      <c r="D2035" s="81">
        <v>322680.19</v>
      </c>
      <c r="E2035" s="81">
        <v>50.05</v>
      </c>
      <c r="F2035" s="81">
        <v>322730.23999999999</v>
      </c>
      <c r="G2035" s="65">
        <f t="shared" si="31"/>
        <v>9</v>
      </c>
    </row>
    <row r="2036" spans="1:7" x14ac:dyDescent="0.25">
      <c r="A2036" s="78" t="s">
        <v>3254</v>
      </c>
      <c r="B2036" s="79" t="s">
        <v>6943</v>
      </c>
      <c r="C2036" s="80"/>
      <c r="D2036" s="81"/>
      <c r="E2036" s="81"/>
      <c r="F2036" s="81"/>
      <c r="G2036" s="65">
        <f t="shared" si="31"/>
        <v>5</v>
      </c>
    </row>
    <row r="2037" spans="1:7" ht="30" x14ac:dyDescent="0.25">
      <c r="A2037" s="78" t="s">
        <v>3255</v>
      </c>
      <c r="B2037" s="79" t="s">
        <v>3256</v>
      </c>
      <c r="C2037" s="80" t="s">
        <v>6828</v>
      </c>
      <c r="D2037" s="81">
        <v>2256.87</v>
      </c>
      <c r="E2037" s="81">
        <v>50.05</v>
      </c>
      <c r="F2037" s="81">
        <v>2306.92</v>
      </c>
      <c r="G2037" s="65">
        <f t="shared" si="31"/>
        <v>9</v>
      </c>
    </row>
    <row r="2038" spans="1:7" ht="30" x14ac:dyDescent="0.25">
      <c r="A2038" s="78" t="s">
        <v>3257</v>
      </c>
      <c r="B2038" s="79" t="s">
        <v>7634</v>
      </c>
      <c r="C2038" s="80" t="s">
        <v>6828</v>
      </c>
      <c r="D2038" s="81">
        <v>1938.49</v>
      </c>
      <c r="E2038" s="81">
        <v>40.04</v>
      </c>
      <c r="F2038" s="81">
        <v>1978.53</v>
      </c>
      <c r="G2038" s="65">
        <f t="shared" si="31"/>
        <v>9</v>
      </c>
    </row>
    <row r="2039" spans="1:7" ht="30" x14ac:dyDescent="0.25">
      <c r="A2039" s="78" t="s">
        <v>3258</v>
      </c>
      <c r="B2039" s="79" t="s">
        <v>7635</v>
      </c>
      <c r="C2039" s="80" t="s">
        <v>6828</v>
      </c>
      <c r="D2039" s="81">
        <v>1340.08</v>
      </c>
      <c r="E2039" s="81">
        <v>40.04</v>
      </c>
      <c r="F2039" s="81">
        <v>1380.12</v>
      </c>
      <c r="G2039" s="65">
        <f t="shared" si="31"/>
        <v>9</v>
      </c>
    </row>
    <row r="2040" spans="1:7" ht="30" x14ac:dyDescent="0.25">
      <c r="A2040" s="78" t="s">
        <v>3259</v>
      </c>
      <c r="B2040" s="79" t="s">
        <v>7636</v>
      </c>
      <c r="C2040" s="80" t="s">
        <v>6828</v>
      </c>
      <c r="D2040" s="81">
        <v>2042.12</v>
      </c>
      <c r="E2040" s="81">
        <v>50.05</v>
      </c>
      <c r="F2040" s="81">
        <v>2092.17</v>
      </c>
      <c r="G2040" s="65">
        <f t="shared" si="31"/>
        <v>9</v>
      </c>
    </row>
    <row r="2041" spans="1:7" ht="30" x14ac:dyDescent="0.25">
      <c r="A2041" s="78" t="s">
        <v>3260</v>
      </c>
      <c r="B2041" s="79" t="s">
        <v>7637</v>
      </c>
      <c r="C2041" s="80" t="s">
        <v>6828</v>
      </c>
      <c r="D2041" s="81">
        <v>2159.1999999999998</v>
      </c>
      <c r="E2041" s="81">
        <v>60.06</v>
      </c>
      <c r="F2041" s="81">
        <v>2219.2600000000002</v>
      </c>
      <c r="G2041" s="65">
        <f t="shared" si="31"/>
        <v>9</v>
      </c>
    </row>
    <row r="2042" spans="1:7" ht="30" x14ac:dyDescent="0.25">
      <c r="A2042" s="78" t="s">
        <v>3261</v>
      </c>
      <c r="B2042" s="79" t="s">
        <v>7638</v>
      </c>
      <c r="C2042" s="80" t="s">
        <v>6828</v>
      </c>
      <c r="D2042" s="81">
        <v>4793.13</v>
      </c>
      <c r="E2042" s="81">
        <v>75.08</v>
      </c>
      <c r="F2042" s="81">
        <v>4868.21</v>
      </c>
      <c r="G2042" s="65">
        <f t="shared" si="31"/>
        <v>9</v>
      </c>
    </row>
    <row r="2043" spans="1:7" ht="30" x14ac:dyDescent="0.25">
      <c r="A2043" s="78" t="s">
        <v>3262</v>
      </c>
      <c r="B2043" s="79" t="s">
        <v>7639</v>
      </c>
      <c r="C2043" s="80" t="s">
        <v>6828</v>
      </c>
      <c r="D2043" s="81">
        <v>9418.65</v>
      </c>
      <c r="E2043" s="81">
        <v>75.08</v>
      </c>
      <c r="F2043" s="81">
        <v>9493.73</v>
      </c>
      <c r="G2043" s="65">
        <f t="shared" si="31"/>
        <v>9</v>
      </c>
    </row>
    <row r="2044" spans="1:7" ht="45" x14ac:dyDescent="0.25">
      <c r="A2044" s="78" t="s">
        <v>3263</v>
      </c>
      <c r="B2044" s="79" t="s">
        <v>7640</v>
      </c>
      <c r="C2044" s="80" t="s">
        <v>6828</v>
      </c>
      <c r="D2044" s="81">
        <v>1244.6199999999999</v>
      </c>
      <c r="E2044" s="81">
        <v>40.04</v>
      </c>
      <c r="F2044" s="81">
        <v>1284.6600000000001</v>
      </c>
      <c r="G2044" s="65">
        <f t="shared" si="31"/>
        <v>9</v>
      </c>
    </row>
    <row r="2045" spans="1:7" ht="45" x14ac:dyDescent="0.25">
      <c r="A2045" s="78" t="s">
        <v>3264</v>
      </c>
      <c r="B2045" s="79" t="s">
        <v>7641</v>
      </c>
      <c r="C2045" s="80" t="s">
        <v>6828</v>
      </c>
      <c r="D2045" s="81">
        <v>1769.81</v>
      </c>
      <c r="E2045" s="81">
        <v>40.04</v>
      </c>
      <c r="F2045" s="81">
        <v>1809.85</v>
      </c>
      <c r="G2045" s="65">
        <f t="shared" si="31"/>
        <v>9</v>
      </c>
    </row>
    <row r="2046" spans="1:7" ht="30" x14ac:dyDescent="0.25">
      <c r="A2046" s="78" t="s">
        <v>3265</v>
      </c>
      <c r="B2046" s="79" t="s">
        <v>7642</v>
      </c>
      <c r="C2046" s="80" t="s">
        <v>6828</v>
      </c>
      <c r="D2046" s="81">
        <v>3800.74</v>
      </c>
      <c r="E2046" s="81">
        <v>40.04</v>
      </c>
      <c r="F2046" s="81">
        <v>3840.78</v>
      </c>
      <c r="G2046" s="65">
        <f t="shared" si="31"/>
        <v>9</v>
      </c>
    </row>
    <row r="2047" spans="1:7" ht="30" x14ac:dyDescent="0.25">
      <c r="A2047" s="78" t="s">
        <v>3266</v>
      </c>
      <c r="B2047" s="79" t="s">
        <v>7643</v>
      </c>
      <c r="C2047" s="80" t="s">
        <v>6828</v>
      </c>
      <c r="D2047" s="81">
        <v>4392.43</v>
      </c>
      <c r="E2047" s="81">
        <v>50.05</v>
      </c>
      <c r="F2047" s="81">
        <v>4442.4799999999996</v>
      </c>
      <c r="G2047" s="65">
        <f t="shared" si="31"/>
        <v>9</v>
      </c>
    </row>
    <row r="2048" spans="1:7" ht="30" x14ac:dyDescent="0.25">
      <c r="A2048" s="78" t="s">
        <v>3267</v>
      </c>
      <c r="B2048" s="79" t="s">
        <v>7644</v>
      </c>
      <c r="C2048" s="80" t="s">
        <v>6828</v>
      </c>
      <c r="D2048" s="81">
        <v>8799.49</v>
      </c>
      <c r="E2048" s="81">
        <v>60.06</v>
      </c>
      <c r="F2048" s="81">
        <v>8859.5499999999993</v>
      </c>
      <c r="G2048" s="65">
        <f t="shared" si="31"/>
        <v>9</v>
      </c>
    </row>
    <row r="2049" spans="1:7" ht="30" x14ac:dyDescent="0.25">
      <c r="A2049" s="78" t="s">
        <v>3268</v>
      </c>
      <c r="B2049" s="79" t="s">
        <v>7645</v>
      </c>
      <c r="C2049" s="80" t="s">
        <v>6828</v>
      </c>
      <c r="D2049" s="81">
        <v>325.69</v>
      </c>
      <c r="E2049" s="81">
        <v>40.04</v>
      </c>
      <c r="F2049" s="81">
        <v>365.73</v>
      </c>
      <c r="G2049" s="65">
        <f t="shared" si="31"/>
        <v>9</v>
      </c>
    </row>
    <row r="2050" spans="1:7" ht="30" x14ac:dyDescent="0.25">
      <c r="A2050" s="78" t="s">
        <v>3269</v>
      </c>
      <c r="B2050" s="79" t="s">
        <v>7646</v>
      </c>
      <c r="C2050" s="80" t="s">
        <v>6828</v>
      </c>
      <c r="D2050" s="81">
        <v>721.8</v>
      </c>
      <c r="E2050" s="81">
        <v>40.04</v>
      </c>
      <c r="F2050" s="81">
        <v>761.84</v>
      </c>
      <c r="G2050" s="65">
        <f t="shared" si="31"/>
        <v>9</v>
      </c>
    </row>
    <row r="2051" spans="1:7" ht="30" x14ac:dyDescent="0.25">
      <c r="A2051" s="78" t="s">
        <v>3270</v>
      </c>
      <c r="B2051" s="79" t="s">
        <v>7647</v>
      </c>
      <c r="C2051" s="80" t="s">
        <v>6828</v>
      </c>
      <c r="D2051" s="81">
        <v>990.33</v>
      </c>
      <c r="E2051" s="81">
        <v>50.05</v>
      </c>
      <c r="F2051" s="81">
        <v>1040.3800000000001</v>
      </c>
      <c r="G2051" s="65">
        <f t="shared" si="31"/>
        <v>9</v>
      </c>
    </row>
    <row r="2052" spans="1:7" ht="30" x14ac:dyDescent="0.25">
      <c r="A2052" s="78" t="s">
        <v>3271</v>
      </c>
      <c r="B2052" s="79" t="s">
        <v>7648</v>
      </c>
      <c r="C2052" s="80" t="s">
        <v>6828</v>
      </c>
      <c r="D2052" s="81">
        <v>1826.4</v>
      </c>
      <c r="E2052" s="81">
        <v>60.06</v>
      </c>
      <c r="F2052" s="81">
        <v>1886.46</v>
      </c>
      <c r="G2052" s="65">
        <f t="shared" si="31"/>
        <v>9</v>
      </c>
    </row>
    <row r="2053" spans="1:7" ht="30" x14ac:dyDescent="0.25">
      <c r="A2053" s="78" t="s">
        <v>3272</v>
      </c>
      <c r="B2053" s="79" t="s">
        <v>3273</v>
      </c>
      <c r="C2053" s="80" t="s">
        <v>6828</v>
      </c>
      <c r="D2053" s="81">
        <v>5320.28</v>
      </c>
      <c r="E2053" s="81">
        <v>60.06</v>
      </c>
      <c r="F2053" s="81">
        <v>5380.34</v>
      </c>
      <c r="G2053" s="65">
        <f t="shared" si="31"/>
        <v>9</v>
      </c>
    </row>
    <row r="2054" spans="1:7" ht="30" x14ac:dyDescent="0.25">
      <c r="A2054" s="78" t="s">
        <v>3274</v>
      </c>
      <c r="B2054" s="79" t="s">
        <v>3275</v>
      </c>
      <c r="C2054" s="80" t="s">
        <v>6828</v>
      </c>
      <c r="D2054" s="81">
        <v>6897.75</v>
      </c>
      <c r="E2054" s="81">
        <v>75.08</v>
      </c>
      <c r="F2054" s="81">
        <v>6972.83</v>
      </c>
      <c r="G2054" s="65">
        <f t="shared" si="31"/>
        <v>9</v>
      </c>
    </row>
    <row r="2055" spans="1:7" ht="30" x14ac:dyDescent="0.25">
      <c r="A2055" s="78" t="s">
        <v>3276</v>
      </c>
      <c r="B2055" s="79" t="s">
        <v>3277</v>
      </c>
      <c r="C2055" s="80" t="s">
        <v>6828</v>
      </c>
      <c r="D2055" s="81">
        <v>9964.51</v>
      </c>
      <c r="E2055" s="81">
        <v>90.09</v>
      </c>
      <c r="F2055" s="81">
        <v>10054.6</v>
      </c>
      <c r="G2055" s="65">
        <f t="shared" si="31"/>
        <v>9</v>
      </c>
    </row>
    <row r="2056" spans="1:7" ht="30" x14ac:dyDescent="0.25">
      <c r="A2056" s="78" t="s">
        <v>3278</v>
      </c>
      <c r="B2056" s="79" t="s">
        <v>3279</v>
      </c>
      <c r="C2056" s="80" t="s">
        <v>6828</v>
      </c>
      <c r="D2056" s="81">
        <v>9683.41</v>
      </c>
      <c r="E2056" s="81">
        <v>115.28</v>
      </c>
      <c r="F2056" s="81">
        <v>9798.69</v>
      </c>
      <c r="G2056" s="65">
        <f t="shared" si="31"/>
        <v>9</v>
      </c>
    </row>
    <row r="2057" spans="1:7" x14ac:dyDescent="0.25">
      <c r="A2057" s="78" t="s">
        <v>3280</v>
      </c>
      <c r="B2057" s="79" t="s">
        <v>3281</v>
      </c>
      <c r="C2057" s="80" t="s">
        <v>6828</v>
      </c>
      <c r="D2057" s="81">
        <v>77.760000000000005</v>
      </c>
      <c r="E2057" s="81">
        <v>10.01</v>
      </c>
      <c r="F2057" s="81">
        <v>87.77</v>
      </c>
      <c r="G2057" s="65">
        <f t="shared" si="31"/>
        <v>9</v>
      </c>
    </row>
    <row r="2058" spans="1:7" ht="30" x14ac:dyDescent="0.25">
      <c r="A2058" s="78" t="s">
        <v>6586</v>
      </c>
      <c r="B2058" s="79" t="s">
        <v>6587</v>
      </c>
      <c r="C2058" s="80" t="s">
        <v>6828</v>
      </c>
      <c r="D2058" s="81">
        <v>778.33</v>
      </c>
      <c r="E2058" s="81">
        <v>40.04</v>
      </c>
      <c r="F2058" s="81">
        <v>818.37</v>
      </c>
      <c r="G2058" s="65">
        <f t="shared" ref="G2058:G2121" si="32">LEN(A2058)</f>
        <v>9</v>
      </c>
    </row>
    <row r="2059" spans="1:7" x14ac:dyDescent="0.25">
      <c r="A2059" s="78" t="s">
        <v>3282</v>
      </c>
      <c r="B2059" s="79" t="s">
        <v>6944</v>
      </c>
      <c r="C2059" s="80"/>
      <c r="D2059" s="81"/>
      <c r="E2059" s="81"/>
      <c r="F2059" s="81"/>
      <c r="G2059" s="65">
        <f t="shared" si="32"/>
        <v>5</v>
      </c>
    </row>
    <row r="2060" spans="1:7" ht="30" x14ac:dyDescent="0.25">
      <c r="A2060" s="78" t="s">
        <v>3283</v>
      </c>
      <c r="B2060" s="79" t="s">
        <v>3284</v>
      </c>
      <c r="C2060" s="80" t="s">
        <v>6828</v>
      </c>
      <c r="D2060" s="81">
        <v>2510.9899999999998</v>
      </c>
      <c r="E2060" s="81">
        <v>243.85</v>
      </c>
      <c r="F2060" s="81">
        <v>2754.84</v>
      </c>
      <c r="G2060" s="65">
        <f t="shared" si="32"/>
        <v>9</v>
      </c>
    </row>
    <row r="2061" spans="1:7" ht="30" x14ac:dyDescent="0.25">
      <c r="A2061" s="78" t="s">
        <v>3285</v>
      </c>
      <c r="B2061" s="79" t="s">
        <v>3286</v>
      </c>
      <c r="C2061" s="80" t="s">
        <v>6828</v>
      </c>
      <c r="D2061" s="81">
        <v>1785.06</v>
      </c>
      <c r="E2061" s="81">
        <v>243.85</v>
      </c>
      <c r="F2061" s="81">
        <v>2028.91</v>
      </c>
      <c r="G2061" s="65">
        <f t="shared" si="32"/>
        <v>9</v>
      </c>
    </row>
    <row r="2062" spans="1:7" ht="30" x14ac:dyDescent="0.25">
      <c r="A2062" s="78" t="s">
        <v>3287</v>
      </c>
      <c r="B2062" s="79" t="s">
        <v>3288</v>
      </c>
      <c r="C2062" s="80" t="s">
        <v>6828</v>
      </c>
      <c r="D2062" s="81">
        <v>450.38</v>
      </c>
      <c r="E2062" s="81">
        <v>89.98</v>
      </c>
      <c r="F2062" s="81">
        <v>540.36</v>
      </c>
      <c r="G2062" s="65">
        <f t="shared" si="32"/>
        <v>9</v>
      </c>
    </row>
    <row r="2063" spans="1:7" ht="30" x14ac:dyDescent="0.25">
      <c r="A2063" s="78" t="s">
        <v>3289</v>
      </c>
      <c r="B2063" s="79" t="s">
        <v>8109</v>
      </c>
      <c r="C2063" s="80" t="s">
        <v>6828</v>
      </c>
      <c r="D2063" s="81">
        <v>527.9</v>
      </c>
      <c r="E2063" s="81">
        <v>89.98</v>
      </c>
      <c r="F2063" s="81">
        <v>617.88</v>
      </c>
      <c r="G2063" s="65">
        <f t="shared" si="32"/>
        <v>9</v>
      </c>
    </row>
    <row r="2064" spans="1:7" ht="30" x14ac:dyDescent="0.25">
      <c r="A2064" s="78" t="s">
        <v>3290</v>
      </c>
      <c r="B2064" s="79" t="s">
        <v>8110</v>
      </c>
      <c r="C2064" s="80" t="s">
        <v>6828</v>
      </c>
      <c r="D2064" s="81">
        <v>428.23</v>
      </c>
      <c r="E2064" s="81">
        <v>89.98</v>
      </c>
      <c r="F2064" s="81">
        <v>518.21</v>
      </c>
      <c r="G2064" s="65">
        <f t="shared" si="32"/>
        <v>9</v>
      </c>
    </row>
    <row r="2065" spans="1:7" ht="30" x14ac:dyDescent="0.25">
      <c r="A2065" s="78" t="s">
        <v>3291</v>
      </c>
      <c r="B2065" s="79" t="s">
        <v>3292</v>
      </c>
      <c r="C2065" s="80" t="s">
        <v>6828</v>
      </c>
      <c r="D2065" s="81">
        <v>1352.04</v>
      </c>
      <c r="E2065" s="81">
        <v>243.85</v>
      </c>
      <c r="F2065" s="81">
        <v>1595.89</v>
      </c>
      <c r="G2065" s="65">
        <f t="shared" si="32"/>
        <v>9</v>
      </c>
    </row>
    <row r="2066" spans="1:7" ht="30" x14ac:dyDescent="0.25">
      <c r="A2066" s="78" t="s">
        <v>3293</v>
      </c>
      <c r="B2066" s="79" t="s">
        <v>3294</v>
      </c>
      <c r="C2066" s="80" t="s">
        <v>6828</v>
      </c>
      <c r="D2066" s="81">
        <v>1590.4</v>
      </c>
      <c r="E2066" s="81">
        <v>243.85</v>
      </c>
      <c r="F2066" s="81">
        <v>1834.25</v>
      </c>
      <c r="G2066" s="65">
        <f t="shared" si="32"/>
        <v>9</v>
      </c>
    </row>
    <row r="2067" spans="1:7" x14ac:dyDescent="0.25">
      <c r="A2067" s="78" t="s">
        <v>3295</v>
      </c>
      <c r="B2067" s="79" t="s">
        <v>3296</v>
      </c>
      <c r="C2067" s="80"/>
      <c r="D2067" s="81"/>
      <c r="E2067" s="81"/>
      <c r="F2067" s="81"/>
      <c r="G2067" s="65">
        <f t="shared" si="32"/>
        <v>5</v>
      </c>
    </row>
    <row r="2068" spans="1:7" ht="30" x14ac:dyDescent="0.25">
      <c r="A2068" s="78" t="s">
        <v>3297</v>
      </c>
      <c r="B2068" s="79" t="s">
        <v>8111</v>
      </c>
      <c r="C2068" s="80" t="s">
        <v>3298</v>
      </c>
      <c r="D2068" s="81">
        <v>569.22</v>
      </c>
      <c r="E2068" s="81">
        <v>0.63</v>
      </c>
      <c r="F2068" s="81">
        <v>569.85</v>
      </c>
      <c r="G2068" s="65">
        <f t="shared" si="32"/>
        <v>9</v>
      </c>
    </row>
    <row r="2069" spans="1:7" ht="30" x14ac:dyDescent="0.25">
      <c r="A2069" s="78" t="s">
        <v>8112</v>
      </c>
      <c r="B2069" s="79" t="s">
        <v>8113</v>
      </c>
      <c r="C2069" s="80" t="s">
        <v>3298</v>
      </c>
      <c r="D2069" s="81">
        <v>177.68</v>
      </c>
      <c r="E2069" s="81">
        <v>0.63</v>
      </c>
      <c r="F2069" s="81">
        <v>178.31</v>
      </c>
      <c r="G2069" s="65">
        <f t="shared" si="32"/>
        <v>9</v>
      </c>
    </row>
    <row r="2070" spans="1:7" x14ac:dyDescent="0.25">
      <c r="A2070" s="78" t="s">
        <v>3299</v>
      </c>
      <c r="B2070" s="79" t="s">
        <v>3300</v>
      </c>
      <c r="C2070" s="80"/>
      <c r="D2070" s="81"/>
      <c r="E2070" s="81"/>
      <c r="F2070" s="81"/>
      <c r="G2070" s="65">
        <f t="shared" si="32"/>
        <v>5</v>
      </c>
    </row>
    <row r="2071" spans="1:7" x14ac:dyDescent="0.25">
      <c r="A2071" s="78" t="s">
        <v>3301</v>
      </c>
      <c r="B2071" s="79" t="s">
        <v>3302</v>
      </c>
      <c r="C2071" s="80" t="s">
        <v>6828</v>
      </c>
      <c r="D2071" s="81">
        <v>218.26</v>
      </c>
      <c r="E2071" s="81">
        <v>12.51</v>
      </c>
      <c r="F2071" s="81">
        <v>230.77</v>
      </c>
      <c r="G2071" s="65">
        <f t="shared" si="32"/>
        <v>9</v>
      </c>
    </row>
    <row r="2072" spans="1:7" x14ac:dyDescent="0.25">
      <c r="A2072" s="78" t="s">
        <v>3303</v>
      </c>
      <c r="B2072" s="79" t="s">
        <v>3304</v>
      </c>
      <c r="C2072" s="80" t="s">
        <v>6828</v>
      </c>
      <c r="D2072" s="81">
        <v>234.42</v>
      </c>
      <c r="E2072" s="81">
        <v>12.51</v>
      </c>
      <c r="F2072" s="81">
        <v>246.93</v>
      </c>
      <c r="G2072" s="65">
        <f t="shared" si="32"/>
        <v>9</v>
      </c>
    </row>
    <row r="2073" spans="1:7" x14ac:dyDescent="0.25">
      <c r="A2073" s="78" t="s">
        <v>3305</v>
      </c>
      <c r="B2073" s="79" t="s">
        <v>3306</v>
      </c>
      <c r="C2073" s="80" t="s">
        <v>6828</v>
      </c>
      <c r="D2073" s="81">
        <v>316.08999999999997</v>
      </c>
      <c r="E2073" s="81">
        <v>12.51</v>
      </c>
      <c r="F2073" s="81">
        <v>328.6</v>
      </c>
      <c r="G2073" s="65">
        <f t="shared" si="32"/>
        <v>9</v>
      </c>
    </row>
    <row r="2074" spans="1:7" x14ac:dyDescent="0.25">
      <c r="A2074" s="78" t="s">
        <v>3307</v>
      </c>
      <c r="B2074" s="79" t="s">
        <v>3308</v>
      </c>
      <c r="C2074" s="80" t="s">
        <v>6828</v>
      </c>
      <c r="D2074" s="81">
        <v>311.97000000000003</v>
      </c>
      <c r="E2074" s="81">
        <v>12.51</v>
      </c>
      <c r="F2074" s="81">
        <v>324.48</v>
      </c>
      <c r="G2074" s="65">
        <f t="shared" si="32"/>
        <v>9</v>
      </c>
    </row>
    <row r="2075" spans="1:7" x14ac:dyDescent="0.25">
      <c r="A2075" s="78" t="s">
        <v>3309</v>
      </c>
      <c r="B2075" s="79" t="s">
        <v>3310</v>
      </c>
      <c r="C2075" s="80" t="s">
        <v>6828</v>
      </c>
      <c r="D2075" s="81">
        <v>366.69</v>
      </c>
      <c r="E2075" s="81">
        <v>12.51</v>
      </c>
      <c r="F2075" s="81">
        <v>379.2</v>
      </c>
      <c r="G2075" s="65">
        <f t="shared" si="32"/>
        <v>9</v>
      </c>
    </row>
    <row r="2076" spans="1:7" x14ac:dyDescent="0.25">
      <c r="A2076" s="78" t="s">
        <v>3311</v>
      </c>
      <c r="B2076" s="79" t="s">
        <v>3312</v>
      </c>
      <c r="C2076" s="80" t="s">
        <v>6828</v>
      </c>
      <c r="D2076" s="81">
        <v>404.3</v>
      </c>
      <c r="E2076" s="81">
        <v>12.51</v>
      </c>
      <c r="F2076" s="81">
        <v>416.81</v>
      </c>
      <c r="G2076" s="65">
        <f t="shared" si="32"/>
        <v>9</v>
      </c>
    </row>
    <row r="2077" spans="1:7" x14ac:dyDescent="0.25">
      <c r="A2077" s="78" t="s">
        <v>3313</v>
      </c>
      <c r="B2077" s="79" t="s">
        <v>3314</v>
      </c>
      <c r="C2077" s="80" t="s">
        <v>6828</v>
      </c>
      <c r="D2077" s="81">
        <v>353.78</v>
      </c>
      <c r="E2077" s="81">
        <v>12.51</v>
      </c>
      <c r="F2077" s="81">
        <v>366.29</v>
      </c>
      <c r="G2077" s="65">
        <f t="shared" si="32"/>
        <v>9</v>
      </c>
    </row>
    <row r="2078" spans="1:7" x14ac:dyDescent="0.25">
      <c r="A2078" s="78" t="s">
        <v>3315</v>
      </c>
      <c r="B2078" s="79" t="s">
        <v>3316</v>
      </c>
      <c r="C2078" s="80" t="s">
        <v>6828</v>
      </c>
      <c r="D2078" s="81">
        <v>2148.1799999999998</v>
      </c>
      <c r="E2078" s="81">
        <v>12.51</v>
      </c>
      <c r="F2078" s="81">
        <v>2160.69</v>
      </c>
      <c r="G2078" s="65">
        <f t="shared" si="32"/>
        <v>9</v>
      </c>
    </row>
    <row r="2079" spans="1:7" x14ac:dyDescent="0.25">
      <c r="A2079" s="78" t="s">
        <v>3317</v>
      </c>
      <c r="B2079" s="79" t="s">
        <v>3318</v>
      </c>
      <c r="C2079" s="80" t="s">
        <v>6828</v>
      </c>
      <c r="D2079" s="81">
        <v>292.31</v>
      </c>
      <c r="E2079" s="81">
        <v>12.51</v>
      </c>
      <c r="F2079" s="81">
        <v>304.82</v>
      </c>
      <c r="G2079" s="65">
        <f t="shared" si="32"/>
        <v>9</v>
      </c>
    </row>
    <row r="2080" spans="1:7" x14ac:dyDescent="0.25">
      <c r="A2080" s="78" t="s">
        <v>3319</v>
      </c>
      <c r="B2080" s="79" t="s">
        <v>3320</v>
      </c>
      <c r="C2080" s="80"/>
      <c r="D2080" s="81"/>
      <c r="E2080" s="81"/>
      <c r="F2080" s="81"/>
      <c r="G2080" s="65">
        <f t="shared" si="32"/>
        <v>5</v>
      </c>
    </row>
    <row r="2081" spans="1:7" ht="30" x14ac:dyDescent="0.25">
      <c r="A2081" s="78" t="s">
        <v>3321</v>
      </c>
      <c r="B2081" s="79" t="s">
        <v>3322</v>
      </c>
      <c r="C2081" s="80" t="s">
        <v>6828</v>
      </c>
      <c r="D2081" s="81">
        <v>3658.51</v>
      </c>
      <c r="E2081" s="81">
        <v>75.900000000000006</v>
      </c>
      <c r="F2081" s="81">
        <v>3734.41</v>
      </c>
      <c r="G2081" s="65">
        <f t="shared" si="32"/>
        <v>9</v>
      </c>
    </row>
    <row r="2082" spans="1:7" ht="30" x14ac:dyDescent="0.25">
      <c r="A2082" s="78" t="s">
        <v>3323</v>
      </c>
      <c r="B2082" s="79" t="s">
        <v>3324</v>
      </c>
      <c r="C2082" s="80" t="s">
        <v>6828</v>
      </c>
      <c r="D2082" s="81">
        <v>4284.3900000000003</v>
      </c>
      <c r="E2082" s="81">
        <v>75.900000000000006</v>
      </c>
      <c r="F2082" s="81">
        <v>4360.29</v>
      </c>
      <c r="G2082" s="65">
        <f t="shared" si="32"/>
        <v>9</v>
      </c>
    </row>
    <row r="2083" spans="1:7" ht="30" x14ac:dyDescent="0.25">
      <c r="A2083" s="78" t="s">
        <v>3325</v>
      </c>
      <c r="B2083" s="79" t="s">
        <v>3326</v>
      </c>
      <c r="C2083" s="80" t="s">
        <v>6828</v>
      </c>
      <c r="D2083" s="81">
        <v>2743.42</v>
      </c>
      <c r="E2083" s="81">
        <v>75.900000000000006</v>
      </c>
      <c r="F2083" s="81">
        <v>2819.32</v>
      </c>
      <c r="G2083" s="65">
        <f t="shared" si="32"/>
        <v>9</v>
      </c>
    </row>
    <row r="2084" spans="1:7" x14ac:dyDescent="0.25">
      <c r="A2084" s="78" t="s">
        <v>3327</v>
      </c>
      <c r="B2084" s="79" t="s">
        <v>3328</v>
      </c>
      <c r="C2084" s="80"/>
      <c r="D2084" s="81"/>
      <c r="E2084" s="81"/>
      <c r="F2084" s="81"/>
      <c r="G2084" s="65">
        <f t="shared" si="32"/>
        <v>5</v>
      </c>
    </row>
    <row r="2085" spans="1:7" x14ac:dyDescent="0.25">
      <c r="A2085" s="78" t="s">
        <v>3329</v>
      </c>
      <c r="B2085" s="79" t="s">
        <v>3330</v>
      </c>
      <c r="C2085" s="80" t="s">
        <v>6828</v>
      </c>
      <c r="D2085" s="81">
        <v>300.95999999999998</v>
      </c>
      <c r="E2085" s="81">
        <v>75.900000000000006</v>
      </c>
      <c r="F2085" s="81">
        <v>376.86</v>
      </c>
      <c r="G2085" s="65">
        <f t="shared" si="32"/>
        <v>9</v>
      </c>
    </row>
    <row r="2086" spans="1:7" x14ac:dyDescent="0.25">
      <c r="A2086" s="78" t="s">
        <v>3331</v>
      </c>
      <c r="B2086" s="79" t="s">
        <v>3332</v>
      </c>
      <c r="C2086" s="80" t="s">
        <v>6828</v>
      </c>
      <c r="D2086" s="81">
        <v>232.08</v>
      </c>
      <c r="E2086" s="81">
        <v>75.900000000000006</v>
      </c>
      <c r="F2086" s="81">
        <v>307.98</v>
      </c>
      <c r="G2086" s="65">
        <f t="shared" si="32"/>
        <v>9</v>
      </c>
    </row>
    <row r="2087" spans="1:7" x14ac:dyDescent="0.25">
      <c r="A2087" s="78" t="s">
        <v>3333</v>
      </c>
      <c r="B2087" s="79" t="s">
        <v>3334</v>
      </c>
      <c r="C2087" s="80" t="s">
        <v>6828</v>
      </c>
      <c r="D2087" s="81">
        <v>543.99</v>
      </c>
      <c r="E2087" s="81">
        <v>75.900000000000006</v>
      </c>
      <c r="F2087" s="81">
        <v>619.89</v>
      </c>
      <c r="G2087" s="65">
        <f t="shared" si="32"/>
        <v>9</v>
      </c>
    </row>
    <row r="2088" spans="1:7" x14ac:dyDescent="0.25">
      <c r="A2088" s="78" t="s">
        <v>3335</v>
      </c>
      <c r="B2088" s="79" t="s">
        <v>3336</v>
      </c>
      <c r="C2088" s="80" t="s">
        <v>6828</v>
      </c>
      <c r="D2088" s="81">
        <v>188.37</v>
      </c>
      <c r="E2088" s="81">
        <v>75.900000000000006</v>
      </c>
      <c r="F2088" s="81">
        <v>264.27</v>
      </c>
      <c r="G2088" s="65">
        <f t="shared" si="32"/>
        <v>9</v>
      </c>
    </row>
    <row r="2089" spans="1:7" x14ac:dyDescent="0.25">
      <c r="A2089" s="78" t="s">
        <v>3337</v>
      </c>
      <c r="B2089" s="79" t="s">
        <v>6945</v>
      </c>
      <c r="C2089" s="80"/>
      <c r="D2089" s="81"/>
      <c r="E2089" s="81"/>
      <c r="F2089" s="81"/>
      <c r="G2089" s="65">
        <f t="shared" si="32"/>
        <v>5</v>
      </c>
    </row>
    <row r="2090" spans="1:7" x14ac:dyDescent="0.25">
      <c r="A2090" s="78" t="s">
        <v>3338</v>
      </c>
      <c r="B2090" s="79" t="s">
        <v>3339</v>
      </c>
      <c r="C2090" s="80" t="s">
        <v>6828</v>
      </c>
      <c r="D2090" s="81">
        <v>30.23</v>
      </c>
      <c r="E2090" s="81">
        <v>7.5</v>
      </c>
      <c r="F2090" s="81">
        <v>37.729999999999997</v>
      </c>
      <c r="G2090" s="65">
        <f t="shared" si="32"/>
        <v>9</v>
      </c>
    </row>
    <row r="2091" spans="1:7" ht="30" x14ac:dyDescent="0.25">
      <c r="A2091" s="78" t="s">
        <v>3340</v>
      </c>
      <c r="B2091" s="79" t="s">
        <v>8697</v>
      </c>
      <c r="C2091" s="80" t="s">
        <v>6828</v>
      </c>
      <c r="D2091" s="81">
        <v>48.46</v>
      </c>
      <c r="E2091" s="81">
        <v>2.5</v>
      </c>
      <c r="F2091" s="81">
        <v>50.96</v>
      </c>
      <c r="G2091" s="65">
        <f t="shared" si="32"/>
        <v>9</v>
      </c>
    </row>
    <row r="2092" spans="1:7" x14ac:dyDescent="0.25">
      <c r="A2092" s="78" t="s">
        <v>3341</v>
      </c>
      <c r="B2092" s="79" t="s">
        <v>3342</v>
      </c>
      <c r="C2092" s="80" t="s">
        <v>6828</v>
      </c>
      <c r="D2092" s="81">
        <v>20.87</v>
      </c>
      <c r="E2092" s="81">
        <v>7.5</v>
      </c>
      <c r="F2092" s="81">
        <v>28.37</v>
      </c>
      <c r="G2092" s="65">
        <f t="shared" si="32"/>
        <v>9</v>
      </c>
    </row>
    <row r="2093" spans="1:7" ht="30" x14ac:dyDescent="0.25">
      <c r="A2093" s="78" t="s">
        <v>3343</v>
      </c>
      <c r="B2093" s="79" t="s">
        <v>3344</v>
      </c>
      <c r="C2093" s="80" t="s">
        <v>6828</v>
      </c>
      <c r="D2093" s="81"/>
      <c r="E2093" s="81">
        <v>25.03</v>
      </c>
      <c r="F2093" s="81">
        <v>25.03</v>
      </c>
      <c r="G2093" s="65">
        <f t="shared" si="32"/>
        <v>9</v>
      </c>
    </row>
    <row r="2094" spans="1:7" ht="30" x14ac:dyDescent="0.25">
      <c r="A2094" s="78" t="s">
        <v>3345</v>
      </c>
      <c r="B2094" s="79" t="s">
        <v>3346</v>
      </c>
      <c r="C2094" s="80" t="s">
        <v>6830</v>
      </c>
      <c r="D2094" s="81"/>
      <c r="E2094" s="81">
        <v>35.21</v>
      </c>
      <c r="F2094" s="81">
        <v>35.21</v>
      </c>
      <c r="G2094" s="65">
        <f t="shared" si="32"/>
        <v>9</v>
      </c>
    </row>
    <row r="2095" spans="1:7" ht="30" x14ac:dyDescent="0.25">
      <c r="A2095" s="78" t="s">
        <v>3347</v>
      </c>
      <c r="B2095" s="79" t="s">
        <v>3348</v>
      </c>
      <c r="C2095" s="80" t="s">
        <v>6830</v>
      </c>
      <c r="D2095" s="81"/>
      <c r="E2095" s="81">
        <v>70.41</v>
      </c>
      <c r="F2095" s="81">
        <v>70.41</v>
      </c>
      <c r="G2095" s="65">
        <f t="shared" si="32"/>
        <v>9</v>
      </c>
    </row>
    <row r="2096" spans="1:7" ht="30" x14ac:dyDescent="0.25">
      <c r="A2096" s="78" t="s">
        <v>3349</v>
      </c>
      <c r="B2096" s="79" t="s">
        <v>3350</v>
      </c>
      <c r="C2096" s="80" t="s">
        <v>6828</v>
      </c>
      <c r="D2096" s="81">
        <v>1179.92</v>
      </c>
      <c r="E2096" s="81">
        <v>2.04</v>
      </c>
      <c r="F2096" s="81">
        <v>1181.96</v>
      </c>
      <c r="G2096" s="65">
        <f t="shared" si="32"/>
        <v>9</v>
      </c>
    </row>
    <row r="2097" spans="1:7" x14ac:dyDescent="0.25">
      <c r="A2097" s="78" t="s">
        <v>3351</v>
      </c>
      <c r="B2097" s="79" t="s">
        <v>3352</v>
      </c>
      <c r="C2097" s="80" t="s">
        <v>6828</v>
      </c>
      <c r="D2097" s="81">
        <v>119.67</v>
      </c>
      <c r="E2097" s="81">
        <v>5.09</v>
      </c>
      <c r="F2097" s="81">
        <v>124.76</v>
      </c>
      <c r="G2097" s="65">
        <f t="shared" si="32"/>
        <v>9</v>
      </c>
    </row>
    <row r="2098" spans="1:7" x14ac:dyDescent="0.25">
      <c r="A2098" s="78" t="s">
        <v>6751</v>
      </c>
      <c r="B2098" s="79" t="s">
        <v>6752</v>
      </c>
      <c r="C2098" s="80" t="s">
        <v>6830</v>
      </c>
      <c r="D2098" s="81">
        <v>539.52</v>
      </c>
      <c r="E2098" s="81">
        <v>35.21</v>
      </c>
      <c r="F2098" s="81">
        <v>574.73</v>
      </c>
      <c r="G2098" s="65">
        <f t="shared" si="32"/>
        <v>9</v>
      </c>
    </row>
    <row r="2099" spans="1:7" ht="30" x14ac:dyDescent="0.25">
      <c r="A2099" s="78" t="s">
        <v>3353</v>
      </c>
      <c r="B2099" s="79" t="s">
        <v>3354</v>
      </c>
      <c r="C2099" s="80" t="s">
        <v>6828</v>
      </c>
      <c r="D2099" s="81">
        <v>7728.6</v>
      </c>
      <c r="E2099" s="81">
        <v>56.33</v>
      </c>
      <c r="F2099" s="81">
        <v>7784.93</v>
      </c>
      <c r="G2099" s="65">
        <f t="shared" si="32"/>
        <v>9</v>
      </c>
    </row>
    <row r="2100" spans="1:7" ht="30" x14ac:dyDescent="0.25">
      <c r="A2100" s="78" t="s">
        <v>3355</v>
      </c>
      <c r="B2100" s="79" t="s">
        <v>8114</v>
      </c>
      <c r="C2100" s="80" t="s">
        <v>6828</v>
      </c>
      <c r="D2100" s="81">
        <v>16986.7</v>
      </c>
      <c r="E2100" s="81">
        <v>56.33</v>
      </c>
      <c r="F2100" s="81">
        <v>17043.03</v>
      </c>
      <c r="G2100" s="65">
        <f t="shared" si="32"/>
        <v>9</v>
      </c>
    </row>
    <row r="2101" spans="1:7" ht="30" x14ac:dyDescent="0.25">
      <c r="A2101" s="78" t="s">
        <v>3356</v>
      </c>
      <c r="B2101" s="79" t="s">
        <v>3357</v>
      </c>
      <c r="C2101" s="80" t="s">
        <v>6828</v>
      </c>
      <c r="D2101" s="81">
        <v>31766.51</v>
      </c>
      <c r="E2101" s="81">
        <v>56.33</v>
      </c>
      <c r="F2101" s="81">
        <v>31822.84</v>
      </c>
      <c r="G2101" s="65">
        <f t="shared" si="32"/>
        <v>9</v>
      </c>
    </row>
    <row r="2102" spans="1:7" x14ac:dyDescent="0.25">
      <c r="A2102" s="78" t="s">
        <v>3358</v>
      </c>
      <c r="B2102" s="79" t="s">
        <v>3359</v>
      </c>
      <c r="C2102" s="80" t="s">
        <v>6828</v>
      </c>
      <c r="D2102" s="81">
        <v>578.64</v>
      </c>
      <c r="E2102" s="81">
        <v>25.03</v>
      </c>
      <c r="F2102" s="81">
        <v>603.66999999999996</v>
      </c>
      <c r="G2102" s="65">
        <f t="shared" si="32"/>
        <v>9</v>
      </c>
    </row>
    <row r="2103" spans="1:7" x14ac:dyDescent="0.25">
      <c r="A2103" s="78" t="s">
        <v>3360</v>
      </c>
      <c r="B2103" s="79" t="s">
        <v>6946</v>
      </c>
      <c r="C2103" s="80"/>
      <c r="D2103" s="81"/>
      <c r="E2103" s="81"/>
      <c r="F2103" s="81"/>
      <c r="G2103" s="65">
        <f t="shared" si="32"/>
        <v>5</v>
      </c>
    </row>
    <row r="2104" spans="1:7" ht="30" x14ac:dyDescent="0.25">
      <c r="A2104" s="78" t="s">
        <v>3361</v>
      </c>
      <c r="B2104" s="79" t="s">
        <v>7649</v>
      </c>
      <c r="C2104" s="80" t="s">
        <v>6828</v>
      </c>
      <c r="D2104" s="81">
        <v>1026.58</v>
      </c>
      <c r="E2104" s="81">
        <v>25.03</v>
      </c>
      <c r="F2104" s="81">
        <v>1051.6099999999999</v>
      </c>
      <c r="G2104" s="65">
        <f t="shared" si="32"/>
        <v>9</v>
      </c>
    </row>
    <row r="2105" spans="1:7" x14ac:dyDescent="0.25">
      <c r="A2105" s="78" t="s">
        <v>3362</v>
      </c>
      <c r="B2105" s="79" t="s">
        <v>3363</v>
      </c>
      <c r="C2105" s="80"/>
      <c r="D2105" s="81"/>
      <c r="E2105" s="81"/>
      <c r="F2105" s="81"/>
      <c r="G2105" s="65">
        <f t="shared" si="32"/>
        <v>5</v>
      </c>
    </row>
    <row r="2106" spans="1:7" x14ac:dyDescent="0.25">
      <c r="A2106" s="78" t="s">
        <v>3364</v>
      </c>
      <c r="B2106" s="79" t="s">
        <v>8115</v>
      </c>
      <c r="C2106" s="80" t="s">
        <v>6828</v>
      </c>
      <c r="D2106" s="81">
        <v>542.34</v>
      </c>
      <c r="E2106" s="81">
        <v>75.900000000000006</v>
      </c>
      <c r="F2106" s="81">
        <v>618.24</v>
      </c>
      <c r="G2106" s="65">
        <f t="shared" si="32"/>
        <v>9</v>
      </c>
    </row>
    <row r="2107" spans="1:7" x14ac:dyDescent="0.25">
      <c r="A2107" s="78" t="s">
        <v>3365</v>
      </c>
      <c r="B2107" s="79" t="s">
        <v>3366</v>
      </c>
      <c r="C2107" s="80"/>
      <c r="D2107" s="81"/>
      <c r="E2107" s="81"/>
      <c r="F2107" s="81"/>
      <c r="G2107" s="65">
        <f t="shared" si="32"/>
        <v>5</v>
      </c>
    </row>
    <row r="2108" spans="1:7" ht="30" x14ac:dyDescent="0.25">
      <c r="A2108" s="78" t="s">
        <v>3367</v>
      </c>
      <c r="B2108" s="79" t="s">
        <v>8116</v>
      </c>
      <c r="C2108" s="80" t="s">
        <v>6828</v>
      </c>
      <c r="D2108" s="81">
        <v>47.93</v>
      </c>
      <c r="E2108" s="81">
        <v>28.53</v>
      </c>
      <c r="F2108" s="81">
        <v>76.459999999999994</v>
      </c>
      <c r="G2108" s="65">
        <f t="shared" si="32"/>
        <v>9</v>
      </c>
    </row>
    <row r="2109" spans="1:7" ht="30" x14ac:dyDescent="0.25">
      <c r="A2109" s="78" t="s">
        <v>3368</v>
      </c>
      <c r="B2109" s="79" t="s">
        <v>8117</v>
      </c>
      <c r="C2109" s="80" t="s">
        <v>6828</v>
      </c>
      <c r="D2109" s="81">
        <v>208.34</v>
      </c>
      <c r="E2109" s="81">
        <v>28.53</v>
      </c>
      <c r="F2109" s="81">
        <v>236.87</v>
      </c>
      <c r="G2109" s="65">
        <f t="shared" si="32"/>
        <v>9</v>
      </c>
    </row>
    <row r="2110" spans="1:7" ht="45" x14ac:dyDescent="0.25">
      <c r="A2110" s="78" t="s">
        <v>6588</v>
      </c>
      <c r="B2110" s="79" t="s">
        <v>7650</v>
      </c>
      <c r="C2110" s="80" t="s">
        <v>6828</v>
      </c>
      <c r="D2110" s="81">
        <v>900.2</v>
      </c>
      <c r="E2110" s="81">
        <v>31.64</v>
      </c>
      <c r="F2110" s="81">
        <v>931.84</v>
      </c>
      <c r="G2110" s="65">
        <f t="shared" si="32"/>
        <v>9</v>
      </c>
    </row>
    <row r="2111" spans="1:7" ht="45" x14ac:dyDescent="0.25">
      <c r="A2111" s="78" t="s">
        <v>6589</v>
      </c>
      <c r="B2111" s="79" t="s">
        <v>7651</v>
      </c>
      <c r="C2111" s="80" t="s">
        <v>6828</v>
      </c>
      <c r="D2111" s="81">
        <v>8435.2199999999993</v>
      </c>
      <c r="E2111" s="81">
        <v>31.64</v>
      </c>
      <c r="F2111" s="81">
        <v>8466.86</v>
      </c>
      <c r="G2111" s="65">
        <f t="shared" si="32"/>
        <v>9</v>
      </c>
    </row>
    <row r="2112" spans="1:7" ht="45" x14ac:dyDescent="0.25">
      <c r="A2112" s="78" t="s">
        <v>6590</v>
      </c>
      <c r="B2112" s="79" t="s">
        <v>7652</v>
      </c>
      <c r="C2112" s="80" t="s">
        <v>6828</v>
      </c>
      <c r="D2112" s="81">
        <v>3003.17</v>
      </c>
      <c r="E2112" s="81">
        <v>31.64</v>
      </c>
      <c r="F2112" s="81">
        <v>3034.81</v>
      </c>
      <c r="G2112" s="65">
        <f t="shared" si="32"/>
        <v>9</v>
      </c>
    </row>
    <row r="2113" spans="1:7" ht="45" x14ac:dyDescent="0.25">
      <c r="A2113" s="78" t="s">
        <v>6591</v>
      </c>
      <c r="B2113" s="79" t="s">
        <v>7653</v>
      </c>
      <c r="C2113" s="80" t="s">
        <v>6828</v>
      </c>
      <c r="D2113" s="81">
        <v>885.01</v>
      </c>
      <c r="E2113" s="81">
        <v>31.64</v>
      </c>
      <c r="F2113" s="81">
        <v>916.65</v>
      </c>
      <c r="G2113" s="65">
        <f t="shared" si="32"/>
        <v>9</v>
      </c>
    </row>
    <row r="2114" spans="1:7" x14ac:dyDescent="0.25">
      <c r="A2114" s="78" t="s">
        <v>3369</v>
      </c>
      <c r="B2114" s="79" t="s">
        <v>3370</v>
      </c>
      <c r="C2114" s="80"/>
      <c r="D2114" s="81"/>
      <c r="E2114" s="81"/>
      <c r="F2114" s="81"/>
      <c r="G2114" s="65">
        <f t="shared" si="32"/>
        <v>5</v>
      </c>
    </row>
    <row r="2115" spans="1:7" ht="30" x14ac:dyDescent="0.25">
      <c r="A2115" s="78" t="s">
        <v>3371</v>
      </c>
      <c r="B2115" s="79" t="s">
        <v>7654</v>
      </c>
      <c r="C2115" s="80" t="s">
        <v>6828</v>
      </c>
      <c r="D2115" s="81">
        <v>525.88</v>
      </c>
      <c r="E2115" s="81">
        <v>82.67</v>
      </c>
      <c r="F2115" s="81">
        <v>608.54999999999995</v>
      </c>
      <c r="G2115" s="65">
        <f t="shared" si="32"/>
        <v>9</v>
      </c>
    </row>
    <row r="2116" spans="1:7" ht="30" x14ac:dyDescent="0.25">
      <c r="A2116" s="78" t="s">
        <v>3372</v>
      </c>
      <c r="B2116" s="79" t="s">
        <v>7655</v>
      </c>
      <c r="C2116" s="80" t="s">
        <v>6828</v>
      </c>
      <c r="D2116" s="81">
        <v>458.96</v>
      </c>
      <c r="E2116" s="81">
        <v>82.67</v>
      </c>
      <c r="F2116" s="81">
        <v>541.63</v>
      </c>
      <c r="G2116" s="65">
        <f t="shared" si="32"/>
        <v>9</v>
      </c>
    </row>
    <row r="2117" spans="1:7" ht="30" x14ac:dyDescent="0.25">
      <c r="A2117" s="78" t="s">
        <v>3373</v>
      </c>
      <c r="B2117" s="79" t="s">
        <v>7656</v>
      </c>
      <c r="C2117" s="80" t="s">
        <v>6828</v>
      </c>
      <c r="D2117" s="81">
        <v>627.69000000000005</v>
      </c>
      <c r="E2117" s="81">
        <v>82.67</v>
      </c>
      <c r="F2117" s="81">
        <v>710.36</v>
      </c>
      <c r="G2117" s="65">
        <f t="shared" si="32"/>
        <v>9</v>
      </c>
    </row>
    <row r="2118" spans="1:7" ht="45" x14ac:dyDescent="0.25">
      <c r="A2118" s="78" t="s">
        <v>3374</v>
      </c>
      <c r="B2118" s="79" t="s">
        <v>7657</v>
      </c>
      <c r="C2118" s="80" t="s">
        <v>6828</v>
      </c>
      <c r="D2118" s="81">
        <v>436.16</v>
      </c>
      <c r="E2118" s="81">
        <v>82.67</v>
      </c>
      <c r="F2118" s="81">
        <v>518.83000000000004</v>
      </c>
      <c r="G2118" s="65">
        <f t="shared" si="32"/>
        <v>9</v>
      </c>
    </row>
    <row r="2119" spans="1:7" ht="45" x14ac:dyDescent="0.25">
      <c r="A2119" s="78" t="s">
        <v>3375</v>
      </c>
      <c r="B2119" s="79" t="s">
        <v>7658</v>
      </c>
      <c r="C2119" s="80" t="s">
        <v>6828</v>
      </c>
      <c r="D2119" s="81">
        <v>668.34</v>
      </c>
      <c r="E2119" s="81">
        <v>82.67</v>
      </c>
      <c r="F2119" s="81">
        <v>751.01</v>
      </c>
      <c r="G2119" s="65">
        <f t="shared" si="32"/>
        <v>9</v>
      </c>
    </row>
    <row r="2120" spans="1:7" ht="30" x14ac:dyDescent="0.25">
      <c r="A2120" s="78" t="s">
        <v>3376</v>
      </c>
      <c r="B2120" s="79" t="s">
        <v>7659</v>
      </c>
      <c r="C2120" s="80" t="s">
        <v>6836</v>
      </c>
      <c r="D2120" s="81">
        <v>39970.99</v>
      </c>
      <c r="E2120" s="81">
        <v>115.28</v>
      </c>
      <c r="F2120" s="81">
        <v>40086.269999999997</v>
      </c>
      <c r="G2120" s="65">
        <f t="shared" si="32"/>
        <v>9</v>
      </c>
    </row>
    <row r="2121" spans="1:7" ht="30" x14ac:dyDescent="0.25">
      <c r="A2121" s="78" t="s">
        <v>3377</v>
      </c>
      <c r="B2121" s="79" t="s">
        <v>6947</v>
      </c>
      <c r="C2121" s="80"/>
      <c r="D2121" s="81"/>
      <c r="E2121" s="81"/>
      <c r="F2121" s="81"/>
      <c r="G2121" s="65">
        <f t="shared" si="32"/>
        <v>2</v>
      </c>
    </row>
    <row r="2122" spans="1:7" x14ac:dyDescent="0.25">
      <c r="A2122" s="78" t="s">
        <v>3378</v>
      </c>
      <c r="B2122" s="79" t="s">
        <v>6948</v>
      </c>
      <c r="C2122" s="80"/>
      <c r="D2122" s="81"/>
      <c r="E2122" s="81"/>
      <c r="F2122" s="81"/>
      <c r="G2122" s="65">
        <f t="shared" ref="G2122:G2185" si="33">LEN(A2122)</f>
        <v>5</v>
      </c>
    </row>
    <row r="2123" spans="1:7" x14ac:dyDescent="0.25">
      <c r="A2123" s="78" t="s">
        <v>3379</v>
      </c>
      <c r="B2123" s="79" t="s">
        <v>3380</v>
      </c>
      <c r="C2123" s="80" t="s">
        <v>6833</v>
      </c>
      <c r="D2123" s="81">
        <v>6.62</v>
      </c>
      <c r="E2123" s="81">
        <v>25.03</v>
      </c>
      <c r="F2123" s="81">
        <v>31.65</v>
      </c>
      <c r="G2123" s="65">
        <f t="shared" si="33"/>
        <v>9</v>
      </c>
    </row>
    <row r="2124" spans="1:7" x14ac:dyDescent="0.25">
      <c r="A2124" s="78" t="s">
        <v>3381</v>
      </c>
      <c r="B2124" s="79" t="s">
        <v>3382</v>
      </c>
      <c r="C2124" s="80" t="s">
        <v>6833</v>
      </c>
      <c r="D2124" s="81">
        <v>9.61</v>
      </c>
      <c r="E2124" s="81">
        <v>30.03</v>
      </c>
      <c r="F2124" s="81">
        <v>39.64</v>
      </c>
      <c r="G2124" s="65">
        <f t="shared" si="33"/>
        <v>9</v>
      </c>
    </row>
    <row r="2125" spans="1:7" x14ac:dyDescent="0.25">
      <c r="A2125" s="78" t="s">
        <v>3383</v>
      </c>
      <c r="B2125" s="79" t="s">
        <v>3384</v>
      </c>
      <c r="C2125" s="80" t="s">
        <v>6833</v>
      </c>
      <c r="D2125" s="81">
        <v>14.19</v>
      </c>
      <c r="E2125" s="81">
        <v>35.03</v>
      </c>
      <c r="F2125" s="81">
        <v>49.22</v>
      </c>
      <c r="G2125" s="65">
        <f t="shared" si="33"/>
        <v>9</v>
      </c>
    </row>
    <row r="2126" spans="1:7" x14ac:dyDescent="0.25">
      <c r="A2126" s="78" t="s">
        <v>3385</v>
      </c>
      <c r="B2126" s="79" t="s">
        <v>3386</v>
      </c>
      <c r="C2126" s="80" t="s">
        <v>6833</v>
      </c>
      <c r="D2126" s="81">
        <v>14.15</v>
      </c>
      <c r="E2126" s="81">
        <v>40.04</v>
      </c>
      <c r="F2126" s="81">
        <v>54.19</v>
      </c>
      <c r="G2126" s="65">
        <f t="shared" si="33"/>
        <v>9</v>
      </c>
    </row>
    <row r="2127" spans="1:7" x14ac:dyDescent="0.25">
      <c r="A2127" s="78" t="s">
        <v>3387</v>
      </c>
      <c r="B2127" s="79" t="s">
        <v>3388</v>
      </c>
      <c r="C2127" s="80" t="s">
        <v>6833</v>
      </c>
      <c r="D2127" s="81">
        <v>18.57</v>
      </c>
      <c r="E2127" s="81">
        <v>45.04</v>
      </c>
      <c r="F2127" s="81">
        <v>63.61</v>
      </c>
      <c r="G2127" s="65">
        <f t="shared" si="33"/>
        <v>9</v>
      </c>
    </row>
    <row r="2128" spans="1:7" x14ac:dyDescent="0.25">
      <c r="A2128" s="78" t="s">
        <v>3389</v>
      </c>
      <c r="B2128" s="79" t="s">
        <v>3390</v>
      </c>
      <c r="C2128" s="80" t="s">
        <v>6833</v>
      </c>
      <c r="D2128" s="81">
        <v>30.47</v>
      </c>
      <c r="E2128" s="81">
        <v>50.05</v>
      </c>
      <c r="F2128" s="81">
        <v>80.52</v>
      </c>
      <c r="G2128" s="65">
        <f t="shared" si="33"/>
        <v>9</v>
      </c>
    </row>
    <row r="2129" spans="1:7" x14ac:dyDescent="0.25">
      <c r="A2129" s="78" t="s">
        <v>3391</v>
      </c>
      <c r="B2129" s="79" t="s">
        <v>3392</v>
      </c>
      <c r="C2129" s="80" t="s">
        <v>6833</v>
      </c>
      <c r="D2129" s="81">
        <v>43.74</v>
      </c>
      <c r="E2129" s="81">
        <v>55.06</v>
      </c>
      <c r="F2129" s="81">
        <v>98.8</v>
      </c>
      <c r="G2129" s="65">
        <f t="shared" si="33"/>
        <v>9</v>
      </c>
    </row>
    <row r="2130" spans="1:7" x14ac:dyDescent="0.25">
      <c r="A2130" s="78" t="s">
        <v>3393</v>
      </c>
      <c r="B2130" s="79" t="s">
        <v>3394</v>
      </c>
      <c r="C2130" s="80" t="s">
        <v>6833</v>
      </c>
      <c r="D2130" s="81">
        <v>62.9</v>
      </c>
      <c r="E2130" s="81">
        <v>65.069999999999993</v>
      </c>
      <c r="F2130" s="81">
        <v>127.97</v>
      </c>
      <c r="G2130" s="65">
        <f t="shared" si="33"/>
        <v>9</v>
      </c>
    </row>
    <row r="2131" spans="1:7" ht="30" x14ac:dyDescent="0.25">
      <c r="A2131" s="78" t="s">
        <v>3395</v>
      </c>
      <c r="B2131" s="79" t="s">
        <v>6949</v>
      </c>
      <c r="C2131" s="80"/>
      <c r="D2131" s="81"/>
      <c r="E2131" s="81"/>
      <c r="F2131" s="81"/>
      <c r="G2131" s="65">
        <f t="shared" si="33"/>
        <v>5</v>
      </c>
    </row>
    <row r="2132" spans="1:7" ht="30" x14ac:dyDescent="0.25">
      <c r="A2132" s="78" t="s">
        <v>3396</v>
      </c>
      <c r="B2132" s="79" t="s">
        <v>7136</v>
      </c>
      <c r="C2132" s="80" t="s">
        <v>6833</v>
      </c>
      <c r="D2132" s="81">
        <v>14.23</v>
      </c>
      <c r="E2132" s="81">
        <v>30.03</v>
      </c>
      <c r="F2132" s="81">
        <v>44.26</v>
      </c>
      <c r="G2132" s="65">
        <f t="shared" si="33"/>
        <v>9</v>
      </c>
    </row>
    <row r="2133" spans="1:7" ht="30" x14ac:dyDescent="0.25">
      <c r="A2133" s="78" t="s">
        <v>3397</v>
      </c>
      <c r="B2133" s="79" t="s">
        <v>7137</v>
      </c>
      <c r="C2133" s="80" t="s">
        <v>6833</v>
      </c>
      <c r="D2133" s="81">
        <v>19.350000000000001</v>
      </c>
      <c r="E2133" s="81">
        <v>35.03</v>
      </c>
      <c r="F2133" s="81">
        <v>54.38</v>
      </c>
      <c r="G2133" s="65">
        <f t="shared" si="33"/>
        <v>9</v>
      </c>
    </row>
    <row r="2134" spans="1:7" ht="30" x14ac:dyDescent="0.25">
      <c r="A2134" s="78" t="s">
        <v>3398</v>
      </c>
      <c r="B2134" s="79" t="s">
        <v>6950</v>
      </c>
      <c r="C2134" s="80" t="s">
        <v>6833</v>
      </c>
      <c r="D2134" s="81">
        <v>41.6</v>
      </c>
      <c r="E2134" s="81">
        <v>40.04</v>
      </c>
      <c r="F2134" s="81">
        <v>81.64</v>
      </c>
      <c r="G2134" s="65">
        <f t="shared" si="33"/>
        <v>9</v>
      </c>
    </row>
    <row r="2135" spans="1:7" ht="30" x14ac:dyDescent="0.25">
      <c r="A2135" s="78" t="s">
        <v>3399</v>
      </c>
      <c r="B2135" s="79" t="s">
        <v>6951</v>
      </c>
      <c r="C2135" s="80" t="s">
        <v>6833</v>
      </c>
      <c r="D2135" s="81">
        <v>41.83</v>
      </c>
      <c r="E2135" s="81">
        <v>45.04</v>
      </c>
      <c r="F2135" s="81">
        <v>86.87</v>
      </c>
      <c r="G2135" s="65">
        <f t="shared" si="33"/>
        <v>9</v>
      </c>
    </row>
    <row r="2136" spans="1:7" ht="30" x14ac:dyDescent="0.25">
      <c r="A2136" s="78" t="s">
        <v>3400</v>
      </c>
      <c r="B2136" s="79" t="s">
        <v>6952</v>
      </c>
      <c r="C2136" s="80" t="s">
        <v>6833</v>
      </c>
      <c r="D2136" s="81">
        <v>50.21</v>
      </c>
      <c r="E2136" s="81">
        <v>50.05</v>
      </c>
      <c r="F2136" s="81">
        <v>100.26</v>
      </c>
      <c r="G2136" s="65">
        <f t="shared" si="33"/>
        <v>9</v>
      </c>
    </row>
    <row r="2137" spans="1:7" ht="30" x14ac:dyDescent="0.25">
      <c r="A2137" s="78" t="s">
        <v>3401</v>
      </c>
      <c r="B2137" s="79" t="s">
        <v>6953</v>
      </c>
      <c r="C2137" s="80" t="s">
        <v>6833</v>
      </c>
      <c r="D2137" s="81">
        <v>81.430000000000007</v>
      </c>
      <c r="E2137" s="81">
        <v>60.06</v>
      </c>
      <c r="F2137" s="81">
        <v>141.49</v>
      </c>
      <c r="G2137" s="65">
        <f t="shared" si="33"/>
        <v>9</v>
      </c>
    </row>
    <row r="2138" spans="1:7" ht="30" x14ac:dyDescent="0.25">
      <c r="A2138" s="78" t="s">
        <v>3402</v>
      </c>
      <c r="B2138" s="79" t="s">
        <v>6954</v>
      </c>
      <c r="C2138" s="80" t="s">
        <v>6833</v>
      </c>
      <c r="D2138" s="81">
        <v>84.35</v>
      </c>
      <c r="E2138" s="81">
        <v>75.08</v>
      </c>
      <c r="F2138" s="81">
        <v>159.43</v>
      </c>
      <c r="G2138" s="65">
        <f t="shared" si="33"/>
        <v>9</v>
      </c>
    </row>
    <row r="2139" spans="1:7" ht="30" x14ac:dyDescent="0.25">
      <c r="A2139" s="78" t="s">
        <v>3403</v>
      </c>
      <c r="B2139" s="79" t="s">
        <v>6955</v>
      </c>
      <c r="C2139" s="80" t="s">
        <v>6833</v>
      </c>
      <c r="D2139" s="81">
        <v>124.34</v>
      </c>
      <c r="E2139" s="81">
        <v>90.09</v>
      </c>
      <c r="F2139" s="81">
        <v>214.43</v>
      </c>
      <c r="G2139" s="65">
        <f t="shared" si="33"/>
        <v>9</v>
      </c>
    </row>
    <row r="2140" spans="1:7" ht="30" x14ac:dyDescent="0.25">
      <c r="A2140" s="78" t="s">
        <v>3404</v>
      </c>
      <c r="B2140" s="79" t="s">
        <v>6956</v>
      </c>
      <c r="C2140" s="80"/>
      <c r="D2140" s="81"/>
      <c r="E2140" s="81"/>
      <c r="F2140" s="81"/>
      <c r="G2140" s="65">
        <f t="shared" si="33"/>
        <v>5</v>
      </c>
    </row>
    <row r="2141" spans="1:7" ht="30" x14ac:dyDescent="0.25">
      <c r="A2141" s="78" t="s">
        <v>3405</v>
      </c>
      <c r="B2141" s="79" t="s">
        <v>7138</v>
      </c>
      <c r="C2141" s="80" t="s">
        <v>6833</v>
      </c>
      <c r="D2141" s="81">
        <v>24.32</v>
      </c>
      <c r="E2141" s="81">
        <v>30.03</v>
      </c>
      <c r="F2141" s="81">
        <v>54.35</v>
      </c>
      <c r="G2141" s="65">
        <f t="shared" si="33"/>
        <v>9</v>
      </c>
    </row>
    <row r="2142" spans="1:7" ht="30" x14ac:dyDescent="0.25">
      <c r="A2142" s="78" t="s">
        <v>3406</v>
      </c>
      <c r="B2142" s="79" t="s">
        <v>7139</v>
      </c>
      <c r="C2142" s="80" t="s">
        <v>6833</v>
      </c>
      <c r="D2142" s="81">
        <v>31.19</v>
      </c>
      <c r="E2142" s="81">
        <v>35.03</v>
      </c>
      <c r="F2142" s="81">
        <v>66.22</v>
      </c>
      <c r="G2142" s="65">
        <f t="shared" si="33"/>
        <v>9</v>
      </c>
    </row>
    <row r="2143" spans="1:7" ht="30" x14ac:dyDescent="0.25">
      <c r="A2143" s="78" t="s">
        <v>3407</v>
      </c>
      <c r="B2143" s="79" t="s">
        <v>6957</v>
      </c>
      <c r="C2143" s="80" t="s">
        <v>6833</v>
      </c>
      <c r="D2143" s="81">
        <v>48.39</v>
      </c>
      <c r="E2143" s="81">
        <v>40.04</v>
      </c>
      <c r="F2143" s="81">
        <v>88.43</v>
      </c>
      <c r="G2143" s="65">
        <f t="shared" si="33"/>
        <v>9</v>
      </c>
    </row>
    <row r="2144" spans="1:7" ht="30" x14ac:dyDescent="0.25">
      <c r="A2144" s="78" t="s">
        <v>3408</v>
      </c>
      <c r="B2144" s="79" t="s">
        <v>6958</v>
      </c>
      <c r="C2144" s="80" t="s">
        <v>6833</v>
      </c>
      <c r="D2144" s="81">
        <v>58.21</v>
      </c>
      <c r="E2144" s="81">
        <v>45.04</v>
      </c>
      <c r="F2144" s="81">
        <v>103.25</v>
      </c>
      <c r="G2144" s="65">
        <f t="shared" si="33"/>
        <v>9</v>
      </c>
    </row>
    <row r="2145" spans="1:7" ht="30" x14ac:dyDescent="0.25">
      <c r="A2145" s="78" t="s">
        <v>3409</v>
      </c>
      <c r="B2145" s="79" t="s">
        <v>6959</v>
      </c>
      <c r="C2145" s="80" t="s">
        <v>6833</v>
      </c>
      <c r="D2145" s="81">
        <v>72.22</v>
      </c>
      <c r="E2145" s="81">
        <v>50.05</v>
      </c>
      <c r="F2145" s="81">
        <v>122.27</v>
      </c>
      <c r="G2145" s="65">
        <f t="shared" si="33"/>
        <v>9</v>
      </c>
    </row>
    <row r="2146" spans="1:7" ht="30" x14ac:dyDescent="0.25">
      <c r="A2146" s="78" t="s">
        <v>3410</v>
      </c>
      <c r="B2146" s="79" t="s">
        <v>6960</v>
      </c>
      <c r="C2146" s="80" t="s">
        <v>6833</v>
      </c>
      <c r="D2146" s="81">
        <v>99.81</v>
      </c>
      <c r="E2146" s="81">
        <v>60.06</v>
      </c>
      <c r="F2146" s="81">
        <v>159.87</v>
      </c>
      <c r="G2146" s="65">
        <f t="shared" si="33"/>
        <v>9</v>
      </c>
    </row>
    <row r="2147" spans="1:7" ht="30" x14ac:dyDescent="0.25">
      <c r="A2147" s="78" t="s">
        <v>3411</v>
      </c>
      <c r="B2147" s="79" t="s">
        <v>6961</v>
      </c>
      <c r="C2147" s="80" t="s">
        <v>6833</v>
      </c>
      <c r="D2147" s="81">
        <v>98.51</v>
      </c>
      <c r="E2147" s="81">
        <v>75.08</v>
      </c>
      <c r="F2147" s="81">
        <v>173.59</v>
      </c>
      <c r="G2147" s="65">
        <f t="shared" si="33"/>
        <v>9</v>
      </c>
    </row>
    <row r="2148" spans="1:7" ht="30" x14ac:dyDescent="0.25">
      <c r="A2148" s="78" t="s">
        <v>3412</v>
      </c>
      <c r="B2148" s="79" t="s">
        <v>6962</v>
      </c>
      <c r="C2148" s="80" t="s">
        <v>6833</v>
      </c>
      <c r="D2148" s="81">
        <v>139.13999999999999</v>
      </c>
      <c r="E2148" s="81">
        <v>90.09</v>
      </c>
      <c r="F2148" s="81">
        <v>229.23</v>
      </c>
      <c r="G2148" s="65">
        <f t="shared" si="33"/>
        <v>9</v>
      </c>
    </row>
    <row r="2149" spans="1:7" ht="30" x14ac:dyDescent="0.25">
      <c r="A2149" s="78" t="s">
        <v>3413</v>
      </c>
      <c r="B2149" s="79" t="s">
        <v>7230</v>
      </c>
      <c r="C2149" s="80"/>
      <c r="D2149" s="81"/>
      <c r="E2149" s="81"/>
      <c r="F2149" s="81"/>
      <c r="G2149" s="65">
        <f t="shared" si="33"/>
        <v>5</v>
      </c>
    </row>
    <row r="2150" spans="1:7" ht="30" x14ac:dyDescent="0.25">
      <c r="A2150" s="78" t="s">
        <v>3414</v>
      </c>
      <c r="B2150" s="79" t="s">
        <v>6963</v>
      </c>
      <c r="C2150" s="80" t="s">
        <v>6833</v>
      </c>
      <c r="D2150" s="81">
        <v>21.85</v>
      </c>
      <c r="E2150" s="81">
        <v>25.03</v>
      </c>
      <c r="F2150" s="81">
        <v>46.88</v>
      </c>
      <c r="G2150" s="65">
        <f t="shared" si="33"/>
        <v>9</v>
      </c>
    </row>
    <row r="2151" spans="1:7" ht="30" x14ac:dyDescent="0.25">
      <c r="A2151" s="78" t="s">
        <v>3415</v>
      </c>
      <c r="B2151" s="79" t="s">
        <v>6964</v>
      </c>
      <c r="C2151" s="80" t="s">
        <v>6833</v>
      </c>
      <c r="D2151" s="81">
        <v>30.62</v>
      </c>
      <c r="E2151" s="81">
        <v>30.03</v>
      </c>
      <c r="F2151" s="81">
        <v>60.65</v>
      </c>
      <c r="G2151" s="65">
        <f t="shared" si="33"/>
        <v>9</v>
      </c>
    </row>
    <row r="2152" spans="1:7" ht="30" x14ac:dyDescent="0.25">
      <c r="A2152" s="78" t="s">
        <v>3416</v>
      </c>
      <c r="B2152" s="79" t="s">
        <v>6965</v>
      </c>
      <c r="C2152" s="80" t="s">
        <v>6833</v>
      </c>
      <c r="D2152" s="81">
        <v>40.35</v>
      </c>
      <c r="E2152" s="81">
        <v>35.03</v>
      </c>
      <c r="F2152" s="81">
        <v>75.38</v>
      </c>
      <c r="G2152" s="65">
        <f t="shared" si="33"/>
        <v>9</v>
      </c>
    </row>
    <row r="2153" spans="1:7" ht="30" x14ac:dyDescent="0.25">
      <c r="A2153" s="78" t="s">
        <v>3417</v>
      </c>
      <c r="B2153" s="79" t="s">
        <v>6966</v>
      </c>
      <c r="C2153" s="80" t="s">
        <v>6833</v>
      </c>
      <c r="D2153" s="81">
        <v>49.04</v>
      </c>
      <c r="E2153" s="81">
        <v>40.04</v>
      </c>
      <c r="F2153" s="81">
        <v>89.08</v>
      </c>
      <c r="G2153" s="65">
        <f t="shared" si="33"/>
        <v>9</v>
      </c>
    </row>
    <row r="2154" spans="1:7" ht="30" x14ac:dyDescent="0.25">
      <c r="A2154" s="78" t="s">
        <v>3418</v>
      </c>
      <c r="B2154" s="79" t="s">
        <v>6967</v>
      </c>
      <c r="C2154" s="80" t="s">
        <v>6833</v>
      </c>
      <c r="D2154" s="81">
        <v>66.31</v>
      </c>
      <c r="E2154" s="81">
        <v>45.04</v>
      </c>
      <c r="F2154" s="81">
        <v>111.35</v>
      </c>
      <c r="G2154" s="65">
        <f t="shared" si="33"/>
        <v>9</v>
      </c>
    </row>
    <row r="2155" spans="1:7" ht="30" x14ac:dyDescent="0.25">
      <c r="A2155" s="78" t="s">
        <v>3419</v>
      </c>
      <c r="B2155" s="79" t="s">
        <v>6968</v>
      </c>
      <c r="C2155" s="80" t="s">
        <v>6833</v>
      </c>
      <c r="D2155" s="81">
        <v>78.069999999999993</v>
      </c>
      <c r="E2155" s="81">
        <v>50.05</v>
      </c>
      <c r="F2155" s="81">
        <v>128.12</v>
      </c>
      <c r="G2155" s="65">
        <f t="shared" si="33"/>
        <v>9</v>
      </c>
    </row>
    <row r="2156" spans="1:7" ht="30" x14ac:dyDescent="0.25">
      <c r="A2156" s="78" t="s">
        <v>3420</v>
      </c>
      <c r="B2156" s="79" t="s">
        <v>7140</v>
      </c>
      <c r="C2156" s="80" t="s">
        <v>6833</v>
      </c>
      <c r="D2156" s="81">
        <v>112.47</v>
      </c>
      <c r="E2156" s="81">
        <v>60.06</v>
      </c>
      <c r="F2156" s="81">
        <v>172.53</v>
      </c>
      <c r="G2156" s="65">
        <f t="shared" si="33"/>
        <v>9</v>
      </c>
    </row>
    <row r="2157" spans="1:7" ht="30" x14ac:dyDescent="0.25">
      <c r="A2157" s="78" t="s">
        <v>3421</v>
      </c>
      <c r="B2157" s="79" t="s">
        <v>6969</v>
      </c>
      <c r="C2157" s="80" t="s">
        <v>6833</v>
      </c>
      <c r="D2157" s="81">
        <v>137.28</v>
      </c>
      <c r="E2157" s="81">
        <v>75.08</v>
      </c>
      <c r="F2157" s="81">
        <v>212.36</v>
      </c>
      <c r="G2157" s="65">
        <f t="shared" si="33"/>
        <v>9</v>
      </c>
    </row>
    <row r="2158" spans="1:7" ht="30" x14ac:dyDescent="0.25">
      <c r="A2158" s="78" t="s">
        <v>3422</v>
      </c>
      <c r="B2158" s="79" t="s">
        <v>6970</v>
      </c>
      <c r="C2158" s="80" t="s">
        <v>6833</v>
      </c>
      <c r="D2158" s="81">
        <v>214.92</v>
      </c>
      <c r="E2158" s="81">
        <v>90.09</v>
      </c>
      <c r="F2158" s="81">
        <v>305.01</v>
      </c>
      <c r="G2158" s="65">
        <f t="shared" si="33"/>
        <v>9</v>
      </c>
    </row>
    <row r="2159" spans="1:7" x14ac:dyDescent="0.25">
      <c r="A2159" s="78" t="s">
        <v>3423</v>
      </c>
      <c r="B2159" s="79" t="s">
        <v>6971</v>
      </c>
      <c r="C2159" s="80"/>
      <c r="D2159" s="81"/>
      <c r="E2159" s="81"/>
      <c r="F2159" s="81"/>
      <c r="G2159" s="65">
        <f t="shared" si="33"/>
        <v>5</v>
      </c>
    </row>
    <row r="2160" spans="1:7" x14ac:dyDescent="0.25">
      <c r="A2160" s="78" t="s">
        <v>3424</v>
      </c>
      <c r="B2160" s="79" t="s">
        <v>3425</v>
      </c>
      <c r="C2160" s="80" t="s">
        <v>6836</v>
      </c>
      <c r="D2160" s="81">
        <v>9.17</v>
      </c>
      <c r="E2160" s="81">
        <v>12.51</v>
      </c>
      <c r="F2160" s="81">
        <v>21.68</v>
      </c>
      <c r="G2160" s="65">
        <f t="shared" si="33"/>
        <v>9</v>
      </c>
    </row>
    <row r="2161" spans="1:7" x14ac:dyDescent="0.25">
      <c r="A2161" s="78" t="s">
        <v>3426</v>
      </c>
      <c r="B2161" s="79" t="s">
        <v>3427</v>
      </c>
      <c r="C2161" s="80" t="s">
        <v>6833</v>
      </c>
      <c r="D2161" s="81">
        <v>6.26</v>
      </c>
      <c r="E2161" s="81">
        <v>2.5</v>
      </c>
      <c r="F2161" s="81">
        <v>8.76</v>
      </c>
      <c r="G2161" s="65">
        <f t="shared" si="33"/>
        <v>9</v>
      </c>
    </row>
    <row r="2162" spans="1:7" x14ac:dyDescent="0.25">
      <c r="A2162" s="78" t="s">
        <v>3428</v>
      </c>
      <c r="B2162" s="79" t="s">
        <v>3429</v>
      </c>
      <c r="C2162" s="80" t="s">
        <v>6828</v>
      </c>
      <c r="D2162" s="81">
        <v>0.86</v>
      </c>
      <c r="E2162" s="81">
        <v>7.5</v>
      </c>
      <c r="F2162" s="81">
        <v>8.36</v>
      </c>
      <c r="G2162" s="65">
        <f t="shared" si="33"/>
        <v>9</v>
      </c>
    </row>
    <row r="2163" spans="1:7" x14ac:dyDescent="0.25">
      <c r="A2163" s="78" t="s">
        <v>3430</v>
      </c>
      <c r="B2163" s="79" t="s">
        <v>3431</v>
      </c>
      <c r="C2163" s="80" t="s">
        <v>6828</v>
      </c>
      <c r="D2163" s="81">
        <v>2.82</v>
      </c>
      <c r="E2163" s="81">
        <v>8.99</v>
      </c>
      <c r="F2163" s="81">
        <v>11.81</v>
      </c>
      <c r="G2163" s="65">
        <f t="shared" si="33"/>
        <v>9</v>
      </c>
    </row>
    <row r="2164" spans="1:7" x14ac:dyDescent="0.25">
      <c r="A2164" s="78" t="s">
        <v>3432</v>
      </c>
      <c r="B2164" s="79" t="s">
        <v>3433</v>
      </c>
      <c r="C2164" s="80" t="s">
        <v>6828</v>
      </c>
      <c r="D2164" s="81">
        <v>2.4300000000000002</v>
      </c>
      <c r="E2164" s="81">
        <v>8.99</v>
      </c>
      <c r="F2164" s="81">
        <v>11.42</v>
      </c>
      <c r="G2164" s="65">
        <f t="shared" si="33"/>
        <v>9</v>
      </c>
    </row>
    <row r="2165" spans="1:7" x14ac:dyDescent="0.25">
      <c r="A2165" s="78" t="s">
        <v>3434</v>
      </c>
      <c r="B2165" s="79" t="s">
        <v>3435</v>
      </c>
      <c r="C2165" s="80" t="s">
        <v>6828</v>
      </c>
      <c r="D2165" s="81">
        <v>2.71</v>
      </c>
      <c r="E2165" s="81">
        <v>7.5</v>
      </c>
      <c r="F2165" s="81">
        <v>10.210000000000001</v>
      </c>
      <c r="G2165" s="65">
        <f t="shared" si="33"/>
        <v>9</v>
      </c>
    </row>
    <row r="2166" spans="1:7" x14ac:dyDescent="0.25">
      <c r="A2166" s="78" t="s">
        <v>3436</v>
      </c>
      <c r="B2166" s="79" t="s">
        <v>3437</v>
      </c>
      <c r="C2166" s="80" t="s">
        <v>6833</v>
      </c>
      <c r="D2166" s="81">
        <v>5.91</v>
      </c>
      <c r="E2166" s="81">
        <v>15.02</v>
      </c>
      <c r="F2166" s="81">
        <v>20.93</v>
      </c>
      <c r="G2166" s="65">
        <f t="shared" si="33"/>
        <v>9</v>
      </c>
    </row>
    <row r="2167" spans="1:7" ht="30" x14ac:dyDescent="0.25">
      <c r="A2167" s="78" t="s">
        <v>3438</v>
      </c>
      <c r="B2167" s="79" t="s">
        <v>3439</v>
      </c>
      <c r="C2167" s="80" t="s">
        <v>6833</v>
      </c>
      <c r="D2167" s="81">
        <v>10.59</v>
      </c>
      <c r="E2167" s="81">
        <v>7.04</v>
      </c>
      <c r="F2167" s="81">
        <v>17.63</v>
      </c>
      <c r="G2167" s="65">
        <f t="shared" si="33"/>
        <v>9</v>
      </c>
    </row>
    <row r="2168" spans="1:7" ht="30" x14ac:dyDescent="0.25">
      <c r="A2168" s="78" t="s">
        <v>3440</v>
      </c>
      <c r="B2168" s="79" t="s">
        <v>3441</v>
      </c>
      <c r="C2168" s="80" t="s">
        <v>6833</v>
      </c>
      <c r="D2168" s="81">
        <v>4.6500000000000004</v>
      </c>
      <c r="E2168" s="81">
        <v>7.04</v>
      </c>
      <c r="F2168" s="81">
        <v>11.69</v>
      </c>
      <c r="G2168" s="65">
        <f t="shared" si="33"/>
        <v>9</v>
      </c>
    </row>
    <row r="2169" spans="1:7" ht="30" x14ac:dyDescent="0.25">
      <c r="A2169" s="78" t="s">
        <v>3442</v>
      </c>
      <c r="B2169" s="79" t="s">
        <v>3443</v>
      </c>
      <c r="C2169" s="80" t="s">
        <v>6833</v>
      </c>
      <c r="D2169" s="81">
        <v>8.94</v>
      </c>
      <c r="E2169" s="81">
        <v>7.04</v>
      </c>
      <c r="F2169" s="81">
        <v>15.98</v>
      </c>
      <c r="G2169" s="65">
        <f t="shared" si="33"/>
        <v>9</v>
      </c>
    </row>
    <row r="2170" spans="1:7" ht="30" x14ac:dyDescent="0.25">
      <c r="A2170" s="78" t="s">
        <v>3444</v>
      </c>
      <c r="B2170" s="79" t="s">
        <v>3445</v>
      </c>
      <c r="C2170" s="80" t="s">
        <v>6833</v>
      </c>
      <c r="D2170" s="81">
        <v>41.24</v>
      </c>
      <c r="E2170" s="81">
        <v>12.51</v>
      </c>
      <c r="F2170" s="81">
        <v>53.75</v>
      </c>
      <c r="G2170" s="65">
        <f t="shared" si="33"/>
        <v>9</v>
      </c>
    </row>
    <row r="2171" spans="1:7" ht="30" x14ac:dyDescent="0.25">
      <c r="A2171" s="78" t="s">
        <v>3446</v>
      </c>
      <c r="B2171" s="79" t="s">
        <v>3447</v>
      </c>
      <c r="C2171" s="80" t="s">
        <v>6833</v>
      </c>
      <c r="D2171" s="81">
        <v>70.489999999999995</v>
      </c>
      <c r="E2171" s="81">
        <v>12.51</v>
      </c>
      <c r="F2171" s="81">
        <v>83</v>
      </c>
      <c r="G2171" s="65">
        <f t="shared" si="33"/>
        <v>9</v>
      </c>
    </row>
    <row r="2172" spans="1:7" x14ac:dyDescent="0.25">
      <c r="A2172" s="78" t="s">
        <v>3448</v>
      </c>
      <c r="B2172" s="79" t="s">
        <v>3449</v>
      </c>
      <c r="C2172" s="80" t="s">
        <v>6833</v>
      </c>
      <c r="D2172" s="81">
        <v>42.69</v>
      </c>
      <c r="E2172" s="81">
        <v>12.51</v>
      </c>
      <c r="F2172" s="81">
        <v>55.2</v>
      </c>
      <c r="G2172" s="65">
        <f t="shared" si="33"/>
        <v>9</v>
      </c>
    </row>
    <row r="2173" spans="1:7" ht="30" x14ac:dyDescent="0.25">
      <c r="A2173" s="78" t="s">
        <v>3450</v>
      </c>
      <c r="B2173" s="79" t="s">
        <v>3451</v>
      </c>
      <c r="C2173" s="80" t="s">
        <v>6833</v>
      </c>
      <c r="D2173" s="81">
        <v>62.18</v>
      </c>
      <c r="E2173" s="81">
        <v>15.02</v>
      </c>
      <c r="F2173" s="81">
        <v>77.2</v>
      </c>
      <c r="G2173" s="65">
        <f t="shared" si="33"/>
        <v>9</v>
      </c>
    </row>
    <row r="2174" spans="1:7" ht="30" x14ac:dyDescent="0.25">
      <c r="A2174" s="78" t="s">
        <v>3452</v>
      </c>
      <c r="B2174" s="79" t="s">
        <v>3453</v>
      </c>
      <c r="C2174" s="80" t="s">
        <v>6833</v>
      </c>
      <c r="D2174" s="81">
        <v>102.78</v>
      </c>
      <c r="E2174" s="81">
        <v>17.52</v>
      </c>
      <c r="F2174" s="81">
        <v>120.3</v>
      </c>
      <c r="G2174" s="65">
        <f t="shared" si="33"/>
        <v>9</v>
      </c>
    </row>
    <row r="2175" spans="1:7" ht="30" x14ac:dyDescent="0.25">
      <c r="A2175" s="78" t="s">
        <v>3454</v>
      </c>
      <c r="B2175" s="79" t="s">
        <v>3455</v>
      </c>
      <c r="C2175" s="80" t="s">
        <v>6833</v>
      </c>
      <c r="D2175" s="81">
        <v>114.73</v>
      </c>
      <c r="E2175" s="81">
        <v>20.02</v>
      </c>
      <c r="F2175" s="81">
        <v>134.75</v>
      </c>
      <c r="G2175" s="65">
        <f t="shared" si="33"/>
        <v>9</v>
      </c>
    </row>
    <row r="2176" spans="1:7" ht="30" x14ac:dyDescent="0.25">
      <c r="A2176" s="78" t="s">
        <v>3456</v>
      </c>
      <c r="B2176" s="79" t="s">
        <v>3457</v>
      </c>
      <c r="C2176" s="80" t="s">
        <v>6828</v>
      </c>
      <c r="D2176" s="81">
        <v>9.36</v>
      </c>
      <c r="E2176" s="81">
        <v>2.04</v>
      </c>
      <c r="F2176" s="81">
        <v>11.4</v>
      </c>
      <c r="G2176" s="65">
        <f t="shared" si="33"/>
        <v>9</v>
      </c>
    </row>
    <row r="2177" spans="1:7" ht="30" x14ac:dyDescent="0.25">
      <c r="A2177" s="78" t="s">
        <v>3458</v>
      </c>
      <c r="B2177" s="79" t="s">
        <v>3459</v>
      </c>
      <c r="C2177" s="80" t="s">
        <v>6828</v>
      </c>
      <c r="D2177" s="81">
        <v>10.84</v>
      </c>
      <c r="E2177" s="81">
        <v>2.04</v>
      </c>
      <c r="F2177" s="81">
        <v>12.88</v>
      </c>
      <c r="G2177" s="65">
        <f t="shared" si="33"/>
        <v>9</v>
      </c>
    </row>
    <row r="2178" spans="1:7" ht="30" x14ac:dyDescent="0.25">
      <c r="A2178" s="78" t="s">
        <v>3460</v>
      </c>
      <c r="B2178" s="79" t="s">
        <v>3461</v>
      </c>
      <c r="C2178" s="80" t="s">
        <v>6828</v>
      </c>
      <c r="D2178" s="81">
        <v>10.84</v>
      </c>
      <c r="E2178" s="81">
        <v>2.04</v>
      </c>
      <c r="F2178" s="81">
        <v>12.88</v>
      </c>
      <c r="G2178" s="65">
        <f t="shared" si="33"/>
        <v>9</v>
      </c>
    </row>
    <row r="2179" spans="1:7" x14ac:dyDescent="0.25">
      <c r="A2179" s="78" t="s">
        <v>8003</v>
      </c>
      <c r="B2179" s="79" t="s">
        <v>8004</v>
      </c>
      <c r="C2179" s="80" t="s">
        <v>6828</v>
      </c>
      <c r="D2179" s="81">
        <v>4.42</v>
      </c>
      <c r="E2179" s="81">
        <v>5.01</v>
      </c>
      <c r="F2179" s="81">
        <v>9.43</v>
      </c>
      <c r="G2179" s="65">
        <f t="shared" si="33"/>
        <v>9</v>
      </c>
    </row>
    <row r="2180" spans="1:7" x14ac:dyDescent="0.25">
      <c r="A2180" s="78" t="s">
        <v>8005</v>
      </c>
      <c r="B2180" s="79" t="s">
        <v>8006</v>
      </c>
      <c r="C2180" s="80" t="s">
        <v>6828</v>
      </c>
      <c r="D2180" s="81">
        <v>10.5</v>
      </c>
      <c r="E2180" s="81">
        <v>5.01</v>
      </c>
      <c r="F2180" s="81">
        <v>15.51</v>
      </c>
      <c r="G2180" s="65">
        <f t="shared" si="33"/>
        <v>9</v>
      </c>
    </row>
    <row r="2181" spans="1:7" x14ac:dyDescent="0.25">
      <c r="A2181" s="78" t="s">
        <v>3462</v>
      </c>
      <c r="B2181" s="79" t="s">
        <v>6972</v>
      </c>
      <c r="C2181" s="80"/>
      <c r="D2181" s="81"/>
      <c r="E2181" s="81"/>
      <c r="F2181" s="81"/>
      <c r="G2181" s="65">
        <f t="shared" si="33"/>
        <v>5</v>
      </c>
    </row>
    <row r="2182" spans="1:7" ht="30" x14ac:dyDescent="0.25">
      <c r="A2182" s="78" t="s">
        <v>3463</v>
      </c>
      <c r="B2182" s="79" t="s">
        <v>3464</v>
      </c>
      <c r="C2182" s="80" t="s">
        <v>6833</v>
      </c>
      <c r="D2182" s="81">
        <v>61.4</v>
      </c>
      <c r="E2182" s="81">
        <v>15.02</v>
      </c>
      <c r="F2182" s="81">
        <v>76.42</v>
      </c>
      <c r="G2182" s="65">
        <f t="shared" si="33"/>
        <v>9</v>
      </c>
    </row>
    <row r="2183" spans="1:7" ht="30" x14ac:dyDescent="0.25">
      <c r="A2183" s="78" t="s">
        <v>3465</v>
      </c>
      <c r="B2183" s="79" t="s">
        <v>3466</v>
      </c>
      <c r="C2183" s="80" t="s">
        <v>6833</v>
      </c>
      <c r="D2183" s="81">
        <v>87.01</v>
      </c>
      <c r="E2183" s="81">
        <v>15.02</v>
      </c>
      <c r="F2183" s="81">
        <v>102.03</v>
      </c>
      <c r="G2183" s="65">
        <f t="shared" si="33"/>
        <v>9</v>
      </c>
    </row>
    <row r="2184" spans="1:7" ht="30" x14ac:dyDescent="0.25">
      <c r="A2184" s="78" t="s">
        <v>3467</v>
      </c>
      <c r="B2184" s="79" t="s">
        <v>7660</v>
      </c>
      <c r="C2184" s="80" t="s">
        <v>6828</v>
      </c>
      <c r="D2184" s="81">
        <v>49.47</v>
      </c>
      <c r="E2184" s="81">
        <v>15.51</v>
      </c>
      <c r="F2184" s="81">
        <v>64.98</v>
      </c>
      <c r="G2184" s="65">
        <f t="shared" si="33"/>
        <v>9</v>
      </c>
    </row>
    <row r="2185" spans="1:7" ht="30" x14ac:dyDescent="0.25">
      <c r="A2185" s="78" t="s">
        <v>3468</v>
      </c>
      <c r="B2185" s="79" t="s">
        <v>7661</v>
      </c>
      <c r="C2185" s="80" t="s">
        <v>6828</v>
      </c>
      <c r="D2185" s="81">
        <v>144.22</v>
      </c>
      <c r="E2185" s="81">
        <v>30.03</v>
      </c>
      <c r="F2185" s="81">
        <v>174.25</v>
      </c>
      <c r="G2185" s="65">
        <f t="shared" si="33"/>
        <v>9</v>
      </c>
    </row>
    <row r="2186" spans="1:7" ht="30" x14ac:dyDescent="0.25">
      <c r="A2186" s="78" t="s">
        <v>3469</v>
      </c>
      <c r="B2186" s="79" t="s">
        <v>7662</v>
      </c>
      <c r="C2186" s="80" t="s">
        <v>6828</v>
      </c>
      <c r="D2186" s="81">
        <v>202.92</v>
      </c>
      <c r="E2186" s="81">
        <v>30.03</v>
      </c>
      <c r="F2186" s="81">
        <v>232.95</v>
      </c>
      <c r="G2186" s="65">
        <f t="shared" ref="G2186:G2249" si="34">LEN(A2186)</f>
        <v>9</v>
      </c>
    </row>
    <row r="2187" spans="1:7" ht="30" x14ac:dyDescent="0.25">
      <c r="A2187" s="78" t="s">
        <v>3470</v>
      </c>
      <c r="B2187" s="79" t="s">
        <v>3471</v>
      </c>
      <c r="C2187" s="80" t="s">
        <v>6828</v>
      </c>
      <c r="D2187" s="81">
        <v>201.12</v>
      </c>
      <c r="E2187" s="81">
        <v>9.5399999999999991</v>
      </c>
      <c r="F2187" s="81">
        <v>210.66</v>
      </c>
      <c r="G2187" s="65">
        <f t="shared" si="34"/>
        <v>9</v>
      </c>
    </row>
    <row r="2188" spans="1:7" ht="30" x14ac:dyDescent="0.25">
      <c r="A2188" s="78" t="s">
        <v>3472</v>
      </c>
      <c r="B2188" s="79" t="s">
        <v>3473</v>
      </c>
      <c r="C2188" s="80" t="s">
        <v>6828</v>
      </c>
      <c r="D2188" s="81">
        <v>234.41</v>
      </c>
      <c r="E2188" s="81">
        <v>9.5399999999999991</v>
      </c>
      <c r="F2188" s="81">
        <v>243.95</v>
      </c>
      <c r="G2188" s="65">
        <f t="shared" si="34"/>
        <v>9</v>
      </c>
    </row>
    <row r="2189" spans="1:7" ht="30" x14ac:dyDescent="0.25">
      <c r="A2189" s="78" t="s">
        <v>3474</v>
      </c>
      <c r="B2189" s="79" t="s">
        <v>3475</v>
      </c>
      <c r="C2189" s="80" t="s">
        <v>6828</v>
      </c>
      <c r="D2189" s="81">
        <v>395.78</v>
      </c>
      <c r="E2189" s="81">
        <v>9.5399999999999991</v>
      </c>
      <c r="F2189" s="81">
        <v>405.32</v>
      </c>
      <c r="G2189" s="65">
        <f t="shared" si="34"/>
        <v>9</v>
      </c>
    </row>
    <row r="2190" spans="1:7" x14ac:dyDescent="0.25">
      <c r="A2190" s="78" t="s">
        <v>3476</v>
      </c>
      <c r="B2190" s="79" t="s">
        <v>3477</v>
      </c>
      <c r="C2190" s="80" t="s">
        <v>6828</v>
      </c>
      <c r="D2190" s="81">
        <v>8.66</v>
      </c>
      <c r="E2190" s="81">
        <v>1.02</v>
      </c>
      <c r="F2190" s="81">
        <v>9.68</v>
      </c>
      <c r="G2190" s="65">
        <f t="shared" si="34"/>
        <v>9</v>
      </c>
    </row>
    <row r="2191" spans="1:7" x14ac:dyDescent="0.25">
      <c r="A2191" s="78" t="s">
        <v>3478</v>
      </c>
      <c r="B2191" s="79" t="s">
        <v>6973</v>
      </c>
      <c r="C2191" s="80"/>
      <c r="D2191" s="81"/>
      <c r="E2191" s="81"/>
      <c r="F2191" s="81"/>
      <c r="G2191" s="65">
        <f t="shared" si="34"/>
        <v>5</v>
      </c>
    </row>
    <row r="2192" spans="1:7" ht="30" x14ac:dyDescent="0.25">
      <c r="A2192" s="78" t="s">
        <v>3479</v>
      </c>
      <c r="B2192" s="79" t="s">
        <v>3480</v>
      </c>
      <c r="C2192" s="80" t="s">
        <v>6833</v>
      </c>
      <c r="D2192" s="81">
        <v>283.73</v>
      </c>
      <c r="E2192" s="81">
        <v>15.02</v>
      </c>
      <c r="F2192" s="81">
        <v>298.75</v>
      </c>
      <c r="G2192" s="65">
        <f t="shared" si="34"/>
        <v>9</v>
      </c>
    </row>
    <row r="2193" spans="1:7" ht="30" x14ac:dyDescent="0.25">
      <c r="A2193" s="78" t="s">
        <v>3481</v>
      </c>
      <c r="B2193" s="79" t="s">
        <v>3482</v>
      </c>
      <c r="C2193" s="80" t="s">
        <v>6833</v>
      </c>
      <c r="D2193" s="81">
        <v>327.76</v>
      </c>
      <c r="E2193" s="81">
        <v>15.02</v>
      </c>
      <c r="F2193" s="81">
        <v>342.78</v>
      </c>
      <c r="G2193" s="65">
        <f t="shared" si="34"/>
        <v>9</v>
      </c>
    </row>
    <row r="2194" spans="1:7" ht="30" x14ac:dyDescent="0.25">
      <c r="A2194" s="78" t="s">
        <v>3483</v>
      </c>
      <c r="B2194" s="79" t="s">
        <v>3484</v>
      </c>
      <c r="C2194" s="80" t="s">
        <v>6833</v>
      </c>
      <c r="D2194" s="81">
        <v>388.41</v>
      </c>
      <c r="E2194" s="81">
        <v>15.02</v>
      </c>
      <c r="F2194" s="81">
        <v>403.43</v>
      </c>
      <c r="G2194" s="65">
        <f t="shared" si="34"/>
        <v>9</v>
      </c>
    </row>
    <row r="2195" spans="1:7" ht="30" x14ac:dyDescent="0.25">
      <c r="A2195" s="78" t="s">
        <v>3485</v>
      </c>
      <c r="B2195" s="79" t="s">
        <v>3486</v>
      </c>
      <c r="C2195" s="80" t="s">
        <v>6833</v>
      </c>
      <c r="D2195" s="81">
        <v>355.39</v>
      </c>
      <c r="E2195" s="81">
        <v>15.02</v>
      </c>
      <c r="F2195" s="81">
        <v>370.41</v>
      </c>
      <c r="G2195" s="65">
        <f t="shared" si="34"/>
        <v>9</v>
      </c>
    </row>
    <row r="2196" spans="1:7" ht="30" x14ac:dyDescent="0.25">
      <c r="A2196" s="78" t="s">
        <v>3487</v>
      </c>
      <c r="B2196" s="79" t="s">
        <v>3488</v>
      </c>
      <c r="C2196" s="80" t="s">
        <v>6833</v>
      </c>
      <c r="D2196" s="81">
        <v>449.05</v>
      </c>
      <c r="E2196" s="81">
        <v>15.02</v>
      </c>
      <c r="F2196" s="81">
        <v>464.07</v>
      </c>
      <c r="G2196" s="65">
        <f t="shared" si="34"/>
        <v>9</v>
      </c>
    </row>
    <row r="2197" spans="1:7" x14ac:dyDescent="0.25">
      <c r="A2197" s="78" t="s">
        <v>3489</v>
      </c>
      <c r="B2197" s="79" t="s">
        <v>3490</v>
      </c>
      <c r="C2197" s="80"/>
      <c r="D2197" s="81"/>
      <c r="E2197" s="81"/>
      <c r="F2197" s="81"/>
      <c r="G2197" s="65">
        <f t="shared" si="34"/>
        <v>5</v>
      </c>
    </row>
    <row r="2198" spans="1:7" ht="30" x14ac:dyDescent="0.25">
      <c r="A2198" s="78" t="s">
        <v>3491</v>
      </c>
      <c r="B2198" s="79" t="s">
        <v>3492</v>
      </c>
      <c r="C2198" s="80" t="s">
        <v>6833</v>
      </c>
      <c r="D2198" s="81">
        <v>6.43</v>
      </c>
      <c r="E2198" s="81">
        <v>2</v>
      </c>
      <c r="F2198" s="81">
        <v>8.43</v>
      </c>
      <c r="G2198" s="65">
        <f t="shared" si="34"/>
        <v>9</v>
      </c>
    </row>
    <row r="2199" spans="1:7" ht="30" x14ac:dyDescent="0.25">
      <c r="A2199" s="78" t="s">
        <v>3493</v>
      </c>
      <c r="B2199" s="79" t="s">
        <v>3494</v>
      </c>
      <c r="C2199" s="80" t="s">
        <v>6833</v>
      </c>
      <c r="D2199" s="81">
        <v>7.25</v>
      </c>
      <c r="E2199" s="81">
        <v>2</v>
      </c>
      <c r="F2199" s="81">
        <v>9.25</v>
      </c>
      <c r="G2199" s="65">
        <f t="shared" si="34"/>
        <v>9</v>
      </c>
    </row>
    <row r="2200" spans="1:7" ht="30" x14ac:dyDescent="0.25">
      <c r="A2200" s="78" t="s">
        <v>3495</v>
      </c>
      <c r="B2200" s="79" t="s">
        <v>3496</v>
      </c>
      <c r="C2200" s="80" t="s">
        <v>6833</v>
      </c>
      <c r="D2200" s="81">
        <v>8.7899999999999991</v>
      </c>
      <c r="E2200" s="81">
        <v>2</v>
      </c>
      <c r="F2200" s="81">
        <v>10.79</v>
      </c>
      <c r="G2200" s="65">
        <f t="shared" si="34"/>
        <v>9</v>
      </c>
    </row>
    <row r="2201" spans="1:7" ht="30" x14ac:dyDescent="0.25">
      <c r="A2201" s="78" t="s">
        <v>3497</v>
      </c>
      <c r="B2201" s="79" t="s">
        <v>3498</v>
      </c>
      <c r="C2201" s="80" t="s">
        <v>6833</v>
      </c>
      <c r="D2201" s="81">
        <v>15.56</v>
      </c>
      <c r="E2201" s="81">
        <v>2</v>
      </c>
      <c r="F2201" s="81">
        <v>17.559999999999999</v>
      </c>
      <c r="G2201" s="65">
        <f t="shared" si="34"/>
        <v>9</v>
      </c>
    </row>
    <row r="2202" spans="1:7" ht="30" x14ac:dyDescent="0.25">
      <c r="A2202" s="78" t="s">
        <v>3499</v>
      </c>
      <c r="B2202" s="79" t="s">
        <v>3500</v>
      </c>
      <c r="C2202" s="80" t="s">
        <v>6833</v>
      </c>
      <c r="D2202" s="81">
        <v>19.64</v>
      </c>
      <c r="E2202" s="81">
        <v>2</v>
      </c>
      <c r="F2202" s="81">
        <v>21.64</v>
      </c>
      <c r="G2202" s="65">
        <f t="shared" si="34"/>
        <v>9</v>
      </c>
    </row>
    <row r="2203" spans="1:7" ht="30" x14ac:dyDescent="0.25">
      <c r="A2203" s="78" t="s">
        <v>3501</v>
      </c>
      <c r="B2203" s="79" t="s">
        <v>3502</v>
      </c>
      <c r="C2203" s="80" t="s">
        <v>6833</v>
      </c>
      <c r="D2203" s="81">
        <v>22.98</v>
      </c>
      <c r="E2203" s="81">
        <v>2</v>
      </c>
      <c r="F2203" s="81">
        <v>24.98</v>
      </c>
      <c r="G2203" s="65">
        <f t="shared" si="34"/>
        <v>9</v>
      </c>
    </row>
    <row r="2204" spans="1:7" ht="30" x14ac:dyDescent="0.25">
      <c r="A2204" s="78" t="s">
        <v>3503</v>
      </c>
      <c r="B2204" s="79" t="s">
        <v>3504</v>
      </c>
      <c r="C2204" s="80" t="s">
        <v>6833</v>
      </c>
      <c r="D2204" s="81">
        <v>42.85</v>
      </c>
      <c r="E2204" s="81">
        <v>2</v>
      </c>
      <c r="F2204" s="81">
        <v>44.85</v>
      </c>
      <c r="G2204" s="65">
        <f t="shared" si="34"/>
        <v>9</v>
      </c>
    </row>
    <row r="2205" spans="1:7" x14ac:dyDescent="0.25">
      <c r="A2205" s="78" t="s">
        <v>3505</v>
      </c>
      <c r="B2205" s="79" t="s">
        <v>6974</v>
      </c>
      <c r="C2205" s="80"/>
      <c r="D2205" s="81"/>
      <c r="E2205" s="81"/>
      <c r="F2205" s="81"/>
      <c r="G2205" s="65">
        <f t="shared" si="34"/>
        <v>5</v>
      </c>
    </row>
    <row r="2206" spans="1:7" x14ac:dyDescent="0.25">
      <c r="A2206" s="78" t="s">
        <v>3506</v>
      </c>
      <c r="B2206" s="79" t="s">
        <v>3507</v>
      </c>
      <c r="C2206" s="80" t="s">
        <v>6833</v>
      </c>
      <c r="D2206" s="81">
        <v>10.69</v>
      </c>
      <c r="E2206" s="81">
        <v>17.600000000000001</v>
      </c>
      <c r="F2206" s="81">
        <v>28.29</v>
      </c>
      <c r="G2206" s="65">
        <f t="shared" si="34"/>
        <v>9</v>
      </c>
    </row>
    <row r="2207" spans="1:7" x14ac:dyDescent="0.25">
      <c r="A2207" s="78" t="s">
        <v>3508</v>
      </c>
      <c r="B2207" s="79" t="s">
        <v>3509</v>
      </c>
      <c r="C2207" s="80" t="s">
        <v>6833</v>
      </c>
      <c r="D2207" s="81">
        <v>12.55</v>
      </c>
      <c r="E2207" s="81">
        <v>17.600000000000001</v>
      </c>
      <c r="F2207" s="81">
        <v>30.15</v>
      </c>
      <c r="G2207" s="65">
        <f t="shared" si="34"/>
        <v>9</v>
      </c>
    </row>
    <row r="2208" spans="1:7" x14ac:dyDescent="0.25">
      <c r="A2208" s="78" t="s">
        <v>3510</v>
      </c>
      <c r="B2208" s="79" t="s">
        <v>3511</v>
      </c>
      <c r="C2208" s="80" t="s">
        <v>6833</v>
      </c>
      <c r="D2208" s="81">
        <v>31.01</v>
      </c>
      <c r="E2208" s="81">
        <v>17.600000000000001</v>
      </c>
      <c r="F2208" s="81">
        <v>48.61</v>
      </c>
      <c r="G2208" s="65">
        <f t="shared" si="34"/>
        <v>9</v>
      </c>
    </row>
    <row r="2209" spans="1:7" x14ac:dyDescent="0.25">
      <c r="A2209" s="78" t="s">
        <v>3512</v>
      </c>
      <c r="B2209" s="79" t="s">
        <v>3513</v>
      </c>
      <c r="C2209" s="80" t="s">
        <v>6828</v>
      </c>
      <c r="D2209" s="81">
        <v>15.3</v>
      </c>
      <c r="E2209" s="81">
        <v>3.39</v>
      </c>
      <c r="F2209" s="81">
        <v>18.690000000000001</v>
      </c>
      <c r="G2209" s="65">
        <f t="shared" si="34"/>
        <v>9</v>
      </c>
    </row>
    <row r="2210" spans="1:7" x14ac:dyDescent="0.25">
      <c r="A2210" s="78" t="s">
        <v>3514</v>
      </c>
      <c r="B2210" s="79" t="s">
        <v>3515</v>
      </c>
      <c r="C2210" s="80" t="s">
        <v>6828</v>
      </c>
      <c r="D2210" s="81">
        <v>18.46</v>
      </c>
      <c r="E2210" s="81">
        <v>3.39</v>
      </c>
      <c r="F2210" s="81">
        <v>21.85</v>
      </c>
      <c r="G2210" s="65">
        <f t="shared" si="34"/>
        <v>9</v>
      </c>
    </row>
    <row r="2211" spans="1:7" x14ac:dyDescent="0.25">
      <c r="A2211" s="78" t="s">
        <v>3516</v>
      </c>
      <c r="B2211" s="79" t="s">
        <v>3517</v>
      </c>
      <c r="C2211" s="80" t="s">
        <v>6828</v>
      </c>
      <c r="D2211" s="81">
        <v>60.43</v>
      </c>
      <c r="E2211" s="81">
        <v>3.39</v>
      </c>
      <c r="F2211" s="81">
        <v>63.82</v>
      </c>
      <c r="G2211" s="65">
        <f t="shared" si="34"/>
        <v>9</v>
      </c>
    </row>
    <row r="2212" spans="1:7" x14ac:dyDescent="0.25">
      <c r="A2212" s="78" t="s">
        <v>3518</v>
      </c>
      <c r="B2212" s="79" t="s">
        <v>3519</v>
      </c>
      <c r="C2212" s="80" t="s">
        <v>6828</v>
      </c>
      <c r="D2212" s="81">
        <v>18.899999999999999</v>
      </c>
      <c r="E2212" s="81">
        <v>3.39</v>
      </c>
      <c r="F2212" s="81">
        <v>22.29</v>
      </c>
      <c r="G2212" s="65">
        <f t="shared" si="34"/>
        <v>9</v>
      </c>
    </row>
    <row r="2213" spans="1:7" x14ac:dyDescent="0.25">
      <c r="A2213" s="78" t="s">
        <v>3520</v>
      </c>
      <c r="B2213" s="79" t="s">
        <v>3521</v>
      </c>
      <c r="C2213" s="80" t="s">
        <v>6828</v>
      </c>
      <c r="D2213" s="81">
        <v>38.08</v>
      </c>
      <c r="E2213" s="81">
        <v>3.39</v>
      </c>
      <c r="F2213" s="81">
        <v>41.47</v>
      </c>
      <c r="G2213" s="65">
        <f t="shared" si="34"/>
        <v>9</v>
      </c>
    </row>
    <row r="2214" spans="1:7" x14ac:dyDescent="0.25">
      <c r="A2214" s="78" t="s">
        <v>3522</v>
      </c>
      <c r="B2214" s="79" t="s">
        <v>3523</v>
      </c>
      <c r="C2214" s="80" t="s">
        <v>6828</v>
      </c>
      <c r="D2214" s="81">
        <v>88.19</v>
      </c>
      <c r="E2214" s="81">
        <v>3.39</v>
      </c>
      <c r="F2214" s="81">
        <v>91.58</v>
      </c>
      <c r="G2214" s="65">
        <f t="shared" si="34"/>
        <v>9</v>
      </c>
    </row>
    <row r="2215" spans="1:7" x14ac:dyDescent="0.25">
      <c r="A2215" s="78" t="s">
        <v>3524</v>
      </c>
      <c r="B2215" s="79" t="s">
        <v>6975</v>
      </c>
      <c r="C2215" s="80"/>
      <c r="D2215" s="81"/>
      <c r="E2215" s="81"/>
      <c r="F2215" s="81"/>
      <c r="G2215" s="65">
        <f t="shared" si="34"/>
        <v>5</v>
      </c>
    </row>
    <row r="2216" spans="1:7" x14ac:dyDescent="0.25">
      <c r="A2216" s="78" t="s">
        <v>3525</v>
      </c>
      <c r="B2216" s="79" t="s">
        <v>3526</v>
      </c>
      <c r="C2216" s="80" t="s">
        <v>6833</v>
      </c>
      <c r="D2216" s="81">
        <v>95.61</v>
      </c>
      <c r="E2216" s="81">
        <v>15.02</v>
      </c>
      <c r="F2216" s="81">
        <v>110.63</v>
      </c>
      <c r="G2216" s="65">
        <f t="shared" si="34"/>
        <v>9</v>
      </c>
    </row>
    <row r="2217" spans="1:7" ht="30" x14ac:dyDescent="0.25">
      <c r="A2217" s="78" t="s">
        <v>3527</v>
      </c>
      <c r="B2217" s="79" t="s">
        <v>3528</v>
      </c>
      <c r="C2217" s="80" t="s">
        <v>6828</v>
      </c>
      <c r="D2217" s="81">
        <v>113.33</v>
      </c>
      <c r="E2217" s="81">
        <v>25.03</v>
      </c>
      <c r="F2217" s="81">
        <v>138.36000000000001</v>
      </c>
      <c r="G2217" s="65">
        <f t="shared" si="34"/>
        <v>9</v>
      </c>
    </row>
    <row r="2218" spans="1:7" ht="30" x14ac:dyDescent="0.25">
      <c r="A2218" s="78" t="s">
        <v>3529</v>
      </c>
      <c r="B2218" s="79" t="s">
        <v>3530</v>
      </c>
      <c r="C2218" s="80" t="s">
        <v>6828</v>
      </c>
      <c r="D2218" s="81">
        <v>130.04</v>
      </c>
      <c r="E2218" s="81">
        <v>25.03</v>
      </c>
      <c r="F2218" s="81">
        <v>155.07</v>
      </c>
      <c r="G2218" s="65">
        <f t="shared" si="34"/>
        <v>9</v>
      </c>
    </row>
    <row r="2219" spans="1:7" ht="45" x14ac:dyDescent="0.25">
      <c r="A2219" s="78" t="s">
        <v>3531</v>
      </c>
      <c r="B2219" s="79" t="s">
        <v>7663</v>
      </c>
      <c r="C2219" s="80" t="s">
        <v>6828</v>
      </c>
      <c r="D2219" s="81">
        <v>27.21</v>
      </c>
      <c r="E2219" s="81">
        <v>9.5399999999999991</v>
      </c>
      <c r="F2219" s="81">
        <v>36.75</v>
      </c>
      <c r="G2219" s="65">
        <f t="shared" si="34"/>
        <v>9</v>
      </c>
    </row>
    <row r="2220" spans="1:7" ht="45" x14ac:dyDescent="0.25">
      <c r="A2220" s="78" t="s">
        <v>3532</v>
      </c>
      <c r="B2220" s="79" t="s">
        <v>7664</v>
      </c>
      <c r="C2220" s="80" t="s">
        <v>6828</v>
      </c>
      <c r="D2220" s="81">
        <v>20.14</v>
      </c>
      <c r="E2220" s="81">
        <v>9.5399999999999991</v>
      </c>
      <c r="F2220" s="81">
        <v>29.68</v>
      </c>
      <c r="G2220" s="65">
        <f t="shared" si="34"/>
        <v>9</v>
      </c>
    </row>
    <row r="2221" spans="1:7" ht="30" x14ac:dyDescent="0.25">
      <c r="A2221" s="78" t="s">
        <v>3533</v>
      </c>
      <c r="B2221" s="79" t="s">
        <v>3534</v>
      </c>
      <c r="C2221" s="80" t="s">
        <v>6828</v>
      </c>
      <c r="D2221" s="81">
        <v>16.48</v>
      </c>
      <c r="E2221" s="81">
        <v>7.5</v>
      </c>
      <c r="F2221" s="81">
        <v>23.98</v>
      </c>
      <c r="G2221" s="65">
        <f t="shared" si="34"/>
        <v>9</v>
      </c>
    </row>
    <row r="2222" spans="1:7" x14ac:dyDescent="0.25">
      <c r="A2222" s="78" t="s">
        <v>3535</v>
      </c>
      <c r="B2222" s="79" t="s">
        <v>3536</v>
      </c>
      <c r="C2222" s="80" t="s">
        <v>6833</v>
      </c>
      <c r="D2222" s="81">
        <v>78.069999999999993</v>
      </c>
      <c r="E2222" s="81">
        <v>15.02</v>
      </c>
      <c r="F2222" s="81">
        <v>93.09</v>
      </c>
      <c r="G2222" s="65">
        <f t="shared" si="34"/>
        <v>9</v>
      </c>
    </row>
    <row r="2223" spans="1:7" ht="30" x14ac:dyDescent="0.25">
      <c r="A2223" s="78" t="s">
        <v>3537</v>
      </c>
      <c r="B2223" s="79" t="s">
        <v>3538</v>
      </c>
      <c r="C2223" s="80" t="s">
        <v>6828</v>
      </c>
      <c r="D2223" s="81">
        <v>93.73</v>
      </c>
      <c r="E2223" s="81">
        <v>25.03</v>
      </c>
      <c r="F2223" s="81">
        <v>118.76</v>
      </c>
      <c r="G2223" s="65">
        <f t="shared" si="34"/>
        <v>9</v>
      </c>
    </row>
    <row r="2224" spans="1:7" ht="30" x14ac:dyDescent="0.25">
      <c r="A2224" s="78" t="s">
        <v>3539</v>
      </c>
      <c r="B2224" s="79" t="s">
        <v>3540</v>
      </c>
      <c r="C2224" s="80" t="s">
        <v>6828</v>
      </c>
      <c r="D2224" s="81">
        <v>14.79</v>
      </c>
      <c r="E2224" s="81">
        <v>7.5</v>
      </c>
      <c r="F2224" s="81">
        <v>22.29</v>
      </c>
      <c r="G2224" s="65">
        <f t="shared" si="34"/>
        <v>9</v>
      </c>
    </row>
    <row r="2225" spans="1:7" ht="30" x14ac:dyDescent="0.25">
      <c r="A2225" s="78" t="s">
        <v>3541</v>
      </c>
      <c r="B2225" s="79" t="s">
        <v>3542</v>
      </c>
      <c r="C2225" s="80" t="s">
        <v>6828</v>
      </c>
      <c r="D2225" s="81">
        <v>84.69</v>
      </c>
      <c r="E2225" s="81">
        <v>25.03</v>
      </c>
      <c r="F2225" s="81">
        <v>109.72</v>
      </c>
      <c r="G2225" s="65">
        <f t="shared" si="34"/>
        <v>9</v>
      </c>
    </row>
    <row r="2226" spans="1:7" ht="30" x14ac:dyDescent="0.25">
      <c r="A2226" s="78" t="s">
        <v>3543</v>
      </c>
      <c r="B2226" s="79" t="s">
        <v>3544</v>
      </c>
      <c r="C2226" s="80" t="s">
        <v>6828</v>
      </c>
      <c r="D2226" s="81">
        <v>110.11</v>
      </c>
      <c r="E2226" s="81">
        <v>25.03</v>
      </c>
      <c r="F2226" s="81">
        <v>135.13999999999999</v>
      </c>
      <c r="G2226" s="65">
        <f t="shared" si="34"/>
        <v>9</v>
      </c>
    </row>
    <row r="2227" spans="1:7" ht="45" x14ac:dyDescent="0.25">
      <c r="A2227" s="78" t="s">
        <v>3545</v>
      </c>
      <c r="B2227" s="79" t="s">
        <v>7665</v>
      </c>
      <c r="C2227" s="80" t="s">
        <v>6828</v>
      </c>
      <c r="D2227" s="81">
        <v>470.85</v>
      </c>
      <c r="E2227" s="81">
        <v>33.72</v>
      </c>
      <c r="F2227" s="81">
        <v>504.57</v>
      </c>
      <c r="G2227" s="65">
        <f t="shared" si="34"/>
        <v>9</v>
      </c>
    </row>
    <row r="2228" spans="1:7" ht="30" x14ac:dyDescent="0.25">
      <c r="A2228" s="78" t="s">
        <v>3546</v>
      </c>
      <c r="B2228" s="79" t="s">
        <v>3547</v>
      </c>
      <c r="C2228" s="80" t="s">
        <v>6828</v>
      </c>
      <c r="D2228" s="81">
        <v>44</v>
      </c>
      <c r="E2228" s="81">
        <v>25.03</v>
      </c>
      <c r="F2228" s="81">
        <v>69.03</v>
      </c>
      <c r="G2228" s="65">
        <f t="shared" si="34"/>
        <v>9</v>
      </c>
    </row>
    <row r="2229" spans="1:7" x14ac:dyDescent="0.25">
      <c r="A2229" s="78" t="s">
        <v>3548</v>
      </c>
      <c r="B2229" s="79" t="s">
        <v>6976</v>
      </c>
      <c r="C2229" s="80"/>
      <c r="D2229" s="81"/>
      <c r="E2229" s="81"/>
      <c r="F2229" s="81"/>
      <c r="G2229" s="65">
        <f t="shared" si="34"/>
        <v>5</v>
      </c>
    </row>
    <row r="2230" spans="1:7" ht="30" x14ac:dyDescent="0.25">
      <c r="A2230" s="78" t="s">
        <v>3549</v>
      </c>
      <c r="B2230" s="79" t="s">
        <v>3550</v>
      </c>
      <c r="C2230" s="80" t="s">
        <v>6833</v>
      </c>
      <c r="D2230" s="81">
        <v>2.76</v>
      </c>
      <c r="E2230" s="81">
        <v>15.02</v>
      </c>
      <c r="F2230" s="81">
        <v>17.78</v>
      </c>
      <c r="G2230" s="65">
        <f t="shared" si="34"/>
        <v>9</v>
      </c>
    </row>
    <row r="2231" spans="1:7" ht="30" x14ac:dyDescent="0.25">
      <c r="A2231" s="78" t="s">
        <v>3551</v>
      </c>
      <c r="B2231" s="79" t="s">
        <v>3552</v>
      </c>
      <c r="C2231" s="80" t="s">
        <v>6833</v>
      </c>
      <c r="D2231" s="81">
        <v>2.65</v>
      </c>
      <c r="E2231" s="81">
        <v>15.02</v>
      </c>
      <c r="F2231" s="81">
        <v>17.670000000000002</v>
      </c>
      <c r="G2231" s="65">
        <f t="shared" si="34"/>
        <v>9</v>
      </c>
    </row>
    <row r="2232" spans="1:7" ht="30" x14ac:dyDescent="0.25">
      <c r="A2232" s="78" t="s">
        <v>3553</v>
      </c>
      <c r="B2232" s="79" t="s">
        <v>3554</v>
      </c>
      <c r="C2232" s="80" t="s">
        <v>6833</v>
      </c>
      <c r="D2232" s="81">
        <v>4.3099999999999996</v>
      </c>
      <c r="E2232" s="81">
        <v>15.02</v>
      </c>
      <c r="F2232" s="81">
        <v>19.329999999999998</v>
      </c>
      <c r="G2232" s="65">
        <f t="shared" si="34"/>
        <v>9</v>
      </c>
    </row>
    <row r="2233" spans="1:7" ht="30" x14ac:dyDescent="0.25">
      <c r="A2233" s="78" t="s">
        <v>3555</v>
      </c>
      <c r="B2233" s="79" t="s">
        <v>3556</v>
      </c>
      <c r="C2233" s="80" t="s">
        <v>6833</v>
      </c>
      <c r="D2233" s="81">
        <v>2.98</v>
      </c>
      <c r="E2233" s="81">
        <v>15.02</v>
      </c>
      <c r="F2233" s="81">
        <v>18</v>
      </c>
      <c r="G2233" s="65">
        <f t="shared" si="34"/>
        <v>9</v>
      </c>
    </row>
    <row r="2234" spans="1:7" ht="30" x14ac:dyDescent="0.25">
      <c r="A2234" s="78" t="s">
        <v>3557</v>
      </c>
      <c r="B2234" s="79" t="s">
        <v>3558</v>
      </c>
      <c r="C2234" s="80" t="s">
        <v>6833</v>
      </c>
      <c r="D2234" s="81">
        <v>4.3099999999999996</v>
      </c>
      <c r="E2234" s="81">
        <v>15.02</v>
      </c>
      <c r="F2234" s="81">
        <v>19.329999999999998</v>
      </c>
      <c r="G2234" s="65">
        <f t="shared" si="34"/>
        <v>9</v>
      </c>
    </row>
    <row r="2235" spans="1:7" x14ac:dyDescent="0.25">
      <c r="A2235" s="78" t="s">
        <v>6476</v>
      </c>
      <c r="B2235" s="79" t="s">
        <v>6977</v>
      </c>
      <c r="C2235" s="80"/>
      <c r="D2235" s="81"/>
      <c r="E2235" s="81"/>
      <c r="F2235" s="81"/>
      <c r="G2235" s="65">
        <f t="shared" si="34"/>
        <v>5</v>
      </c>
    </row>
    <row r="2236" spans="1:7" x14ac:dyDescent="0.25">
      <c r="A2236" s="78" t="s">
        <v>6477</v>
      </c>
      <c r="B2236" s="79" t="s">
        <v>6543</v>
      </c>
      <c r="C2236" s="80" t="s">
        <v>6833</v>
      </c>
      <c r="D2236" s="81"/>
      <c r="E2236" s="81">
        <v>12.51</v>
      </c>
      <c r="F2236" s="81">
        <v>12.51</v>
      </c>
      <c r="G2236" s="65">
        <f t="shared" si="34"/>
        <v>9</v>
      </c>
    </row>
    <row r="2237" spans="1:7" x14ac:dyDescent="0.25">
      <c r="A2237" s="78" t="s">
        <v>6478</v>
      </c>
      <c r="B2237" s="79" t="s">
        <v>6479</v>
      </c>
      <c r="C2237" s="80" t="s">
        <v>6833</v>
      </c>
      <c r="D2237" s="81"/>
      <c r="E2237" s="81">
        <v>20.02</v>
      </c>
      <c r="F2237" s="81">
        <v>20.02</v>
      </c>
      <c r="G2237" s="65">
        <f t="shared" si="34"/>
        <v>9</v>
      </c>
    </row>
    <row r="2238" spans="1:7" x14ac:dyDescent="0.25">
      <c r="A2238" s="78" t="s">
        <v>6480</v>
      </c>
      <c r="B2238" s="79" t="s">
        <v>6481</v>
      </c>
      <c r="C2238" s="80" t="s">
        <v>6828</v>
      </c>
      <c r="D2238" s="81"/>
      <c r="E2238" s="81">
        <v>15.02</v>
      </c>
      <c r="F2238" s="81">
        <v>15.02</v>
      </c>
      <c r="G2238" s="65">
        <f t="shared" si="34"/>
        <v>9</v>
      </c>
    </row>
    <row r="2239" spans="1:7" x14ac:dyDescent="0.25">
      <c r="A2239" s="78" t="s">
        <v>6482</v>
      </c>
      <c r="B2239" s="79" t="s">
        <v>6483</v>
      </c>
      <c r="C2239" s="80" t="s">
        <v>6833</v>
      </c>
      <c r="D2239" s="81"/>
      <c r="E2239" s="81">
        <v>50.05</v>
      </c>
      <c r="F2239" s="81">
        <v>50.05</v>
      </c>
      <c r="G2239" s="65">
        <f t="shared" si="34"/>
        <v>9</v>
      </c>
    </row>
    <row r="2240" spans="1:7" x14ac:dyDescent="0.25">
      <c r="A2240" s="78" t="s">
        <v>3559</v>
      </c>
      <c r="B2240" s="79" t="s">
        <v>6978</v>
      </c>
      <c r="C2240" s="80"/>
      <c r="D2240" s="81"/>
      <c r="E2240" s="81"/>
      <c r="F2240" s="81"/>
      <c r="G2240" s="65">
        <f t="shared" si="34"/>
        <v>5</v>
      </c>
    </row>
    <row r="2241" spans="1:7" x14ac:dyDescent="0.25">
      <c r="A2241" s="78" t="s">
        <v>3560</v>
      </c>
      <c r="B2241" s="79" t="s">
        <v>3561</v>
      </c>
      <c r="C2241" s="80" t="s">
        <v>6833</v>
      </c>
      <c r="D2241" s="81">
        <v>58.12</v>
      </c>
      <c r="E2241" s="81">
        <v>25.03</v>
      </c>
      <c r="F2241" s="81">
        <v>83.15</v>
      </c>
      <c r="G2241" s="65">
        <f t="shared" si="34"/>
        <v>9</v>
      </c>
    </row>
    <row r="2242" spans="1:7" ht="30" x14ac:dyDescent="0.25">
      <c r="A2242" s="78" t="s">
        <v>3562</v>
      </c>
      <c r="B2242" s="79" t="s">
        <v>3563</v>
      </c>
      <c r="C2242" s="80" t="s">
        <v>6833</v>
      </c>
      <c r="D2242" s="81">
        <v>74.83</v>
      </c>
      <c r="E2242" s="81">
        <v>25.03</v>
      </c>
      <c r="F2242" s="81">
        <v>99.86</v>
      </c>
      <c r="G2242" s="65">
        <f t="shared" si="34"/>
        <v>9</v>
      </c>
    </row>
    <row r="2243" spans="1:7" ht="30" x14ac:dyDescent="0.25">
      <c r="A2243" s="78" t="s">
        <v>3564</v>
      </c>
      <c r="B2243" s="79" t="s">
        <v>3565</v>
      </c>
      <c r="C2243" s="80" t="s">
        <v>6833</v>
      </c>
      <c r="D2243" s="81">
        <v>93.52</v>
      </c>
      <c r="E2243" s="81">
        <v>25.03</v>
      </c>
      <c r="F2243" s="81">
        <v>118.55</v>
      </c>
      <c r="G2243" s="65">
        <f t="shared" si="34"/>
        <v>9</v>
      </c>
    </row>
    <row r="2244" spans="1:7" ht="30" x14ac:dyDescent="0.25">
      <c r="A2244" s="78" t="s">
        <v>3566</v>
      </c>
      <c r="B2244" s="79" t="s">
        <v>3567</v>
      </c>
      <c r="C2244" s="80" t="s">
        <v>6833</v>
      </c>
      <c r="D2244" s="81">
        <v>108.89</v>
      </c>
      <c r="E2244" s="81">
        <v>25.03</v>
      </c>
      <c r="F2244" s="81">
        <v>133.91999999999999</v>
      </c>
      <c r="G2244" s="65">
        <f t="shared" si="34"/>
        <v>9</v>
      </c>
    </row>
    <row r="2245" spans="1:7" ht="30" x14ac:dyDescent="0.25">
      <c r="A2245" s="78" t="s">
        <v>3568</v>
      </c>
      <c r="B2245" s="79" t="s">
        <v>3569</v>
      </c>
      <c r="C2245" s="80" t="s">
        <v>6833</v>
      </c>
      <c r="D2245" s="81">
        <v>117.7</v>
      </c>
      <c r="E2245" s="81">
        <v>25.03</v>
      </c>
      <c r="F2245" s="81">
        <v>142.72999999999999</v>
      </c>
      <c r="G2245" s="65">
        <f t="shared" si="34"/>
        <v>9</v>
      </c>
    </row>
    <row r="2246" spans="1:7" ht="30" x14ac:dyDescent="0.25">
      <c r="A2246" s="78" t="s">
        <v>3570</v>
      </c>
      <c r="B2246" s="79" t="s">
        <v>3571</v>
      </c>
      <c r="C2246" s="80" t="s">
        <v>6833</v>
      </c>
      <c r="D2246" s="81">
        <v>111.89</v>
      </c>
      <c r="E2246" s="81">
        <v>37.54</v>
      </c>
      <c r="F2246" s="81">
        <v>149.43</v>
      </c>
      <c r="G2246" s="65">
        <f t="shared" si="34"/>
        <v>9</v>
      </c>
    </row>
    <row r="2247" spans="1:7" ht="30" x14ac:dyDescent="0.25">
      <c r="A2247" s="78" t="s">
        <v>3572</v>
      </c>
      <c r="B2247" s="79" t="s">
        <v>3573</v>
      </c>
      <c r="C2247" s="80" t="s">
        <v>6833</v>
      </c>
      <c r="D2247" s="81">
        <v>126.7</v>
      </c>
      <c r="E2247" s="81">
        <v>37.54</v>
      </c>
      <c r="F2247" s="81">
        <v>164.24</v>
      </c>
      <c r="G2247" s="65">
        <f t="shared" si="34"/>
        <v>9</v>
      </c>
    </row>
    <row r="2248" spans="1:7" ht="30" x14ac:dyDescent="0.25">
      <c r="A2248" s="78" t="s">
        <v>3574</v>
      </c>
      <c r="B2248" s="79" t="s">
        <v>3575</v>
      </c>
      <c r="C2248" s="80" t="s">
        <v>6833</v>
      </c>
      <c r="D2248" s="81">
        <v>151.13999999999999</v>
      </c>
      <c r="E2248" s="81">
        <v>37.54</v>
      </c>
      <c r="F2248" s="81">
        <v>188.68</v>
      </c>
      <c r="G2248" s="65">
        <f t="shared" si="34"/>
        <v>9</v>
      </c>
    </row>
    <row r="2249" spans="1:7" ht="30" x14ac:dyDescent="0.25">
      <c r="A2249" s="78" t="s">
        <v>3576</v>
      </c>
      <c r="B2249" s="79" t="s">
        <v>3577</v>
      </c>
      <c r="C2249" s="80" t="s">
        <v>6833</v>
      </c>
      <c r="D2249" s="81">
        <v>170.05</v>
      </c>
      <c r="E2249" s="81">
        <v>37.54</v>
      </c>
      <c r="F2249" s="81">
        <v>207.59</v>
      </c>
      <c r="G2249" s="65">
        <f t="shared" si="34"/>
        <v>9</v>
      </c>
    </row>
    <row r="2250" spans="1:7" ht="30" x14ac:dyDescent="0.25">
      <c r="A2250" s="78" t="s">
        <v>3578</v>
      </c>
      <c r="B2250" s="79" t="s">
        <v>3579</v>
      </c>
      <c r="C2250" s="80" t="s">
        <v>6833</v>
      </c>
      <c r="D2250" s="81">
        <v>187.12</v>
      </c>
      <c r="E2250" s="81">
        <v>50.05</v>
      </c>
      <c r="F2250" s="81">
        <v>237.17</v>
      </c>
      <c r="G2250" s="65">
        <f t="shared" ref="G2250:G2313" si="35">LEN(A2250)</f>
        <v>9</v>
      </c>
    </row>
    <row r="2251" spans="1:7" ht="30" x14ac:dyDescent="0.25">
      <c r="A2251" s="78" t="s">
        <v>3580</v>
      </c>
      <c r="B2251" s="79" t="s">
        <v>3581</v>
      </c>
      <c r="C2251" s="80" t="s">
        <v>6833</v>
      </c>
      <c r="D2251" s="81">
        <v>296.43</v>
      </c>
      <c r="E2251" s="81">
        <v>50.05</v>
      </c>
      <c r="F2251" s="81">
        <v>346.48</v>
      </c>
      <c r="G2251" s="65">
        <f t="shared" si="35"/>
        <v>9</v>
      </c>
    </row>
    <row r="2252" spans="1:7" ht="30" x14ac:dyDescent="0.25">
      <c r="A2252" s="78" t="s">
        <v>3582</v>
      </c>
      <c r="B2252" s="79" t="s">
        <v>3583</v>
      </c>
      <c r="C2252" s="80" t="s">
        <v>6833</v>
      </c>
      <c r="D2252" s="81">
        <v>73.349999999999994</v>
      </c>
      <c r="E2252" s="81">
        <v>25.03</v>
      </c>
      <c r="F2252" s="81">
        <v>98.38</v>
      </c>
      <c r="G2252" s="65">
        <f t="shared" si="35"/>
        <v>9</v>
      </c>
    </row>
    <row r="2253" spans="1:7" ht="30" x14ac:dyDescent="0.25">
      <c r="A2253" s="78" t="s">
        <v>3584</v>
      </c>
      <c r="B2253" s="79" t="s">
        <v>3585</v>
      </c>
      <c r="C2253" s="80" t="s">
        <v>6833</v>
      </c>
      <c r="D2253" s="81">
        <v>91.03</v>
      </c>
      <c r="E2253" s="81">
        <v>25.03</v>
      </c>
      <c r="F2253" s="81">
        <v>116.06</v>
      </c>
      <c r="G2253" s="65">
        <f t="shared" si="35"/>
        <v>9</v>
      </c>
    </row>
    <row r="2254" spans="1:7" ht="30" x14ac:dyDescent="0.25">
      <c r="A2254" s="78" t="s">
        <v>3586</v>
      </c>
      <c r="B2254" s="79" t="s">
        <v>3587</v>
      </c>
      <c r="C2254" s="80" t="s">
        <v>6833</v>
      </c>
      <c r="D2254" s="81">
        <v>106.04</v>
      </c>
      <c r="E2254" s="81">
        <v>25.03</v>
      </c>
      <c r="F2254" s="81">
        <v>131.07</v>
      </c>
      <c r="G2254" s="65">
        <f t="shared" si="35"/>
        <v>9</v>
      </c>
    </row>
    <row r="2255" spans="1:7" ht="30" x14ac:dyDescent="0.25">
      <c r="A2255" s="78" t="s">
        <v>3588</v>
      </c>
      <c r="B2255" s="79" t="s">
        <v>3589</v>
      </c>
      <c r="C2255" s="80" t="s">
        <v>6833</v>
      </c>
      <c r="D2255" s="81">
        <v>123.77</v>
      </c>
      <c r="E2255" s="81">
        <v>25.03</v>
      </c>
      <c r="F2255" s="81">
        <v>148.80000000000001</v>
      </c>
      <c r="G2255" s="65">
        <f t="shared" si="35"/>
        <v>9</v>
      </c>
    </row>
    <row r="2256" spans="1:7" x14ac:dyDescent="0.25">
      <c r="A2256" s="78" t="s">
        <v>3590</v>
      </c>
      <c r="B2256" s="79" t="s">
        <v>6979</v>
      </c>
      <c r="C2256" s="80"/>
      <c r="D2256" s="81"/>
      <c r="E2256" s="81"/>
      <c r="F2256" s="81"/>
      <c r="G2256" s="65">
        <f t="shared" si="35"/>
        <v>5</v>
      </c>
    </row>
    <row r="2257" spans="1:7" ht="30" x14ac:dyDescent="0.25">
      <c r="A2257" s="78" t="s">
        <v>3591</v>
      </c>
      <c r="B2257" s="79" t="s">
        <v>8118</v>
      </c>
      <c r="C2257" s="80" t="s">
        <v>6833</v>
      </c>
      <c r="D2257" s="81">
        <v>123.72</v>
      </c>
      <c r="E2257" s="81">
        <v>37.54</v>
      </c>
      <c r="F2257" s="81">
        <v>161.26</v>
      </c>
      <c r="G2257" s="65">
        <f t="shared" si="35"/>
        <v>9</v>
      </c>
    </row>
    <row r="2258" spans="1:7" ht="30" x14ac:dyDescent="0.25">
      <c r="A2258" s="78" t="s">
        <v>3592</v>
      </c>
      <c r="B2258" s="79" t="s">
        <v>8119</v>
      </c>
      <c r="C2258" s="80" t="s">
        <v>6833</v>
      </c>
      <c r="D2258" s="81">
        <v>141.69999999999999</v>
      </c>
      <c r="E2258" s="81">
        <v>37.54</v>
      </c>
      <c r="F2258" s="81">
        <v>179.24</v>
      </c>
      <c r="G2258" s="65">
        <f t="shared" si="35"/>
        <v>9</v>
      </c>
    </row>
    <row r="2259" spans="1:7" ht="30" x14ac:dyDescent="0.25">
      <c r="A2259" s="78" t="s">
        <v>3593</v>
      </c>
      <c r="B2259" s="79" t="s">
        <v>8120</v>
      </c>
      <c r="C2259" s="80" t="s">
        <v>6833</v>
      </c>
      <c r="D2259" s="81">
        <v>163.46</v>
      </c>
      <c r="E2259" s="81">
        <v>37.54</v>
      </c>
      <c r="F2259" s="81">
        <v>201</v>
      </c>
      <c r="G2259" s="65">
        <f t="shared" si="35"/>
        <v>9</v>
      </c>
    </row>
    <row r="2260" spans="1:7" ht="30" x14ac:dyDescent="0.25">
      <c r="A2260" s="78" t="s">
        <v>3594</v>
      </c>
      <c r="B2260" s="79" t="s">
        <v>8121</v>
      </c>
      <c r="C2260" s="80" t="s">
        <v>6833</v>
      </c>
      <c r="D2260" s="81">
        <v>176.74</v>
      </c>
      <c r="E2260" s="81">
        <v>50.05</v>
      </c>
      <c r="F2260" s="81">
        <v>226.79</v>
      </c>
      <c r="G2260" s="65">
        <f t="shared" si="35"/>
        <v>9</v>
      </c>
    </row>
    <row r="2261" spans="1:7" ht="30" x14ac:dyDescent="0.25">
      <c r="A2261" s="78" t="s">
        <v>3595</v>
      </c>
      <c r="B2261" s="79" t="s">
        <v>8122</v>
      </c>
      <c r="C2261" s="80" t="s">
        <v>6833</v>
      </c>
      <c r="D2261" s="81">
        <v>244.91</v>
      </c>
      <c r="E2261" s="81">
        <v>50.05</v>
      </c>
      <c r="F2261" s="81">
        <v>294.95999999999998</v>
      </c>
      <c r="G2261" s="65">
        <f t="shared" si="35"/>
        <v>9</v>
      </c>
    </row>
    <row r="2262" spans="1:7" ht="30" x14ac:dyDescent="0.25">
      <c r="A2262" s="78" t="s">
        <v>3596</v>
      </c>
      <c r="B2262" s="79" t="s">
        <v>8123</v>
      </c>
      <c r="C2262" s="80" t="s">
        <v>6833</v>
      </c>
      <c r="D2262" s="81">
        <v>28.13</v>
      </c>
      <c r="E2262" s="81">
        <v>2.5</v>
      </c>
      <c r="F2262" s="81">
        <v>30.63</v>
      </c>
      <c r="G2262" s="65">
        <f t="shared" si="35"/>
        <v>9</v>
      </c>
    </row>
    <row r="2263" spans="1:7" ht="30" x14ac:dyDescent="0.25">
      <c r="A2263" s="78" t="s">
        <v>3597</v>
      </c>
      <c r="B2263" s="79" t="s">
        <v>8124</v>
      </c>
      <c r="C2263" s="80" t="s">
        <v>6833</v>
      </c>
      <c r="D2263" s="81">
        <v>49.49</v>
      </c>
      <c r="E2263" s="81">
        <v>2.5</v>
      </c>
      <c r="F2263" s="81">
        <v>51.99</v>
      </c>
      <c r="G2263" s="65">
        <f t="shared" si="35"/>
        <v>9</v>
      </c>
    </row>
    <row r="2264" spans="1:7" ht="30" x14ac:dyDescent="0.25">
      <c r="A2264" s="78" t="s">
        <v>3598</v>
      </c>
      <c r="B2264" s="79" t="s">
        <v>8125</v>
      </c>
      <c r="C2264" s="80" t="s">
        <v>6833</v>
      </c>
      <c r="D2264" s="81">
        <v>69.16</v>
      </c>
      <c r="E2264" s="81">
        <v>2.5</v>
      </c>
      <c r="F2264" s="81">
        <v>71.66</v>
      </c>
      <c r="G2264" s="65">
        <f t="shared" si="35"/>
        <v>9</v>
      </c>
    </row>
    <row r="2265" spans="1:7" ht="30" x14ac:dyDescent="0.25">
      <c r="A2265" s="78" t="s">
        <v>3599</v>
      </c>
      <c r="B2265" s="79" t="s">
        <v>8126</v>
      </c>
      <c r="C2265" s="80" t="s">
        <v>6833</v>
      </c>
      <c r="D2265" s="81">
        <v>80.67</v>
      </c>
      <c r="E2265" s="81">
        <v>2.5</v>
      </c>
      <c r="F2265" s="81">
        <v>83.17</v>
      </c>
      <c r="G2265" s="65">
        <f t="shared" si="35"/>
        <v>9</v>
      </c>
    </row>
    <row r="2266" spans="1:7" ht="30" x14ac:dyDescent="0.25">
      <c r="A2266" s="78" t="s">
        <v>3600</v>
      </c>
      <c r="B2266" s="79" t="s">
        <v>8127</v>
      </c>
      <c r="C2266" s="80" t="s">
        <v>6833</v>
      </c>
      <c r="D2266" s="81">
        <v>101.01</v>
      </c>
      <c r="E2266" s="81">
        <v>2.5</v>
      </c>
      <c r="F2266" s="81">
        <v>103.51</v>
      </c>
      <c r="G2266" s="65">
        <f t="shared" si="35"/>
        <v>9</v>
      </c>
    </row>
    <row r="2267" spans="1:7" ht="30" x14ac:dyDescent="0.25">
      <c r="A2267" s="78" t="s">
        <v>3601</v>
      </c>
      <c r="B2267" s="79" t="s">
        <v>8128</v>
      </c>
      <c r="C2267" s="80" t="s">
        <v>6833</v>
      </c>
      <c r="D2267" s="81">
        <v>117.07</v>
      </c>
      <c r="E2267" s="81">
        <v>2.5</v>
      </c>
      <c r="F2267" s="81">
        <v>119.57</v>
      </c>
      <c r="G2267" s="65">
        <f t="shared" si="35"/>
        <v>9</v>
      </c>
    </row>
    <row r="2268" spans="1:7" ht="30" x14ac:dyDescent="0.25">
      <c r="A2268" s="78" t="s">
        <v>3602</v>
      </c>
      <c r="B2268" s="79" t="s">
        <v>8129</v>
      </c>
      <c r="C2268" s="80" t="s">
        <v>6833</v>
      </c>
      <c r="D2268" s="81">
        <v>181</v>
      </c>
      <c r="E2268" s="81">
        <v>2.5</v>
      </c>
      <c r="F2268" s="81">
        <v>183.5</v>
      </c>
      <c r="G2268" s="65">
        <f t="shared" si="35"/>
        <v>9</v>
      </c>
    </row>
    <row r="2269" spans="1:7" x14ac:dyDescent="0.25">
      <c r="A2269" s="78" t="s">
        <v>3603</v>
      </c>
      <c r="B2269" s="79" t="s">
        <v>6980</v>
      </c>
      <c r="C2269" s="80"/>
      <c r="D2269" s="81"/>
      <c r="E2269" s="81"/>
      <c r="F2269" s="81"/>
      <c r="G2269" s="65">
        <f t="shared" si="35"/>
        <v>5</v>
      </c>
    </row>
    <row r="2270" spans="1:7" x14ac:dyDescent="0.25">
      <c r="A2270" s="78" t="s">
        <v>3604</v>
      </c>
      <c r="B2270" s="79" t="s">
        <v>8130</v>
      </c>
      <c r="C2270" s="80" t="s">
        <v>6828</v>
      </c>
      <c r="D2270" s="81">
        <v>9.83</v>
      </c>
      <c r="E2270" s="81">
        <v>12.51</v>
      </c>
      <c r="F2270" s="81">
        <v>22.34</v>
      </c>
      <c r="G2270" s="65">
        <f t="shared" si="35"/>
        <v>9</v>
      </c>
    </row>
    <row r="2271" spans="1:7" x14ac:dyDescent="0.25">
      <c r="A2271" s="78" t="s">
        <v>3605</v>
      </c>
      <c r="B2271" s="79" t="s">
        <v>8131</v>
      </c>
      <c r="C2271" s="80" t="s">
        <v>6828</v>
      </c>
      <c r="D2271" s="81">
        <v>12.44</v>
      </c>
      <c r="E2271" s="81">
        <v>12.51</v>
      </c>
      <c r="F2271" s="81">
        <v>24.95</v>
      </c>
      <c r="G2271" s="65">
        <f t="shared" si="35"/>
        <v>9</v>
      </c>
    </row>
    <row r="2272" spans="1:7" x14ac:dyDescent="0.25">
      <c r="A2272" s="78" t="s">
        <v>3606</v>
      </c>
      <c r="B2272" s="79" t="s">
        <v>8132</v>
      </c>
      <c r="C2272" s="80" t="s">
        <v>6828</v>
      </c>
      <c r="D2272" s="81">
        <v>15.66</v>
      </c>
      <c r="E2272" s="81">
        <v>12.51</v>
      </c>
      <c r="F2272" s="81">
        <v>28.17</v>
      </c>
      <c r="G2272" s="65">
        <f t="shared" si="35"/>
        <v>9</v>
      </c>
    </row>
    <row r="2273" spans="1:7" x14ac:dyDescent="0.25">
      <c r="A2273" s="78" t="s">
        <v>3607</v>
      </c>
      <c r="B2273" s="79" t="s">
        <v>8133</v>
      </c>
      <c r="C2273" s="80" t="s">
        <v>6828</v>
      </c>
      <c r="D2273" s="81">
        <v>18.510000000000002</v>
      </c>
      <c r="E2273" s="81">
        <v>12.51</v>
      </c>
      <c r="F2273" s="81">
        <v>31.02</v>
      </c>
      <c r="G2273" s="65">
        <f t="shared" si="35"/>
        <v>9</v>
      </c>
    </row>
    <row r="2274" spans="1:7" x14ac:dyDescent="0.25">
      <c r="A2274" s="78" t="s">
        <v>3608</v>
      </c>
      <c r="B2274" s="79" t="s">
        <v>8134</v>
      </c>
      <c r="C2274" s="80" t="s">
        <v>6828</v>
      </c>
      <c r="D2274" s="81">
        <v>20.22</v>
      </c>
      <c r="E2274" s="81">
        <v>12.51</v>
      </c>
      <c r="F2274" s="81">
        <v>32.729999999999997</v>
      </c>
      <c r="G2274" s="65">
        <f t="shared" si="35"/>
        <v>9</v>
      </c>
    </row>
    <row r="2275" spans="1:7" x14ac:dyDescent="0.25">
      <c r="A2275" s="78" t="s">
        <v>3609</v>
      </c>
      <c r="B2275" s="79" t="s">
        <v>8135</v>
      </c>
      <c r="C2275" s="80" t="s">
        <v>6828</v>
      </c>
      <c r="D2275" s="81">
        <v>24.67</v>
      </c>
      <c r="E2275" s="81">
        <v>12.51</v>
      </c>
      <c r="F2275" s="81">
        <v>37.18</v>
      </c>
      <c r="G2275" s="65">
        <f t="shared" si="35"/>
        <v>9</v>
      </c>
    </row>
    <row r="2276" spans="1:7" x14ac:dyDescent="0.25">
      <c r="A2276" s="78" t="s">
        <v>3610</v>
      </c>
      <c r="B2276" s="79" t="s">
        <v>8136</v>
      </c>
      <c r="C2276" s="80" t="s">
        <v>6828</v>
      </c>
      <c r="D2276" s="81">
        <v>17.23</v>
      </c>
      <c r="E2276" s="81">
        <v>12.51</v>
      </c>
      <c r="F2276" s="81">
        <v>29.74</v>
      </c>
      <c r="G2276" s="65">
        <f t="shared" si="35"/>
        <v>9</v>
      </c>
    </row>
    <row r="2277" spans="1:7" x14ac:dyDescent="0.25">
      <c r="A2277" s="78" t="s">
        <v>3611</v>
      </c>
      <c r="B2277" s="79" t="s">
        <v>8137</v>
      </c>
      <c r="C2277" s="80" t="s">
        <v>6828</v>
      </c>
      <c r="D2277" s="81">
        <v>20.64</v>
      </c>
      <c r="E2277" s="81">
        <v>12.51</v>
      </c>
      <c r="F2277" s="81">
        <v>33.15</v>
      </c>
      <c r="G2277" s="65">
        <f t="shared" si="35"/>
        <v>9</v>
      </c>
    </row>
    <row r="2278" spans="1:7" x14ac:dyDescent="0.25">
      <c r="A2278" s="78" t="s">
        <v>3612</v>
      </c>
      <c r="B2278" s="79" t="s">
        <v>8138</v>
      </c>
      <c r="C2278" s="80" t="s">
        <v>6828</v>
      </c>
      <c r="D2278" s="81">
        <v>23.99</v>
      </c>
      <c r="E2278" s="81">
        <v>12.51</v>
      </c>
      <c r="F2278" s="81">
        <v>36.5</v>
      </c>
      <c r="G2278" s="65">
        <f t="shared" si="35"/>
        <v>9</v>
      </c>
    </row>
    <row r="2279" spans="1:7" x14ac:dyDescent="0.25">
      <c r="A2279" s="78" t="s">
        <v>3613</v>
      </c>
      <c r="B2279" s="79" t="s">
        <v>8139</v>
      </c>
      <c r="C2279" s="80" t="s">
        <v>6828</v>
      </c>
      <c r="D2279" s="81">
        <v>24.28</v>
      </c>
      <c r="E2279" s="81">
        <v>12.51</v>
      </c>
      <c r="F2279" s="81">
        <v>36.79</v>
      </c>
      <c r="G2279" s="65">
        <f t="shared" si="35"/>
        <v>9</v>
      </c>
    </row>
    <row r="2280" spans="1:7" x14ac:dyDescent="0.25">
      <c r="A2280" s="78" t="s">
        <v>3614</v>
      </c>
      <c r="B2280" s="79" t="s">
        <v>8140</v>
      </c>
      <c r="C2280" s="80" t="s">
        <v>6828</v>
      </c>
      <c r="D2280" s="81">
        <v>30.31</v>
      </c>
      <c r="E2280" s="81">
        <v>12.51</v>
      </c>
      <c r="F2280" s="81">
        <v>42.82</v>
      </c>
      <c r="G2280" s="65">
        <f t="shared" si="35"/>
        <v>9</v>
      </c>
    </row>
    <row r="2281" spans="1:7" x14ac:dyDescent="0.25">
      <c r="A2281" s="78" t="s">
        <v>3615</v>
      </c>
      <c r="B2281" s="79" t="s">
        <v>8141</v>
      </c>
      <c r="C2281" s="80" t="s">
        <v>6828</v>
      </c>
      <c r="D2281" s="81">
        <v>40.28</v>
      </c>
      <c r="E2281" s="81">
        <v>12.51</v>
      </c>
      <c r="F2281" s="81">
        <v>52.79</v>
      </c>
      <c r="G2281" s="65">
        <f t="shared" si="35"/>
        <v>9</v>
      </c>
    </row>
    <row r="2282" spans="1:7" x14ac:dyDescent="0.25">
      <c r="A2282" s="78" t="s">
        <v>3616</v>
      </c>
      <c r="B2282" s="79" t="s">
        <v>8142</v>
      </c>
      <c r="C2282" s="80" t="s">
        <v>6828</v>
      </c>
      <c r="D2282" s="81">
        <v>13.87</v>
      </c>
      <c r="E2282" s="81">
        <v>12.51</v>
      </c>
      <c r="F2282" s="81">
        <v>26.38</v>
      </c>
      <c r="G2282" s="65">
        <f t="shared" si="35"/>
        <v>9</v>
      </c>
    </row>
    <row r="2283" spans="1:7" x14ac:dyDescent="0.25">
      <c r="A2283" s="78" t="s">
        <v>3617</v>
      </c>
      <c r="B2283" s="79" t="s">
        <v>8143</v>
      </c>
      <c r="C2283" s="80" t="s">
        <v>6828</v>
      </c>
      <c r="D2283" s="81">
        <v>17.02</v>
      </c>
      <c r="E2283" s="81">
        <v>12.51</v>
      </c>
      <c r="F2283" s="81">
        <v>29.53</v>
      </c>
      <c r="G2283" s="65">
        <f t="shared" si="35"/>
        <v>9</v>
      </c>
    </row>
    <row r="2284" spans="1:7" x14ac:dyDescent="0.25">
      <c r="A2284" s="78" t="s">
        <v>3618</v>
      </c>
      <c r="B2284" s="79" t="s">
        <v>8144</v>
      </c>
      <c r="C2284" s="80" t="s">
        <v>6828</v>
      </c>
      <c r="D2284" s="81">
        <v>23.21</v>
      </c>
      <c r="E2284" s="81">
        <v>12.51</v>
      </c>
      <c r="F2284" s="81">
        <v>35.72</v>
      </c>
      <c r="G2284" s="65">
        <f t="shared" si="35"/>
        <v>9</v>
      </c>
    </row>
    <row r="2285" spans="1:7" x14ac:dyDescent="0.25">
      <c r="A2285" s="78" t="s">
        <v>3619</v>
      </c>
      <c r="B2285" s="79" t="s">
        <v>8145</v>
      </c>
      <c r="C2285" s="80" t="s">
        <v>6828</v>
      </c>
      <c r="D2285" s="81">
        <v>27.28</v>
      </c>
      <c r="E2285" s="81">
        <v>12.51</v>
      </c>
      <c r="F2285" s="81">
        <v>39.79</v>
      </c>
      <c r="G2285" s="65">
        <f t="shared" si="35"/>
        <v>9</v>
      </c>
    </row>
    <row r="2286" spans="1:7" x14ac:dyDescent="0.25">
      <c r="A2286" s="78" t="s">
        <v>3620</v>
      </c>
      <c r="B2286" s="79" t="s">
        <v>8146</v>
      </c>
      <c r="C2286" s="80" t="s">
        <v>6828</v>
      </c>
      <c r="D2286" s="81">
        <v>32.450000000000003</v>
      </c>
      <c r="E2286" s="81">
        <v>17.52</v>
      </c>
      <c r="F2286" s="81">
        <v>49.97</v>
      </c>
      <c r="G2286" s="65">
        <f t="shared" si="35"/>
        <v>9</v>
      </c>
    </row>
    <row r="2287" spans="1:7" x14ac:dyDescent="0.25">
      <c r="A2287" s="78" t="s">
        <v>3621</v>
      </c>
      <c r="B2287" s="79" t="s">
        <v>8147</v>
      </c>
      <c r="C2287" s="80" t="s">
        <v>6828</v>
      </c>
      <c r="D2287" s="81">
        <v>36.44</v>
      </c>
      <c r="E2287" s="81">
        <v>17.52</v>
      </c>
      <c r="F2287" s="81">
        <v>53.96</v>
      </c>
      <c r="G2287" s="65">
        <f t="shared" si="35"/>
        <v>9</v>
      </c>
    </row>
    <row r="2288" spans="1:7" x14ac:dyDescent="0.25">
      <c r="A2288" s="78" t="s">
        <v>3622</v>
      </c>
      <c r="B2288" s="79" t="s">
        <v>8148</v>
      </c>
      <c r="C2288" s="80" t="s">
        <v>6828</v>
      </c>
      <c r="D2288" s="81">
        <v>47.21</v>
      </c>
      <c r="E2288" s="81">
        <v>17.52</v>
      </c>
      <c r="F2288" s="81">
        <v>64.73</v>
      </c>
      <c r="G2288" s="65">
        <f t="shared" si="35"/>
        <v>9</v>
      </c>
    </row>
    <row r="2289" spans="1:7" x14ac:dyDescent="0.25">
      <c r="A2289" s="78" t="s">
        <v>3623</v>
      </c>
      <c r="B2289" s="79" t="s">
        <v>6981</v>
      </c>
      <c r="C2289" s="80"/>
      <c r="D2289" s="81"/>
      <c r="E2289" s="81"/>
      <c r="F2289" s="81"/>
      <c r="G2289" s="65">
        <f t="shared" si="35"/>
        <v>2</v>
      </c>
    </row>
    <row r="2290" spans="1:7" x14ac:dyDescent="0.25">
      <c r="A2290" s="78" t="s">
        <v>3624</v>
      </c>
      <c r="B2290" s="79" t="s">
        <v>6982</v>
      </c>
      <c r="C2290" s="80"/>
      <c r="D2290" s="81"/>
      <c r="E2290" s="81"/>
      <c r="F2290" s="81"/>
      <c r="G2290" s="65">
        <f t="shared" si="35"/>
        <v>5</v>
      </c>
    </row>
    <row r="2291" spans="1:7" ht="30" x14ac:dyDescent="0.25">
      <c r="A2291" s="78" t="s">
        <v>3625</v>
      </c>
      <c r="B2291" s="79" t="s">
        <v>3626</v>
      </c>
      <c r="C2291" s="80" t="s">
        <v>6833</v>
      </c>
      <c r="D2291" s="81">
        <v>1.39</v>
      </c>
      <c r="E2291" s="81">
        <v>2</v>
      </c>
      <c r="F2291" s="81">
        <v>3.39</v>
      </c>
      <c r="G2291" s="65">
        <f t="shared" si="35"/>
        <v>9</v>
      </c>
    </row>
    <row r="2292" spans="1:7" ht="30" x14ac:dyDescent="0.25">
      <c r="A2292" s="78" t="s">
        <v>3627</v>
      </c>
      <c r="B2292" s="79" t="s">
        <v>3628</v>
      </c>
      <c r="C2292" s="80" t="s">
        <v>6833</v>
      </c>
      <c r="D2292" s="81">
        <v>2.19</v>
      </c>
      <c r="E2292" s="81">
        <v>2</v>
      </c>
      <c r="F2292" s="81">
        <v>4.1900000000000004</v>
      </c>
      <c r="G2292" s="65">
        <f t="shared" si="35"/>
        <v>9</v>
      </c>
    </row>
    <row r="2293" spans="1:7" ht="30" x14ac:dyDescent="0.25">
      <c r="A2293" s="78" t="s">
        <v>3629</v>
      </c>
      <c r="B2293" s="79" t="s">
        <v>3630</v>
      </c>
      <c r="C2293" s="80" t="s">
        <v>6833</v>
      </c>
      <c r="D2293" s="81">
        <v>3.55</v>
      </c>
      <c r="E2293" s="81">
        <v>3</v>
      </c>
      <c r="F2293" s="81">
        <v>6.55</v>
      </c>
      <c r="G2293" s="65">
        <f t="shared" si="35"/>
        <v>9</v>
      </c>
    </row>
    <row r="2294" spans="1:7" ht="30" x14ac:dyDescent="0.25">
      <c r="A2294" s="78" t="s">
        <v>3631</v>
      </c>
      <c r="B2294" s="79" t="s">
        <v>3632</v>
      </c>
      <c r="C2294" s="80" t="s">
        <v>6833</v>
      </c>
      <c r="D2294" s="81">
        <v>5.33</v>
      </c>
      <c r="E2294" s="81">
        <v>3.51</v>
      </c>
      <c r="F2294" s="81">
        <v>8.84</v>
      </c>
      <c r="G2294" s="65">
        <f t="shared" si="35"/>
        <v>9</v>
      </c>
    </row>
    <row r="2295" spans="1:7" ht="30" x14ac:dyDescent="0.25">
      <c r="A2295" s="78" t="s">
        <v>3633</v>
      </c>
      <c r="B2295" s="79" t="s">
        <v>3634</v>
      </c>
      <c r="C2295" s="80" t="s">
        <v>6833</v>
      </c>
      <c r="D2295" s="81">
        <v>9.06</v>
      </c>
      <c r="E2295" s="81">
        <v>4.01</v>
      </c>
      <c r="F2295" s="81">
        <v>13.07</v>
      </c>
      <c r="G2295" s="65">
        <f t="shared" si="35"/>
        <v>9</v>
      </c>
    </row>
    <row r="2296" spans="1:7" x14ac:dyDescent="0.25">
      <c r="A2296" s="78" t="s">
        <v>3635</v>
      </c>
      <c r="B2296" s="79" t="s">
        <v>6983</v>
      </c>
      <c r="C2296" s="80"/>
      <c r="D2296" s="81"/>
      <c r="E2296" s="81"/>
      <c r="F2296" s="81"/>
      <c r="G2296" s="65">
        <f t="shared" si="35"/>
        <v>5</v>
      </c>
    </row>
    <row r="2297" spans="1:7" ht="30" x14ac:dyDescent="0.25">
      <c r="A2297" s="78" t="s">
        <v>3636</v>
      </c>
      <c r="B2297" s="79" t="s">
        <v>3637</v>
      </c>
      <c r="C2297" s="80" t="s">
        <v>6833</v>
      </c>
      <c r="D2297" s="81">
        <v>0.99</v>
      </c>
      <c r="E2297" s="81">
        <v>2</v>
      </c>
      <c r="F2297" s="81">
        <v>2.99</v>
      </c>
      <c r="G2297" s="65">
        <f t="shared" si="35"/>
        <v>9</v>
      </c>
    </row>
    <row r="2298" spans="1:7" ht="30" x14ac:dyDescent="0.25">
      <c r="A2298" s="78" t="s">
        <v>3638</v>
      </c>
      <c r="B2298" s="79" t="s">
        <v>3639</v>
      </c>
      <c r="C2298" s="80" t="s">
        <v>6833</v>
      </c>
      <c r="D2298" s="81">
        <v>2.41</v>
      </c>
      <c r="E2298" s="81">
        <v>2.5</v>
      </c>
      <c r="F2298" s="81">
        <v>4.91</v>
      </c>
      <c r="G2298" s="65">
        <f t="shared" si="35"/>
        <v>9</v>
      </c>
    </row>
    <row r="2299" spans="1:7" ht="30" x14ac:dyDescent="0.25">
      <c r="A2299" s="78" t="s">
        <v>3640</v>
      </c>
      <c r="B2299" s="79" t="s">
        <v>8698</v>
      </c>
      <c r="C2299" s="80" t="s">
        <v>6833</v>
      </c>
      <c r="D2299" s="81">
        <v>3.66</v>
      </c>
      <c r="E2299" s="81">
        <v>3</v>
      </c>
      <c r="F2299" s="81">
        <v>6.66</v>
      </c>
      <c r="G2299" s="65">
        <f t="shared" si="35"/>
        <v>9</v>
      </c>
    </row>
    <row r="2300" spans="1:7" ht="30" x14ac:dyDescent="0.25">
      <c r="A2300" s="78" t="s">
        <v>3641</v>
      </c>
      <c r="B2300" s="79" t="s">
        <v>3642</v>
      </c>
      <c r="C2300" s="80" t="s">
        <v>6833</v>
      </c>
      <c r="D2300" s="81">
        <v>5.07</v>
      </c>
      <c r="E2300" s="81">
        <v>3.51</v>
      </c>
      <c r="F2300" s="81">
        <v>8.58</v>
      </c>
      <c r="G2300" s="65">
        <f t="shared" si="35"/>
        <v>9</v>
      </c>
    </row>
    <row r="2301" spans="1:7" ht="30" x14ac:dyDescent="0.25">
      <c r="A2301" s="78" t="s">
        <v>3643</v>
      </c>
      <c r="B2301" s="79" t="s">
        <v>3644</v>
      </c>
      <c r="C2301" s="80" t="s">
        <v>6833</v>
      </c>
      <c r="D2301" s="81">
        <v>7.99</v>
      </c>
      <c r="E2301" s="81">
        <v>4.01</v>
      </c>
      <c r="F2301" s="81">
        <v>12</v>
      </c>
      <c r="G2301" s="65">
        <f t="shared" si="35"/>
        <v>9</v>
      </c>
    </row>
    <row r="2302" spans="1:7" x14ac:dyDescent="0.25">
      <c r="A2302" s="78" t="s">
        <v>3645</v>
      </c>
      <c r="B2302" s="79" t="s">
        <v>6984</v>
      </c>
      <c r="C2302" s="80"/>
      <c r="D2302" s="81"/>
      <c r="E2302" s="81"/>
      <c r="F2302" s="81"/>
      <c r="G2302" s="65">
        <f t="shared" si="35"/>
        <v>5</v>
      </c>
    </row>
    <row r="2303" spans="1:7" x14ac:dyDescent="0.25">
      <c r="A2303" s="78" t="s">
        <v>6753</v>
      </c>
      <c r="B2303" s="79" t="s">
        <v>6754</v>
      </c>
      <c r="C2303" s="80" t="s">
        <v>6833</v>
      </c>
      <c r="D2303" s="81">
        <v>8.35</v>
      </c>
      <c r="E2303" s="81">
        <v>2.5</v>
      </c>
      <c r="F2303" s="81">
        <v>10.85</v>
      </c>
      <c r="G2303" s="65">
        <f t="shared" si="35"/>
        <v>9</v>
      </c>
    </row>
    <row r="2304" spans="1:7" x14ac:dyDescent="0.25">
      <c r="A2304" s="78" t="s">
        <v>3646</v>
      </c>
      <c r="B2304" s="79" t="s">
        <v>3647</v>
      </c>
      <c r="C2304" s="80" t="s">
        <v>6833</v>
      </c>
      <c r="D2304" s="81">
        <v>13.35</v>
      </c>
      <c r="E2304" s="81">
        <v>2.5</v>
      </c>
      <c r="F2304" s="81">
        <v>15.85</v>
      </c>
      <c r="G2304" s="65">
        <f t="shared" si="35"/>
        <v>9</v>
      </c>
    </row>
    <row r="2305" spans="1:7" x14ac:dyDescent="0.25">
      <c r="A2305" s="78" t="s">
        <v>3648</v>
      </c>
      <c r="B2305" s="79" t="s">
        <v>3649</v>
      </c>
      <c r="C2305" s="80" t="s">
        <v>6833</v>
      </c>
      <c r="D2305" s="81">
        <v>18.350000000000001</v>
      </c>
      <c r="E2305" s="81">
        <v>5.01</v>
      </c>
      <c r="F2305" s="81">
        <v>23.36</v>
      </c>
      <c r="G2305" s="65">
        <f t="shared" si="35"/>
        <v>9</v>
      </c>
    </row>
    <row r="2306" spans="1:7" x14ac:dyDescent="0.25">
      <c r="A2306" s="78" t="s">
        <v>3650</v>
      </c>
      <c r="B2306" s="79" t="s">
        <v>3651</v>
      </c>
      <c r="C2306" s="80" t="s">
        <v>6833</v>
      </c>
      <c r="D2306" s="81">
        <v>28.6</v>
      </c>
      <c r="E2306" s="81">
        <v>7.5</v>
      </c>
      <c r="F2306" s="81">
        <v>36.1</v>
      </c>
      <c r="G2306" s="65">
        <f t="shared" si="35"/>
        <v>9</v>
      </c>
    </row>
    <row r="2307" spans="1:7" x14ac:dyDescent="0.25">
      <c r="A2307" s="78" t="s">
        <v>3652</v>
      </c>
      <c r="B2307" s="79" t="s">
        <v>3653</v>
      </c>
      <c r="C2307" s="80" t="s">
        <v>6833</v>
      </c>
      <c r="D2307" s="81">
        <v>40.130000000000003</v>
      </c>
      <c r="E2307" s="81">
        <v>10.01</v>
      </c>
      <c r="F2307" s="81">
        <v>50.14</v>
      </c>
      <c r="G2307" s="65">
        <f t="shared" si="35"/>
        <v>9</v>
      </c>
    </row>
    <row r="2308" spans="1:7" x14ac:dyDescent="0.25">
      <c r="A2308" s="78" t="s">
        <v>3654</v>
      </c>
      <c r="B2308" s="79" t="s">
        <v>3655</v>
      </c>
      <c r="C2308" s="80" t="s">
        <v>6833</v>
      </c>
      <c r="D2308" s="81">
        <v>54.67</v>
      </c>
      <c r="E2308" s="81">
        <v>12.51</v>
      </c>
      <c r="F2308" s="81">
        <v>67.180000000000007</v>
      </c>
      <c r="G2308" s="65">
        <f t="shared" si="35"/>
        <v>9</v>
      </c>
    </row>
    <row r="2309" spans="1:7" x14ac:dyDescent="0.25">
      <c r="A2309" s="78" t="s">
        <v>3656</v>
      </c>
      <c r="B2309" s="79" t="s">
        <v>3657</v>
      </c>
      <c r="C2309" s="80" t="s">
        <v>6833</v>
      </c>
      <c r="D2309" s="81">
        <v>88.29</v>
      </c>
      <c r="E2309" s="81">
        <v>15.02</v>
      </c>
      <c r="F2309" s="81">
        <v>103.31</v>
      </c>
      <c r="G2309" s="65">
        <f t="shared" si="35"/>
        <v>9</v>
      </c>
    </row>
    <row r="2310" spans="1:7" x14ac:dyDescent="0.25">
      <c r="A2310" s="78" t="s">
        <v>3658</v>
      </c>
      <c r="B2310" s="79" t="s">
        <v>3659</v>
      </c>
      <c r="C2310" s="80" t="s">
        <v>6833</v>
      </c>
      <c r="D2310" s="81">
        <v>176.33</v>
      </c>
      <c r="E2310" s="81">
        <v>22.52</v>
      </c>
      <c r="F2310" s="81">
        <v>198.85</v>
      </c>
      <c r="G2310" s="65">
        <f t="shared" si="35"/>
        <v>9</v>
      </c>
    </row>
    <row r="2311" spans="1:7" ht="30" x14ac:dyDescent="0.25">
      <c r="A2311" s="78" t="s">
        <v>3660</v>
      </c>
      <c r="B2311" s="79" t="s">
        <v>6985</v>
      </c>
      <c r="C2311" s="80"/>
      <c r="D2311" s="81"/>
      <c r="E2311" s="81"/>
      <c r="F2311" s="81"/>
      <c r="G2311" s="65">
        <f t="shared" si="35"/>
        <v>5</v>
      </c>
    </row>
    <row r="2312" spans="1:7" ht="30" x14ac:dyDescent="0.25">
      <c r="A2312" s="78" t="s">
        <v>3661</v>
      </c>
      <c r="B2312" s="79" t="s">
        <v>3662</v>
      </c>
      <c r="C2312" s="80" t="s">
        <v>6833</v>
      </c>
      <c r="D2312" s="81">
        <v>183.64</v>
      </c>
      <c r="E2312" s="81">
        <v>45.39</v>
      </c>
      <c r="F2312" s="81">
        <v>229.03</v>
      </c>
      <c r="G2312" s="65">
        <f t="shared" si="35"/>
        <v>9</v>
      </c>
    </row>
    <row r="2313" spans="1:7" ht="30" x14ac:dyDescent="0.25">
      <c r="A2313" s="78" t="s">
        <v>3663</v>
      </c>
      <c r="B2313" s="79" t="s">
        <v>6986</v>
      </c>
      <c r="C2313" s="80"/>
      <c r="D2313" s="81"/>
      <c r="E2313" s="81"/>
      <c r="F2313" s="81"/>
      <c r="G2313" s="65">
        <f t="shared" si="35"/>
        <v>5</v>
      </c>
    </row>
    <row r="2314" spans="1:7" ht="30" x14ac:dyDescent="0.25">
      <c r="A2314" s="78" t="s">
        <v>3664</v>
      </c>
      <c r="B2314" s="79" t="s">
        <v>3665</v>
      </c>
      <c r="C2314" s="80" t="s">
        <v>6833</v>
      </c>
      <c r="D2314" s="81">
        <v>50</v>
      </c>
      <c r="E2314" s="81">
        <v>27.23</v>
      </c>
      <c r="F2314" s="81">
        <v>77.23</v>
      </c>
      <c r="G2314" s="65">
        <f t="shared" ref="G2314:G2377" si="36">LEN(A2314)</f>
        <v>9</v>
      </c>
    </row>
    <row r="2315" spans="1:7" ht="30" x14ac:dyDescent="0.25">
      <c r="A2315" s="78" t="s">
        <v>3666</v>
      </c>
      <c r="B2315" s="79" t="s">
        <v>3667</v>
      </c>
      <c r="C2315" s="80" t="s">
        <v>6833</v>
      </c>
      <c r="D2315" s="81">
        <v>62.64</v>
      </c>
      <c r="E2315" s="81">
        <v>32.79</v>
      </c>
      <c r="F2315" s="81">
        <v>95.43</v>
      </c>
      <c r="G2315" s="65">
        <f t="shared" si="36"/>
        <v>9</v>
      </c>
    </row>
    <row r="2316" spans="1:7" ht="30" x14ac:dyDescent="0.25">
      <c r="A2316" s="78" t="s">
        <v>3668</v>
      </c>
      <c r="B2316" s="79" t="s">
        <v>3669</v>
      </c>
      <c r="C2316" s="80" t="s">
        <v>6833</v>
      </c>
      <c r="D2316" s="81">
        <v>68.95</v>
      </c>
      <c r="E2316" s="81">
        <v>45.39</v>
      </c>
      <c r="F2316" s="81">
        <v>114.34</v>
      </c>
      <c r="G2316" s="65">
        <f t="shared" si="36"/>
        <v>9</v>
      </c>
    </row>
    <row r="2317" spans="1:7" ht="30" x14ac:dyDescent="0.25">
      <c r="A2317" s="78" t="s">
        <v>3670</v>
      </c>
      <c r="B2317" s="79" t="s">
        <v>3671</v>
      </c>
      <c r="C2317" s="80" t="s">
        <v>6833</v>
      </c>
      <c r="D2317" s="81">
        <v>141.84</v>
      </c>
      <c r="E2317" s="81">
        <v>54.46</v>
      </c>
      <c r="F2317" s="81">
        <v>196.3</v>
      </c>
      <c r="G2317" s="65">
        <f t="shared" si="36"/>
        <v>9</v>
      </c>
    </row>
    <row r="2318" spans="1:7" x14ac:dyDescent="0.25">
      <c r="A2318" s="78" t="s">
        <v>3672</v>
      </c>
      <c r="B2318" s="79" t="s">
        <v>3673</v>
      </c>
      <c r="C2318" s="80"/>
      <c r="D2318" s="81"/>
      <c r="E2318" s="81"/>
      <c r="F2318" s="81"/>
      <c r="G2318" s="65">
        <f t="shared" si="36"/>
        <v>5</v>
      </c>
    </row>
    <row r="2319" spans="1:7" x14ac:dyDescent="0.25">
      <c r="A2319" s="78" t="s">
        <v>3674</v>
      </c>
      <c r="B2319" s="79" t="s">
        <v>3675</v>
      </c>
      <c r="C2319" s="80" t="s">
        <v>6828</v>
      </c>
      <c r="D2319" s="81">
        <v>9.56</v>
      </c>
      <c r="E2319" s="81">
        <v>5.01</v>
      </c>
      <c r="F2319" s="81">
        <v>14.57</v>
      </c>
      <c r="G2319" s="65">
        <f t="shared" si="36"/>
        <v>9</v>
      </c>
    </row>
    <row r="2320" spans="1:7" x14ac:dyDescent="0.25">
      <c r="A2320" s="78" t="s">
        <v>3676</v>
      </c>
      <c r="B2320" s="79" t="s">
        <v>3677</v>
      </c>
      <c r="C2320" s="80" t="s">
        <v>6828</v>
      </c>
      <c r="D2320" s="81">
        <v>6.63</v>
      </c>
      <c r="E2320" s="81">
        <v>5.01</v>
      </c>
      <c r="F2320" s="81">
        <v>11.64</v>
      </c>
      <c r="G2320" s="65">
        <f t="shared" si="36"/>
        <v>9</v>
      </c>
    </row>
    <row r="2321" spans="1:7" x14ac:dyDescent="0.25">
      <c r="A2321" s="78" t="s">
        <v>3678</v>
      </c>
      <c r="B2321" s="79" t="s">
        <v>3679</v>
      </c>
      <c r="C2321" s="80" t="s">
        <v>6828</v>
      </c>
      <c r="D2321" s="81">
        <v>8.84</v>
      </c>
      <c r="E2321" s="81">
        <v>5.01</v>
      </c>
      <c r="F2321" s="81">
        <v>13.85</v>
      </c>
      <c r="G2321" s="65">
        <f t="shared" si="36"/>
        <v>9</v>
      </c>
    </row>
    <row r="2322" spans="1:7" x14ac:dyDescent="0.25">
      <c r="A2322" s="78" t="s">
        <v>3680</v>
      </c>
      <c r="B2322" s="79" t="s">
        <v>3681</v>
      </c>
      <c r="C2322" s="80" t="s">
        <v>6828</v>
      </c>
      <c r="D2322" s="81">
        <v>11.05</v>
      </c>
      <c r="E2322" s="81">
        <v>5.01</v>
      </c>
      <c r="F2322" s="81">
        <v>16.059999999999999</v>
      </c>
      <c r="G2322" s="65">
        <f t="shared" si="36"/>
        <v>9</v>
      </c>
    </row>
    <row r="2323" spans="1:7" x14ac:dyDescent="0.25">
      <c r="A2323" s="78" t="s">
        <v>3682</v>
      </c>
      <c r="B2323" s="79" t="s">
        <v>3683</v>
      </c>
      <c r="C2323" s="80" t="s">
        <v>6828</v>
      </c>
      <c r="D2323" s="81">
        <v>12.17</v>
      </c>
      <c r="E2323" s="81">
        <v>5.01</v>
      </c>
      <c r="F2323" s="81">
        <v>17.18</v>
      </c>
      <c r="G2323" s="65">
        <f t="shared" si="36"/>
        <v>9</v>
      </c>
    </row>
    <row r="2324" spans="1:7" x14ac:dyDescent="0.25">
      <c r="A2324" s="78" t="s">
        <v>3684</v>
      </c>
      <c r="B2324" s="79" t="s">
        <v>3685</v>
      </c>
      <c r="C2324" s="80" t="s">
        <v>6828</v>
      </c>
      <c r="D2324" s="81">
        <v>13.8</v>
      </c>
      <c r="E2324" s="81">
        <v>5.01</v>
      </c>
      <c r="F2324" s="81">
        <v>18.809999999999999</v>
      </c>
      <c r="G2324" s="65">
        <f t="shared" si="36"/>
        <v>9</v>
      </c>
    </row>
    <row r="2325" spans="1:7" x14ac:dyDescent="0.25">
      <c r="A2325" s="78" t="s">
        <v>3686</v>
      </c>
      <c r="B2325" s="79" t="s">
        <v>3687</v>
      </c>
      <c r="C2325" s="80" t="s">
        <v>6828</v>
      </c>
      <c r="D2325" s="81">
        <v>15.97</v>
      </c>
      <c r="E2325" s="81">
        <v>5.01</v>
      </c>
      <c r="F2325" s="81">
        <v>20.98</v>
      </c>
      <c r="G2325" s="65">
        <f t="shared" si="36"/>
        <v>9</v>
      </c>
    </row>
    <row r="2326" spans="1:7" x14ac:dyDescent="0.25">
      <c r="A2326" s="78" t="s">
        <v>3688</v>
      </c>
      <c r="B2326" s="79" t="s">
        <v>3689</v>
      </c>
      <c r="C2326" s="80" t="s">
        <v>6828</v>
      </c>
      <c r="D2326" s="81">
        <v>18.89</v>
      </c>
      <c r="E2326" s="81">
        <v>5.01</v>
      </c>
      <c r="F2326" s="81">
        <v>23.9</v>
      </c>
      <c r="G2326" s="65">
        <f t="shared" si="36"/>
        <v>9</v>
      </c>
    </row>
    <row r="2327" spans="1:7" x14ac:dyDescent="0.25">
      <c r="A2327" s="78" t="s">
        <v>3690</v>
      </c>
      <c r="B2327" s="79" t="s">
        <v>6987</v>
      </c>
      <c r="C2327" s="80"/>
      <c r="D2327" s="81"/>
      <c r="E2327" s="81"/>
      <c r="F2327" s="81"/>
      <c r="G2327" s="65">
        <f t="shared" si="36"/>
        <v>5</v>
      </c>
    </row>
    <row r="2328" spans="1:7" x14ac:dyDescent="0.25">
      <c r="A2328" s="78" t="s">
        <v>3691</v>
      </c>
      <c r="B2328" s="79" t="s">
        <v>3692</v>
      </c>
      <c r="C2328" s="80" t="s">
        <v>6828</v>
      </c>
      <c r="D2328" s="81">
        <v>0.86</v>
      </c>
      <c r="E2328" s="81">
        <v>4.01</v>
      </c>
      <c r="F2328" s="81">
        <v>4.87</v>
      </c>
      <c r="G2328" s="65">
        <f t="shared" si="36"/>
        <v>9</v>
      </c>
    </row>
    <row r="2329" spans="1:7" x14ac:dyDescent="0.25">
      <c r="A2329" s="78" t="s">
        <v>3693</v>
      </c>
      <c r="B2329" s="79" t="s">
        <v>3694</v>
      </c>
      <c r="C2329" s="80" t="s">
        <v>6828</v>
      </c>
      <c r="D2329" s="81">
        <v>6.41</v>
      </c>
      <c r="E2329" s="81">
        <v>7.5</v>
      </c>
      <c r="F2329" s="81">
        <v>13.91</v>
      </c>
      <c r="G2329" s="65">
        <f t="shared" si="36"/>
        <v>9</v>
      </c>
    </row>
    <row r="2330" spans="1:7" x14ac:dyDescent="0.25">
      <c r="A2330" s="78" t="s">
        <v>3695</v>
      </c>
      <c r="B2330" s="79" t="s">
        <v>3696</v>
      </c>
      <c r="C2330" s="80" t="s">
        <v>6828</v>
      </c>
      <c r="D2330" s="81">
        <v>8.86</v>
      </c>
      <c r="E2330" s="81">
        <v>7.5</v>
      </c>
      <c r="F2330" s="81">
        <v>16.36</v>
      </c>
      <c r="G2330" s="65">
        <f t="shared" si="36"/>
        <v>9</v>
      </c>
    </row>
    <row r="2331" spans="1:7" x14ac:dyDescent="0.25">
      <c r="A2331" s="78" t="s">
        <v>3697</v>
      </c>
      <c r="B2331" s="79" t="s">
        <v>3698</v>
      </c>
      <c r="C2331" s="80" t="s">
        <v>6828</v>
      </c>
      <c r="D2331" s="81">
        <v>9.1</v>
      </c>
      <c r="E2331" s="81">
        <v>7.5</v>
      </c>
      <c r="F2331" s="81">
        <v>16.600000000000001</v>
      </c>
      <c r="G2331" s="65">
        <f t="shared" si="36"/>
        <v>9</v>
      </c>
    </row>
    <row r="2332" spans="1:7" x14ac:dyDescent="0.25">
      <c r="A2332" s="78" t="s">
        <v>3699</v>
      </c>
      <c r="B2332" s="79" t="s">
        <v>3700</v>
      </c>
      <c r="C2332" s="80" t="s">
        <v>6828</v>
      </c>
      <c r="D2332" s="81">
        <v>9.9600000000000009</v>
      </c>
      <c r="E2332" s="81">
        <v>7.5</v>
      </c>
      <c r="F2332" s="81">
        <v>17.46</v>
      </c>
      <c r="G2332" s="65">
        <f t="shared" si="36"/>
        <v>9</v>
      </c>
    </row>
    <row r="2333" spans="1:7" x14ac:dyDescent="0.25">
      <c r="A2333" s="78" t="s">
        <v>3701</v>
      </c>
      <c r="B2333" s="79" t="s">
        <v>3702</v>
      </c>
      <c r="C2333" s="80" t="s">
        <v>6828</v>
      </c>
      <c r="D2333" s="81">
        <v>15.02</v>
      </c>
      <c r="E2333" s="81">
        <v>7.5</v>
      </c>
      <c r="F2333" s="81">
        <v>22.52</v>
      </c>
      <c r="G2333" s="65">
        <f t="shared" si="36"/>
        <v>9</v>
      </c>
    </row>
    <row r="2334" spans="1:7" x14ac:dyDescent="0.25">
      <c r="A2334" s="78" t="s">
        <v>3703</v>
      </c>
      <c r="B2334" s="79" t="s">
        <v>3704</v>
      </c>
      <c r="C2334" s="80" t="s">
        <v>6828</v>
      </c>
      <c r="D2334" s="81">
        <v>14.77</v>
      </c>
      <c r="E2334" s="81">
        <v>7.5</v>
      </c>
      <c r="F2334" s="81">
        <v>22.27</v>
      </c>
      <c r="G2334" s="65">
        <f t="shared" si="36"/>
        <v>9</v>
      </c>
    </row>
    <row r="2335" spans="1:7" x14ac:dyDescent="0.25">
      <c r="A2335" s="78" t="s">
        <v>3705</v>
      </c>
      <c r="B2335" s="79" t="s">
        <v>3706</v>
      </c>
      <c r="C2335" s="80" t="s">
        <v>6828</v>
      </c>
      <c r="D2335" s="81">
        <v>21.04</v>
      </c>
      <c r="E2335" s="81">
        <v>7.5</v>
      </c>
      <c r="F2335" s="81">
        <v>28.54</v>
      </c>
      <c r="G2335" s="65">
        <f t="shared" si="36"/>
        <v>9</v>
      </c>
    </row>
    <row r="2336" spans="1:7" x14ac:dyDescent="0.25">
      <c r="A2336" s="78" t="s">
        <v>3707</v>
      </c>
      <c r="B2336" s="79" t="s">
        <v>3708</v>
      </c>
      <c r="C2336" s="80" t="s">
        <v>6828</v>
      </c>
      <c r="D2336" s="81">
        <v>30.59</v>
      </c>
      <c r="E2336" s="81">
        <v>10.01</v>
      </c>
      <c r="F2336" s="81">
        <v>40.6</v>
      </c>
      <c r="G2336" s="65">
        <f t="shared" si="36"/>
        <v>9</v>
      </c>
    </row>
    <row r="2337" spans="1:7" x14ac:dyDescent="0.25">
      <c r="A2337" s="78" t="s">
        <v>3709</v>
      </c>
      <c r="B2337" s="79" t="s">
        <v>3710</v>
      </c>
      <c r="C2337" s="80" t="s">
        <v>6828</v>
      </c>
      <c r="D2337" s="81">
        <v>31.96</v>
      </c>
      <c r="E2337" s="81">
        <v>10.01</v>
      </c>
      <c r="F2337" s="81">
        <v>41.97</v>
      </c>
      <c r="G2337" s="65">
        <f t="shared" si="36"/>
        <v>9</v>
      </c>
    </row>
    <row r="2338" spans="1:7" x14ac:dyDescent="0.25">
      <c r="A2338" s="78" t="s">
        <v>3711</v>
      </c>
      <c r="B2338" s="79" t="s">
        <v>3712</v>
      </c>
      <c r="C2338" s="80" t="s">
        <v>6828</v>
      </c>
      <c r="D2338" s="81">
        <v>41.82</v>
      </c>
      <c r="E2338" s="81">
        <v>10.01</v>
      </c>
      <c r="F2338" s="81">
        <v>51.83</v>
      </c>
      <c r="G2338" s="65">
        <f t="shared" si="36"/>
        <v>9</v>
      </c>
    </row>
    <row r="2339" spans="1:7" x14ac:dyDescent="0.25">
      <c r="A2339" s="78" t="s">
        <v>3713</v>
      </c>
      <c r="B2339" s="79" t="s">
        <v>3714</v>
      </c>
      <c r="C2339" s="80" t="s">
        <v>6828</v>
      </c>
      <c r="D2339" s="81">
        <v>46.27</v>
      </c>
      <c r="E2339" s="81">
        <v>10.01</v>
      </c>
      <c r="F2339" s="81">
        <v>56.28</v>
      </c>
      <c r="G2339" s="65">
        <f t="shared" si="36"/>
        <v>9</v>
      </c>
    </row>
    <row r="2340" spans="1:7" x14ac:dyDescent="0.25">
      <c r="A2340" s="78" t="s">
        <v>3715</v>
      </c>
      <c r="B2340" s="79" t="s">
        <v>3716</v>
      </c>
      <c r="C2340" s="80"/>
      <c r="D2340" s="81"/>
      <c r="E2340" s="81"/>
      <c r="F2340" s="81"/>
      <c r="G2340" s="65">
        <f t="shared" si="36"/>
        <v>5</v>
      </c>
    </row>
    <row r="2341" spans="1:7" ht="30" x14ac:dyDescent="0.25">
      <c r="A2341" s="78" t="s">
        <v>3717</v>
      </c>
      <c r="B2341" s="79" t="s">
        <v>7666</v>
      </c>
      <c r="C2341" s="80" t="s">
        <v>6833</v>
      </c>
      <c r="D2341" s="81">
        <v>5.94</v>
      </c>
      <c r="E2341" s="81">
        <v>7.5</v>
      </c>
      <c r="F2341" s="81">
        <v>13.44</v>
      </c>
      <c r="G2341" s="65">
        <f t="shared" si="36"/>
        <v>9</v>
      </c>
    </row>
    <row r="2342" spans="1:7" ht="30" x14ac:dyDescent="0.25">
      <c r="A2342" s="78" t="s">
        <v>3718</v>
      </c>
      <c r="B2342" s="79" t="s">
        <v>7667</v>
      </c>
      <c r="C2342" s="80" t="s">
        <v>6833</v>
      </c>
      <c r="D2342" s="81">
        <v>10.91</v>
      </c>
      <c r="E2342" s="81">
        <v>7.5</v>
      </c>
      <c r="F2342" s="81">
        <v>18.41</v>
      </c>
      <c r="G2342" s="65">
        <f t="shared" si="36"/>
        <v>9</v>
      </c>
    </row>
    <row r="2343" spans="1:7" ht="30" x14ac:dyDescent="0.25">
      <c r="A2343" s="78" t="s">
        <v>3719</v>
      </c>
      <c r="B2343" s="79" t="s">
        <v>7668</v>
      </c>
      <c r="C2343" s="80" t="s">
        <v>6833</v>
      </c>
      <c r="D2343" s="81">
        <v>26.78</v>
      </c>
      <c r="E2343" s="81">
        <v>7.5</v>
      </c>
      <c r="F2343" s="81">
        <v>34.28</v>
      </c>
      <c r="G2343" s="65">
        <f t="shared" si="36"/>
        <v>9</v>
      </c>
    </row>
    <row r="2344" spans="1:7" x14ac:dyDescent="0.25">
      <c r="A2344" s="78" t="s">
        <v>3720</v>
      </c>
      <c r="B2344" s="79" t="s">
        <v>3721</v>
      </c>
      <c r="C2344" s="80" t="s">
        <v>6833</v>
      </c>
      <c r="D2344" s="81">
        <v>0.44</v>
      </c>
      <c r="E2344" s="81">
        <v>4.01</v>
      </c>
      <c r="F2344" s="81">
        <v>4.45</v>
      </c>
      <c r="G2344" s="65">
        <f t="shared" si="36"/>
        <v>9</v>
      </c>
    </row>
    <row r="2345" spans="1:7" ht="30" x14ac:dyDescent="0.25">
      <c r="A2345" s="78" t="s">
        <v>8007</v>
      </c>
      <c r="B2345" s="79" t="s">
        <v>8008</v>
      </c>
      <c r="C2345" s="80" t="s">
        <v>6833</v>
      </c>
      <c r="D2345" s="81">
        <v>0.92</v>
      </c>
      <c r="E2345" s="81">
        <v>4.01</v>
      </c>
      <c r="F2345" s="81">
        <v>4.93</v>
      </c>
      <c r="G2345" s="65">
        <f t="shared" si="36"/>
        <v>9</v>
      </c>
    </row>
    <row r="2346" spans="1:7" x14ac:dyDescent="0.25">
      <c r="A2346" s="78" t="s">
        <v>3722</v>
      </c>
      <c r="B2346" s="79" t="s">
        <v>3723</v>
      </c>
      <c r="C2346" s="80" t="s">
        <v>6833</v>
      </c>
      <c r="D2346" s="81">
        <v>2.19</v>
      </c>
      <c r="E2346" s="81">
        <v>15.02</v>
      </c>
      <c r="F2346" s="81">
        <v>17.21</v>
      </c>
      <c r="G2346" s="65">
        <f t="shared" si="36"/>
        <v>9</v>
      </c>
    </row>
    <row r="2347" spans="1:7" ht="30" x14ac:dyDescent="0.25">
      <c r="A2347" s="78" t="s">
        <v>3724</v>
      </c>
      <c r="B2347" s="79" t="s">
        <v>7669</v>
      </c>
      <c r="C2347" s="80" t="s">
        <v>6833</v>
      </c>
      <c r="D2347" s="81">
        <v>6.19</v>
      </c>
      <c r="E2347" s="81">
        <v>6</v>
      </c>
      <c r="F2347" s="81">
        <v>12.19</v>
      </c>
      <c r="G2347" s="65">
        <f t="shared" si="36"/>
        <v>9</v>
      </c>
    </row>
    <row r="2348" spans="1:7" ht="30" x14ac:dyDescent="0.25">
      <c r="A2348" s="78" t="s">
        <v>3725</v>
      </c>
      <c r="B2348" s="79" t="s">
        <v>3726</v>
      </c>
      <c r="C2348" s="80" t="s">
        <v>6833</v>
      </c>
      <c r="D2348" s="81">
        <v>3.26</v>
      </c>
      <c r="E2348" s="81">
        <v>5.01</v>
      </c>
      <c r="F2348" s="81">
        <v>8.27</v>
      </c>
      <c r="G2348" s="65">
        <f t="shared" si="36"/>
        <v>9</v>
      </c>
    </row>
    <row r="2349" spans="1:7" ht="30" x14ac:dyDescent="0.25">
      <c r="A2349" s="78" t="s">
        <v>3727</v>
      </c>
      <c r="B2349" s="79" t="s">
        <v>7670</v>
      </c>
      <c r="C2349" s="80" t="s">
        <v>6833</v>
      </c>
      <c r="D2349" s="81">
        <v>13.06</v>
      </c>
      <c r="E2349" s="81">
        <v>6.51</v>
      </c>
      <c r="F2349" s="81">
        <v>19.57</v>
      </c>
      <c r="G2349" s="65">
        <f t="shared" si="36"/>
        <v>9</v>
      </c>
    </row>
    <row r="2350" spans="1:7" ht="30" x14ac:dyDescent="0.25">
      <c r="A2350" s="78" t="s">
        <v>3728</v>
      </c>
      <c r="B2350" s="79" t="s">
        <v>7671</v>
      </c>
      <c r="C2350" s="80" t="s">
        <v>6833</v>
      </c>
      <c r="D2350" s="81">
        <v>28.75</v>
      </c>
      <c r="E2350" s="81">
        <v>8.01</v>
      </c>
      <c r="F2350" s="81">
        <v>36.76</v>
      </c>
      <c r="G2350" s="65">
        <f t="shared" si="36"/>
        <v>9</v>
      </c>
    </row>
    <row r="2351" spans="1:7" ht="30" x14ac:dyDescent="0.25">
      <c r="A2351" s="78" t="s">
        <v>3729</v>
      </c>
      <c r="B2351" s="79" t="s">
        <v>7672</v>
      </c>
      <c r="C2351" s="80" t="s">
        <v>6833</v>
      </c>
      <c r="D2351" s="81">
        <v>57.81</v>
      </c>
      <c r="E2351" s="81">
        <v>10.51</v>
      </c>
      <c r="F2351" s="81">
        <v>68.319999999999993</v>
      </c>
      <c r="G2351" s="65">
        <f t="shared" si="36"/>
        <v>9</v>
      </c>
    </row>
    <row r="2352" spans="1:7" ht="30" x14ac:dyDescent="0.25">
      <c r="A2352" s="78" t="s">
        <v>3730</v>
      </c>
      <c r="B2352" s="79" t="s">
        <v>7673</v>
      </c>
      <c r="C2352" s="80" t="s">
        <v>6833</v>
      </c>
      <c r="D2352" s="81">
        <v>9.6</v>
      </c>
      <c r="E2352" s="81">
        <v>6</v>
      </c>
      <c r="F2352" s="81">
        <v>15.6</v>
      </c>
      <c r="G2352" s="65">
        <f t="shared" si="36"/>
        <v>9</v>
      </c>
    </row>
    <row r="2353" spans="1:7" ht="30" x14ac:dyDescent="0.25">
      <c r="A2353" s="78" t="s">
        <v>3731</v>
      </c>
      <c r="B2353" s="79" t="s">
        <v>7674</v>
      </c>
      <c r="C2353" s="80" t="s">
        <v>6833</v>
      </c>
      <c r="D2353" s="81">
        <v>13.43</v>
      </c>
      <c r="E2353" s="81">
        <v>6.51</v>
      </c>
      <c r="F2353" s="81">
        <v>19.940000000000001</v>
      </c>
      <c r="G2353" s="65">
        <f t="shared" si="36"/>
        <v>9</v>
      </c>
    </row>
    <row r="2354" spans="1:7" ht="30" x14ac:dyDescent="0.25">
      <c r="A2354" s="78" t="s">
        <v>3732</v>
      </c>
      <c r="B2354" s="79" t="s">
        <v>7675</v>
      </c>
      <c r="C2354" s="80" t="s">
        <v>6833</v>
      </c>
      <c r="D2354" s="81">
        <v>32.700000000000003</v>
      </c>
      <c r="E2354" s="81">
        <v>8.01</v>
      </c>
      <c r="F2354" s="81">
        <v>40.71</v>
      </c>
      <c r="G2354" s="65">
        <f t="shared" si="36"/>
        <v>9</v>
      </c>
    </row>
    <row r="2355" spans="1:7" ht="30" x14ac:dyDescent="0.25">
      <c r="A2355" s="78" t="s">
        <v>3733</v>
      </c>
      <c r="B2355" s="79" t="s">
        <v>7676</v>
      </c>
      <c r="C2355" s="80" t="s">
        <v>6833</v>
      </c>
      <c r="D2355" s="81">
        <v>11.38</v>
      </c>
      <c r="E2355" s="81">
        <v>6</v>
      </c>
      <c r="F2355" s="81">
        <v>17.38</v>
      </c>
      <c r="G2355" s="65">
        <f t="shared" si="36"/>
        <v>9</v>
      </c>
    </row>
    <row r="2356" spans="1:7" ht="30" x14ac:dyDescent="0.25">
      <c r="A2356" s="78" t="s">
        <v>3734</v>
      </c>
      <c r="B2356" s="79" t="s">
        <v>7677</v>
      </c>
      <c r="C2356" s="80" t="s">
        <v>6833</v>
      </c>
      <c r="D2356" s="81">
        <v>17.2</v>
      </c>
      <c r="E2356" s="81">
        <v>6.51</v>
      </c>
      <c r="F2356" s="81">
        <v>23.71</v>
      </c>
      <c r="G2356" s="65">
        <f t="shared" si="36"/>
        <v>9</v>
      </c>
    </row>
    <row r="2357" spans="1:7" ht="30" x14ac:dyDescent="0.25">
      <c r="A2357" s="78" t="s">
        <v>3735</v>
      </c>
      <c r="B2357" s="79" t="s">
        <v>7678</v>
      </c>
      <c r="C2357" s="80" t="s">
        <v>6833</v>
      </c>
      <c r="D2357" s="81">
        <v>41.65</v>
      </c>
      <c r="E2357" s="81">
        <v>8.01</v>
      </c>
      <c r="F2357" s="81">
        <v>49.66</v>
      </c>
      <c r="G2357" s="65">
        <f t="shared" si="36"/>
        <v>9</v>
      </c>
    </row>
    <row r="2358" spans="1:7" ht="30" x14ac:dyDescent="0.25">
      <c r="A2358" s="78" t="s">
        <v>3736</v>
      </c>
      <c r="B2358" s="79" t="s">
        <v>6988</v>
      </c>
      <c r="C2358" s="80"/>
      <c r="D2358" s="81"/>
      <c r="E2358" s="81"/>
      <c r="F2358" s="81"/>
      <c r="G2358" s="65">
        <f t="shared" si="36"/>
        <v>5</v>
      </c>
    </row>
    <row r="2359" spans="1:7" ht="30" x14ac:dyDescent="0.25">
      <c r="A2359" s="78" t="s">
        <v>3737</v>
      </c>
      <c r="B2359" s="79" t="s">
        <v>7679</v>
      </c>
      <c r="C2359" s="80" t="s">
        <v>6833</v>
      </c>
      <c r="D2359" s="81">
        <v>4.37</v>
      </c>
      <c r="E2359" s="81">
        <v>5.01</v>
      </c>
      <c r="F2359" s="81">
        <v>9.3800000000000008</v>
      </c>
      <c r="G2359" s="65">
        <f t="shared" si="36"/>
        <v>9</v>
      </c>
    </row>
    <row r="2360" spans="1:7" ht="30" x14ac:dyDescent="0.25">
      <c r="A2360" s="78" t="s">
        <v>3738</v>
      </c>
      <c r="B2360" s="79" t="s">
        <v>7680</v>
      </c>
      <c r="C2360" s="80" t="s">
        <v>6833</v>
      </c>
      <c r="D2360" s="81">
        <v>6.15</v>
      </c>
      <c r="E2360" s="81">
        <v>5.01</v>
      </c>
      <c r="F2360" s="81">
        <v>11.16</v>
      </c>
      <c r="G2360" s="65">
        <f t="shared" si="36"/>
        <v>9</v>
      </c>
    </row>
    <row r="2361" spans="1:7" ht="30" x14ac:dyDescent="0.25">
      <c r="A2361" s="78" t="s">
        <v>3739</v>
      </c>
      <c r="B2361" s="79" t="s">
        <v>7681</v>
      </c>
      <c r="C2361" s="80" t="s">
        <v>6833</v>
      </c>
      <c r="D2361" s="81">
        <v>6.81</v>
      </c>
      <c r="E2361" s="81">
        <v>5.01</v>
      </c>
      <c r="F2361" s="81">
        <v>11.82</v>
      </c>
      <c r="G2361" s="65">
        <f t="shared" si="36"/>
        <v>9</v>
      </c>
    </row>
    <row r="2362" spans="1:7" x14ac:dyDescent="0.25">
      <c r="A2362" s="78" t="s">
        <v>3740</v>
      </c>
      <c r="B2362" s="79" t="s">
        <v>6989</v>
      </c>
      <c r="C2362" s="80"/>
      <c r="D2362" s="81"/>
      <c r="E2362" s="81"/>
      <c r="F2362" s="81"/>
      <c r="G2362" s="65">
        <f t="shared" si="36"/>
        <v>5</v>
      </c>
    </row>
    <row r="2363" spans="1:7" x14ac:dyDescent="0.25">
      <c r="A2363" s="78" t="s">
        <v>3741</v>
      </c>
      <c r="B2363" s="79" t="s">
        <v>3742</v>
      </c>
      <c r="C2363" s="80" t="s">
        <v>6833</v>
      </c>
      <c r="D2363" s="81">
        <v>9.02</v>
      </c>
      <c r="E2363" s="81">
        <v>7.18</v>
      </c>
      <c r="F2363" s="81">
        <v>16.2</v>
      </c>
      <c r="G2363" s="65">
        <f t="shared" si="36"/>
        <v>9</v>
      </c>
    </row>
    <row r="2364" spans="1:7" x14ac:dyDescent="0.25">
      <c r="A2364" s="78" t="s">
        <v>3743</v>
      </c>
      <c r="B2364" s="79" t="s">
        <v>3744</v>
      </c>
      <c r="C2364" s="80" t="s">
        <v>6833</v>
      </c>
      <c r="D2364" s="81">
        <v>3.56</v>
      </c>
      <c r="E2364" s="81">
        <v>7.18</v>
      </c>
      <c r="F2364" s="81">
        <v>10.74</v>
      </c>
      <c r="G2364" s="65">
        <f t="shared" si="36"/>
        <v>9</v>
      </c>
    </row>
    <row r="2365" spans="1:7" x14ac:dyDescent="0.25">
      <c r="A2365" s="78" t="s">
        <v>3745</v>
      </c>
      <c r="B2365" s="79" t="s">
        <v>6990</v>
      </c>
      <c r="C2365" s="80"/>
      <c r="D2365" s="81"/>
      <c r="E2365" s="81"/>
      <c r="F2365" s="81"/>
      <c r="G2365" s="65">
        <f t="shared" si="36"/>
        <v>5</v>
      </c>
    </row>
    <row r="2366" spans="1:7" x14ac:dyDescent="0.25">
      <c r="A2366" s="78" t="s">
        <v>3746</v>
      </c>
      <c r="B2366" s="79" t="s">
        <v>3747</v>
      </c>
      <c r="C2366" s="80" t="s">
        <v>6833</v>
      </c>
      <c r="D2366" s="81">
        <v>4.21</v>
      </c>
      <c r="E2366" s="81">
        <v>7.18</v>
      </c>
      <c r="F2366" s="81">
        <v>11.39</v>
      </c>
      <c r="G2366" s="65">
        <f t="shared" si="36"/>
        <v>9</v>
      </c>
    </row>
    <row r="2367" spans="1:7" x14ac:dyDescent="0.25">
      <c r="A2367" s="78" t="s">
        <v>3748</v>
      </c>
      <c r="B2367" s="79" t="s">
        <v>3749</v>
      </c>
      <c r="C2367" s="80" t="s">
        <v>6833</v>
      </c>
      <c r="D2367" s="81">
        <v>8.43</v>
      </c>
      <c r="E2367" s="81">
        <v>7.18</v>
      </c>
      <c r="F2367" s="81">
        <v>15.61</v>
      </c>
      <c r="G2367" s="65">
        <f t="shared" si="36"/>
        <v>9</v>
      </c>
    </row>
    <row r="2368" spans="1:7" x14ac:dyDescent="0.25">
      <c r="A2368" s="78" t="s">
        <v>3750</v>
      </c>
      <c r="B2368" s="79" t="s">
        <v>6991</v>
      </c>
      <c r="C2368" s="80"/>
      <c r="D2368" s="81"/>
      <c r="E2368" s="81"/>
      <c r="F2368" s="81"/>
      <c r="G2368" s="65">
        <f t="shared" si="36"/>
        <v>5</v>
      </c>
    </row>
    <row r="2369" spans="1:7" x14ac:dyDescent="0.25">
      <c r="A2369" s="78" t="s">
        <v>3751</v>
      </c>
      <c r="B2369" s="79" t="s">
        <v>3752</v>
      </c>
      <c r="C2369" s="80" t="s">
        <v>6833</v>
      </c>
      <c r="D2369" s="81">
        <v>2.52</v>
      </c>
      <c r="E2369" s="81">
        <v>5.51</v>
      </c>
      <c r="F2369" s="81">
        <v>8.0299999999999994</v>
      </c>
      <c r="G2369" s="65">
        <f t="shared" si="36"/>
        <v>9</v>
      </c>
    </row>
    <row r="2370" spans="1:7" x14ac:dyDescent="0.25">
      <c r="A2370" s="78" t="s">
        <v>3753</v>
      </c>
      <c r="B2370" s="79" t="s">
        <v>3754</v>
      </c>
      <c r="C2370" s="80" t="s">
        <v>6833</v>
      </c>
      <c r="D2370" s="81">
        <v>16.62</v>
      </c>
      <c r="E2370" s="81">
        <v>5.51</v>
      </c>
      <c r="F2370" s="81">
        <v>22.13</v>
      </c>
      <c r="G2370" s="65">
        <f t="shared" si="36"/>
        <v>9</v>
      </c>
    </row>
    <row r="2371" spans="1:7" x14ac:dyDescent="0.25">
      <c r="A2371" s="78" t="s">
        <v>3755</v>
      </c>
      <c r="B2371" s="79" t="s">
        <v>3756</v>
      </c>
      <c r="C2371" s="80" t="s">
        <v>6833</v>
      </c>
      <c r="D2371" s="81">
        <v>5.93</v>
      </c>
      <c r="E2371" s="81">
        <v>4.25</v>
      </c>
      <c r="F2371" s="81">
        <v>10.18</v>
      </c>
      <c r="G2371" s="65">
        <f t="shared" si="36"/>
        <v>9</v>
      </c>
    </row>
    <row r="2372" spans="1:7" x14ac:dyDescent="0.25">
      <c r="A2372" s="78" t="s">
        <v>3757</v>
      </c>
      <c r="B2372" s="79" t="s">
        <v>8149</v>
      </c>
      <c r="C2372" s="80" t="s">
        <v>6833</v>
      </c>
      <c r="D2372" s="81">
        <v>2.1</v>
      </c>
      <c r="E2372" s="81">
        <v>5.51</v>
      </c>
      <c r="F2372" s="81">
        <v>7.61</v>
      </c>
      <c r="G2372" s="65">
        <f t="shared" si="36"/>
        <v>9</v>
      </c>
    </row>
    <row r="2373" spans="1:7" x14ac:dyDescent="0.25">
      <c r="A2373" s="78" t="s">
        <v>3758</v>
      </c>
      <c r="B2373" s="79" t="s">
        <v>3759</v>
      </c>
      <c r="C2373" s="80" t="s">
        <v>6833</v>
      </c>
      <c r="D2373" s="81">
        <v>3.38</v>
      </c>
      <c r="E2373" s="81">
        <v>4.25</v>
      </c>
      <c r="F2373" s="81">
        <v>7.63</v>
      </c>
      <c r="G2373" s="65">
        <f t="shared" si="36"/>
        <v>9</v>
      </c>
    </row>
    <row r="2374" spans="1:7" x14ac:dyDescent="0.25">
      <c r="A2374" s="78" t="s">
        <v>3760</v>
      </c>
      <c r="B2374" s="79" t="s">
        <v>3761</v>
      </c>
      <c r="C2374" s="80" t="s">
        <v>6833</v>
      </c>
      <c r="D2374" s="81">
        <v>17.059999999999999</v>
      </c>
      <c r="E2374" s="81">
        <v>5.51</v>
      </c>
      <c r="F2374" s="81">
        <v>22.57</v>
      </c>
      <c r="G2374" s="65">
        <f t="shared" si="36"/>
        <v>9</v>
      </c>
    </row>
    <row r="2375" spans="1:7" x14ac:dyDescent="0.25">
      <c r="A2375" s="78" t="s">
        <v>3762</v>
      </c>
      <c r="B2375" s="79" t="s">
        <v>3763</v>
      </c>
      <c r="C2375" s="80" t="s">
        <v>6833</v>
      </c>
      <c r="D2375" s="81">
        <v>3.72</v>
      </c>
      <c r="E2375" s="81">
        <v>5.51</v>
      </c>
      <c r="F2375" s="81">
        <v>9.23</v>
      </c>
      <c r="G2375" s="65">
        <f t="shared" si="36"/>
        <v>9</v>
      </c>
    </row>
    <row r="2376" spans="1:7" x14ac:dyDescent="0.25">
      <c r="A2376" s="78" t="s">
        <v>3764</v>
      </c>
      <c r="B2376" s="79" t="s">
        <v>6992</v>
      </c>
      <c r="C2376" s="80"/>
      <c r="D2376" s="81"/>
      <c r="E2376" s="81"/>
      <c r="F2376" s="81"/>
      <c r="G2376" s="65">
        <f t="shared" si="36"/>
        <v>5</v>
      </c>
    </row>
    <row r="2377" spans="1:7" x14ac:dyDescent="0.25">
      <c r="A2377" s="78" t="s">
        <v>3765</v>
      </c>
      <c r="B2377" s="79" t="s">
        <v>3766</v>
      </c>
      <c r="C2377" s="80" t="s">
        <v>6828</v>
      </c>
      <c r="D2377" s="81">
        <v>8.6999999999999993</v>
      </c>
      <c r="E2377" s="81">
        <v>8.34</v>
      </c>
      <c r="F2377" s="81">
        <v>17.04</v>
      </c>
      <c r="G2377" s="65">
        <f t="shared" si="36"/>
        <v>9</v>
      </c>
    </row>
    <row r="2378" spans="1:7" ht="30" x14ac:dyDescent="0.25">
      <c r="A2378" s="78" t="s">
        <v>3767</v>
      </c>
      <c r="B2378" s="79" t="s">
        <v>3768</v>
      </c>
      <c r="C2378" s="80" t="s">
        <v>6833</v>
      </c>
      <c r="D2378" s="81"/>
      <c r="E2378" s="81">
        <v>7.18</v>
      </c>
      <c r="F2378" s="81">
        <v>7.18</v>
      </c>
      <c r="G2378" s="65">
        <f t="shared" ref="G2378:G2441" si="37">LEN(A2378)</f>
        <v>9</v>
      </c>
    </row>
    <row r="2379" spans="1:7" ht="30" x14ac:dyDescent="0.25">
      <c r="A2379" s="78" t="s">
        <v>3769</v>
      </c>
      <c r="B2379" s="79" t="s">
        <v>3770</v>
      </c>
      <c r="C2379" s="80" t="s">
        <v>6833</v>
      </c>
      <c r="D2379" s="81"/>
      <c r="E2379" s="81">
        <v>14.34</v>
      </c>
      <c r="F2379" s="81">
        <v>14.34</v>
      </c>
      <c r="G2379" s="65">
        <f t="shared" si="37"/>
        <v>9</v>
      </c>
    </row>
    <row r="2380" spans="1:7" ht="30" x14ac:dyDescent="0.25">
      <c r="A2380" s="78" t="s">
        <v>3771</v>
      </c>
      <c r="B2380" s="79" t="s">
        <v>6993</v>
      </c>
      <c r="C2380" s="80"/>
      <c r="D2380" s="81"/>
      <c r="E2380" s="81"/>
      <c r="F2380" s="81"/>
      <c r="G2380" s="65">
        <f t="shared" si="37"/>
        <v>5</v>
      </c>
    </row>
    <row r="2381" spans="1:7" ht="30" x14ac:dyDescent="0.25">
      <c r="A2381" s="78" t="s">
        <v>3772</v>
      </c>
      <c r="B2381" s="79" t="s">
        <v>3773</v>
      </c>
      <c r="C2381" s="80" t="s">
        <v>6833</v>
      </c>
      <c r="D2381" s="81">
        <v>1.24</v>
      </c>
      <c r="E2381" s="81">
        <v>1</v>
      </c>
      <c r="F2381" s="81">
        <v>2.2400000000000002</v>
      </c>
      <c r="G2381" s="65">
        <f t="shared" si="37"/>
        <v>9</v>
      </c>
    </row>
    <row r="2382" spans="1:7" ht="30" x14ac:dyDescent="0.25">
      <c r="A2382" s="78" t="s">
        <v>3774</v>
      </c>
      <c r="B2382" s="79" t="s">
        <v>3775</v>
      </c>
      <c r="C2382" s="80" t="s">
        <v>6833</v>
      </c>
      <c r="D2382" s="81">
        <v>2.06</v>
      </c>
      <c r="E2382" s="81">
        <v>1</v>
      </c>
      <c r="F2382" s="81">
        <v>3.06</v>
      </c>
      <c r="G2382" s="65">
        <f t="shared" si="37"/>
        <v>9</v>
      </c>
    </row>
    <row r="2383" spans="1:7" ht="30" x14ac:dyDescent="0.25">
      <c r="A2383" s="78" t="s">
        <v>3776</v>
      </c>
      <c r="B2383" s="79" t="s">
        <v>3777</v>
      </c>
      <c r="C2383" s="80" t="s">
        <v>6833</v>
      </c>
      <c r="D2383" s="81">
        <v>3.17</v>
      </c>
      <c r="E2383" s="81">
        <v>1</v>
      </c>
      <c r="F2383" s="81">
        <v>4.17</v>
      </c>
      <c r="G2383" s="65">
        <f t="shared" si="37"/>
        <v>9</v>
      </c>
    </row>
    <row r="2384" spans="1:7" ht="30" x14ac:dyDescent="0.25">
      <c r="A2384" s="78" t="s">
        <v>3778</v>
      </c>
      <c r="B2384" s="79" t="s">
        <v>3779</v>
      </c>
      <c r="C2384" s="80" t="s">
        <v>6833</v>
      </c>
      <c r="D2384" s="81">
        <v>4.46</v>
      </c>
      <c r="E2384" s="81">
        <v>1</v>
      </c>
      <c r="F2384" s="81">
        <v>5.46</v>
      </c>
      <c r="G2384" s="65">
        <f t="shared" si="37"/>
        <v>9</v>
      </c>
    </row>
    <row r="2385" spans="1:7" ht="30" x14ac:dyDescent="0.25">
      <c r="A2385" s="78" t="s">
        <v>3780</v>
      </c>
      <c r="B2385" s="79" t="s">
        <v>3781</v>
      </c>
      <c r="C2385" s="80" t="s">
        <v>6833</v>
      </c>
      <c r="D2385" s="81">
        <v>7.61</v>
      </c>
      <c r="E2385" s="81">
        <v>4.01</v>
      </c>
      <c r="F2385" s="81">
        <v>11.62</v>
      </c>
      <c r="G2385" s="65">
        <f t="shared" si="37"/>
        <v>9</v>
      </c>
    </row>
    <row r="2386" spans="1:7" ht="30" x14ac:dyDescent="0.25">
      <c r="A2386" s="78" t="s">
        <v>3782</v>
      </c>
      <c r="B2386" s="79" t="s">
        <v>3783</v>
      </c>
      <c r="C2386" s="80" t="s">
        <v>6833</v>
      </c>
      <c r="D2386" s="81">
        <v>11.71</v>
      </c>
      <c r="E2386" s="81">
        <v>4.5</v>
      </c>
      <c r="F2386" s="81">
        <v>16.21</v>
      </c>
      <c r="G2386" s="65">
        <f t="shared" si="37"/>
        <v>9</v>
      </c>
    </row>
    <row r="2387" spans="1:7" ht="30" x14ac:dyDescent="0.25">
      <c r="A2387" s="78" t="s">
        <v>3784</v>
      </c>
      <c r="B2387" s="79" t="s">
        <v>3785</v>
      </c>
      <c r="C2387" s="80" t="s">
        <v>6833</v>
      </c>
      <c r="D2387" s="81">
        <v>18.309999999999999</v>
      </c>
      <c r="E2387" s="81">
        <v>5.01</v>
      </c>
      <c r="F2387" s="81">
        <v>23.32</v>
      </c>
      <c r="G2387" s="65">
        <f t="shared" si="37"/>
        <v>9</v>
      </c>
    </row>
    <row r="2388" spans="1:7" ht="30" x14ac:dyDescent="0.25">
      <c r="A2388" s="78" t="s">
        <v>3786</v>
      </c>
      <c r="B2388" s="79" t="s">
        <v>3787</v>
      </c>
      <c r="C2388" s="80" t="s">
        <v>6833</v>
      </c>
      <c r="D2388" s="81">
        <v>25.61</v>
      </c>
      <c r="E2388" s="81">
        <v>7.5</v>
      </c>
      <c r="F2388" s="81">
        <v>33.11</v>
      </c>
      <c r="G2388" s="65">
        <f t="shared" si="37"/>
        <v>9</v>
      </c>
    </row>
    <row r="2389" spans="1:7" ht="30" x14ac:dyDescent="0.25">
      <c r="A2389" s="78" t="s">
        <v>3788</v>
      </c>
      <c r="B2389" s="79" t="s">
        <v>3789</v>
      </c>
      <c r="C2389" s="80" t="s">
        <v>6833</v>
      </c>
      <c r="D2389" s="81">
        <v>36.47</v>
      </c>
      <c r="E2389" s="81">
        <v>10.01</v>
      </c>
      <c r="F2389" s="81">
        <v>46.48</v>
      </c>
      <c r="G2389" s="65">
        <f t="shared" si="37"/>
        <v>9</v>
      </c>
    </row>
    <row r="2390" spans="1:7" ht="30" x14ac:dyDescent="0.25">
      <c r="A2390" s="78" t="s">
        <v>3790</v>
      </c>
      <c r="B2390" s="79" t="s">
        <v>3791</v>
      </c>
      <c r="C2390" s="80" t="s">
        <v>6833</v>
      </c>
      <c r="D2390" s="81">
        <v>49.06</v>
      </c>
      <c r="E2390" s="81">
        <v>12.51</v>
      </c>
      <c r="F2390" s="81">
        <v>61.57</v>
      </c>
      <c r="G2390" s="65">
        <f t="shared" si="37"/>
        <v>9</v>
      </c>
    </row>
    <row r="2391" spans="1:7" ht="30" x14ac:dyDescent="0.25">
      <c r="A2391" s="78" t="s">
        <v>3792</v>
      </c>
      <c r="B2391" s="79" t="s">
        <v>3793</v>
      </c>
      <c r="C2391" s="80" t="s">
        <v>6833</v>
      </c>
      <c r="D2391" s="81">
        <v>64.62</v>
      </c>
      <c r="E2391" s="81">
        <v>15.02</v>
      </c>
      <c r="F2391" s="81">
        <v>79.64</v>
      </c>
      <c r="G2391" s="65">
        <f t="shared" si="37"/>
        <v>9</v>
      </c>
    </row>
    <row r="2392" spans="1:7" ht="30" x14ac:dyDescent="0.25">
      <c r="A2392" s="78" t="s">
        <v>3794</v>
      </c>
      <c r="B2392" s="79" t="s">
        <v>3795</v>
      </c>
      <c r="C2392" s="80" t="s">
        <v>6833</v>
      </c>
      <c r="D2392" s="81">
        <v>85.47</v>
      </c>
      <c r="E2392" s="81">
        <v>17.52</v>
      </c>
      <c r="F2392" s="81">
        <v>102.99</v>
      </c>
      <c r="G2392" s="65">
        <f t="shared" si="37"/>
        <v>9</v>
      </c>
    </row>
    <row r="2393" spans="1:7" ht="30" x14ac:dyDescent="0.25">
      <c r="A2393" s="78" t="s">
        <v>3796</v>
      </c>
      <c r="B2393" s="79" t="s">
        <v>3797</v>
      </c>
      <c r="C2393" s="80" t="s">
        <v>6833</v>
      </c>
      <c r="D2393" s="81">
        <v>107.32</v>
      </c>
      <c r="E2393" s="81">
        <v>17.52</v>
      </c>
      <c r="F2393" s="81">
        <v>124.84</v>
      </c>
      <c r="G2393" s="65">
        <f t="shared" si="37"/>
        <v>9</v>
      </c>
    </row>
    <row r="2394" spans="1:7" ht="30" x14ac:dyDescent="0.25">
      <c r="A2394" s="78" t="s">
        <v>3798</v>
      </c>
      <c r="B2394" s="79" t="s">
        <v>3799</v>
      </c>
      <c r="C2394" s="80" t="s">
        <v>6833</v>
      </c>
      <c r="D2394" s="81">
        <v>129.78</v>
      </c>
      <c r="E2394" s="81">
        <v>20.02</v>
      </c>
      <c r="F2394" s="81">
        <v>149.80000000000001</v>
      </c>
      <c r="G2394" s="65">
        <f t="shared" si="37"/>
        <v>9</v>
      </c>
    </row>
    <row r="2395" spans="1:7" ht="30" x14ac:dyDescent="0.25">
      <c r="A2395" s="78" t="s">
        <v>3800</v>
      </c>
      <c r="B2395" s="79" t="s">
        <v>3801</v>
      </c>
      <c r="C2395" s="80" t="s">
        <v>6833</v>
      </c>
      <c r="D2395" s="81">
        <v>171.79</v>
      </c>
      <c r="E2395" s="81">
        <v>22.52</v>
      </c>
      <c r="F2395" s="81">
        <v>194.31</v>
      </c>
      <c r="G2395" s="65">
        <f t="shared" si="37"/>
        <v>9</v>
      </c>
    </row>
    <row r="2396" spans="1:7" ht="30" x14ac:dyDescent="0.25">
      <c r="A2396" s="78" t="s">
        <v>3802</v>
      </c>
      <c r="B2396" s="79" t="s">
        <v>3803</v>
      </c>
      <c r="C2396" s="80" t="s">
        <v>6833</v>
      </c>
      <c r="D2396" s="81">
        <v>4.7</v>
      </c>
      <c r="E2396" s="81">
        <v>2</v>
      </c>
      <c r="F2396" s="81">
        <v>6.7</v>
      </c>
      <c r="G2396" s="65">
        <f t="shared" si="37"/>
        <v>9</v>
      </c>
    </row>
    <row r="2397" spans="1:7" ht="30" x14ac:dyDescent="0.25">
      <c r="A2397" s="78" t="s">
        <v>3804</v>
      </c>
      <c r="B2397" s="79" t="s">
        <v>3805</v>
      </c>
      <c r="C2397" s="80" t="s">
        <v>6833</v>
      </c>
      <c r="D2397" s="81">
        <v>4.3099999999999996</v>
      </c>
      <c r="E2397" s="81">
        <v>1</v>
      </c>
      <c r="F2397" s="81">
        <v>5.31</v>
      </c>
      <c r="G2397" s="65">
        <f t="shared" si="37"/>
        <v>9</v>
      </c>
    </row>
    <row r="2398" spans="1:7" ht="30" x14ac:dyDescent="0.25">
      <c r="A2398" s="78" t="s">
        <v>3806</v>
      </c>
      <c r="B2398" s="79" t="s">
        <v>3807</v>
      </c>
      <c r="C2398" s="80" t="s">
        <v>6833</v>
      </c>
      <c r="D2398" s="81">
        <v>6.57</v>
      </c>
      <c r="E2398" s="81">
        <v>2.5</v>
      </c>
      <c r="F2398" s="81">
        <v>9.07</v>
      </c>
      <c r="G2398" s="65">
        <f t="shared" si="37"/>
        <v>9</v>
      </c>
    </row>
    <row r="2399" spans="1:7" ht="30" x14ac:dyDescent="0.25">
      <c r="A2399" s="78" t="s">
        <v>3808</v>
      </c>
      <c r="B2399" s="79" t="s">
        <v>3809</v>
      </c>
      <c r="C2399" s="80" t="s">
        <v>6833</v>
      </c>
      <c r="D2399" s="81">
        <v>25.25</v>
      </c>
      <c r="E2399" s="81">
        <v>5.01</v>
      </c>
      <c r="F2399" s="81">
        <v>30.26</v>
      </c>
      <c r="G2399" s="65">
        <f t="shared" si="37"/>
        <v>9</v>
      </c>
    </row>
    <row r="2400" spans="1:7" ht="30" x14ac:dyDescent="0.25">
      <c r="A2400" s="78" t="s">
        <v>3810</v>
      </c>
      <c r="B2400" s="79" t="s">
        <v>3811</v>
      </c>
      <c r="C2400" s="80" t="s">
        <v>6833</v>
      </c>
      <c r="D2400" s="81">
        <v>59.81</v>
      </c>
      <c r="E2400" s="81">
        <v>15.02</v>
      </c>
      <c r="F2400" s="81">
        <v>74.83</v>
      </c>
      <c r="G2400" s="65">
        <f t="shared" si="37"/>
        <v>9</v>
      </c>
    </row>
    <row r="2401" spans="1:7" ht="30" x14ac:dyDescent="0.25">
      <c r="A2401" s="78" t="s">
        <v>3812</v>
      </c>
      <c r="B2401" s="79" t="s">
        <v>3813</v>
      </c>
      <c r="C2401" s="80" t="s">
        <v>6833</v>
      </c>
      <c r="D2401" s="81">
        <v>82.66</v>
      </c>
      <c r="E2401" s="81">
        <v>20.02</v>
      </c>
      <c r="F2401" s="81">
        <v>102.68</v>
      </c>
      <c r="G2401" s="65">
        <f t="shared" si="37"/>
        <v>9</v>
      </c>
    </row>
    <row r="2402" spans="1:7" ht="30" x14ac:dyDescent="0.25">
      <c r="A2402" s="78" t="s">
        <v>3814</v>
      </c>
      <c r="B2402" s="79" t="s">
        <v>3815</v>
      </c>
      <c r="C2402" s="80" t="s">
        <v>6833</v>
      </c>
      <c r="D2402" s="81">
        <v>30.97</v>
      </c>
      <c r="E2402" s="81">
        <v>6.51</v>
      </c>
      <c r="F2402" s="81">
        <v>37.479999999999997</v>
      </c>
      <c r="G2402" s="65">
        <f t="shared" si="37"/>
        <v>9</v>
      </c>
    </row>
    <row r="2403" spans="1:7" x14ac:dyDescent="0.25">
      <c r="A2403" s="78" t="s">
        <v>3816</v>
      </c>
      <c r="B2403" s="79" t="s">
        <v>6994</v>
      </c>
      <c r="C2403" s="80"/>
      <c r="D2403" s="81"/>
      <c r="E2403" s="81"/>
      <c r="F2403" s="81"/>
      <c r="G2403" s="65">
        <f t="shared" si="37"/>
        <v>5</v>
      </c>
    </row>
    <row r="2404" spans="1:7" ht="30" x14ac:dyDescent="0.25">
      <c r="A2404" s="78" t="s">
        <v>3817</v>
      </c>
      <c r="B2404" s="79" t="s">
        <v>3818</v>
      </c>
      <c r="C2404" s="80" t="s">
        <v>6833</v>
      </c>
      <c r="D2404" s="81">
        <v>4.9000000000000004</v>
      </c>
      <c r="E2404" s="81">
        <v>6</v>
      </c>
      <c r="F2404" s="81">
        <v>10.9</v>
      </c>
      <c r="G2404" s="65">
        <f t="shared" si="37"/>
        <v>9</v>
      </c>
    </row>
    <row r="2405" spans="1:7" ht="30" x14ac:dyDescent="0.25">
      <c r="A2405" s="78" t="s">
        <v>3819</v>
      </c>
      <c r="B2405" s="79" t="s">
        <v>3820</v>
      </c>
      <c r="C2405" s="80" t="s">
        <v>6833</v>
      </c>
      <c r="D2405" s="81">
        <v>7.69</v>
      </c>
      <c r="E2405" s="81">
        <v>7.5</v>
      </c>
      <c r="F2405" s="81">
        <v>15.19</v>
      </c>
      <c r="G2405" s="65">
        <f t="shared" si="37"/>
        <v>9</v>
      </c>
    </row>
    <row r="2406" spans="1:7" ht="30" x14ac:dyDescent="0.25">
      <c r="A2406" s="78" t="s">
        <v>3821</v>
      </c>
      <c r="B2406" s="79" t="s">
        <v>3822</v>
      </c>
      <c r="C2406" s="80" t="s">
        <v>6833</v>
      </c>
      <c r="D2406" s="81">
        <v>12.61</v>
      </c>
      <c r="E2406" s="81">
        <v>9</v>
      </c>
      <c r="F2406" s="81">
        <v>21.61</v>
      </c>
      <c r="G2406" s="65">
        <f t="shared" si="37"/>
        <v>9</v>
      </c>
    </row>
    <row r="2407" spans="1:7" ht="30" x14ac:dyDescent="0.25">
      <c r="A2407" s="78" t="s">
        <v>3823</v>
      </c>
      <c r="B2407" s="79" t="s">
        <v>3824</v>
      </c>
      <c r="C2407" s="80" t="s">
        <v>6833</v>
      </c>
      <c r="D2407" s="81">
        <v>17.62</v>
      </c>
      <c r="E2407" s="81">
        <v>10.51</v>
      </c>
      <c r="F2407" s="81">
        <v>28.13</v>
      </c>
      <c r="G2407" s="65">
        <f t="shared" si="37"/>
        <v>9</v>
      </c>
    </row>
    <row r="2408" spans="1:7" ht="30" x14ac:dyDescent="0.25">
      <c r="A2408" s="78" t="s">
        <v>3825</v>
      </c>
      <c r="B2408" s="79" t="s">
        <v>3826</v>
      </c>
      <c r="C2408" s="80" t="s">
        <v>6833</v>
      </c>
      <c r="D2408" s="81">
        <v>15.46</v>
      </c>
      <c r="E2408" s="81">
        <v>6</v>
      </c>
      <c r="F2408" s="81">
        <v>21.46</v>
      </c>
      <c r="G2408" s="65">
        <f t="shared" si="37"/>
        <v>9</v>
      </c>
    </row>
    <row r="2409" spans="1:7" ht="30" x14ac:dyDescent="0.25">
      <c r="A2409" s="78" t="s">
        <v>3827</v>
      </c>
      <c r="B2409" s="79" t="s">
        <v>3828</v>
      </c>
      <c r="C2409" s="80" t="s">
        <v>6833</v>
      </c>
      <c r="D2409" s="81">
        <v>23.95</v>
      </c>
      <c r="E2409" s="81">
        <v>14.01</v>
      </c>
      <c r="F2409" s="81">
        <v>37.96</v>
      </c>
      <c r="G2409" s="65">
        <f t="shared" si="37"/>
        <v>9</v>
      </c>
    </row>
    <row r="2410" spans="1:7" ht="30" x14ac:dyDescent="0.25">
      <c r="A2410" s="78" t="s">
        <v>3829</v>
      </c>
      <c r="B2410" s="79" t="s">
        <v>6995</v>
      </c>
      <c r="C2410" s="80"/>
      <c r="D2410" s="81"/>
      <c r="E2410" s="81"/>
      <c r="F2410" s="81"/>
      <c r="G2410" s="65">
        <f t="shared" si="37"/>
        <v>5</v>
      </c>
    </row>
    <row r="2411" spans="1:7" ht="30" x14ac:dyDescent="0.25">
      <c r="A2411" s="78" t="s">
        <v>3830</v>
      </c>
      <c r="B2411" s="79" t="s">
        <v>3831</v>
      </c>
      <c r="C2411" s="80" t="s">
        <v>6833</v>
      </c>
      <c r="D2411" s="81">
        <v>66.849999999999994</v>
      </c>
      <c r="E2411" s="81">
        <v>1.5</v>
      </c>
      <c r="F2411" s="81">
        <v>68.349999999999994</v>
      </c>
      <c r="G2411" s="65">
        <f t="shared" si="37"/>
        <v>9</v>
      </c>
    </row>
    <row r="2412" spans="1:7" ht="30" x14ac:dyDescent="0.25">
      <c r="A2412" s="78" t="s">
        <v>3832</v>
      </c>
      <c r="B2412" s="79" t="s">
        <v>3833</v>
      </c>
      <c r="C2412" s="80" t="s">
        <v>6833</v>
      </c>
      <c r="D2412" s="81">
        <v>85.41</v>
      </c>
      <c r="E2412" s="81">
        <v>1.5</v>
      </c>
      <c r="F2412" s="81">
        <v>86.91</v>
      </c>
      <c r="G2412" s="65">
        <f t="shared" si="37"/>
        <v>9</v>
      </c>
    </row>
    <row r="2413" spans="1:7" ht="30" x14ac:dyDescent="0.25">
      <c r="A2413" s="78" t="s">
        <v>3834</v>
      </c>
      <c r="B2413" s="79" t="s">
        <v>6996</v>
      </c>
      <c r="C2413" s="80"/>
      <c r="D2413" s="81"/>
      <c r="E2413" s="81"/>
      <c r="F2413" s="81"/>
      <c r="G2413" s="65">
        <f t="shared" si="37"/>
        <v>5</v>
      </c>
    </row>
    <row r="2414" spans="1:7" ht="30" x14ac:dyDescent="0.25">
      <c r="A2414" s="78" t="s">
        <v>3835</v>
      </c>
      <c r="B2414" s="79" t="s">
        <v>7682</v>
      </c>
      <c r="C2414" s="80" t="s">
        <v>6833</v>
      </c>
      <c r="D2414" s="81">
        <v>2.11</v>
      </c>
      <c r="E2414" s="81">
        <v>2</v>
      </c>
      <c r="F2414" s="81">
        <v>4.1100000000000003</v>
      </c>
      <c r="G2414" s="65">
        <f t="shared" si="37"/>
        <v>9</v>
      </c>
    </row>
    <row r="2415" spans="1:7" ht="30" x14ac:dyDescent="0.25">
      <c r="A2415" s="78" t="s">
        <v>3836</v>
      </c>
      <c r="B2415" s="79" t="s">
        <v>7683</v>
      </c>
      <c r="C2415" s="80" t="s">
        <v>6833</v>
      </c>
      <c r="D2415" s="81">
        <v>3.51</v>
      </c>
      <c r="E2415" s="81">
        <v>2.5</v>
      </c>
      <c r="F2415" s="81">
        <v>6.01</v>
      </c>
      <c r="G2415" s="65">
        <f t="shared" si="37"/>
        <v>9</v>
      </c>
    </row>
    <row r="2416" spans="1:7" ht="30" x14ac:dyDescent="0.25">
      <c r="A2416" s="78" t="s">
        <v>3837</v>
      </c>
      <c r="B2416" s="79" t="s">
        <v>7684</v>
      </c>
      <c r="C2416" s="80" t="s">
        <v>6833</v>
      </c>
      <c r="D2416" s="81">
        <v>4.25</v>
      </c>
      <c r="E2416" s="81">
        <v>3</v>
      </c>
      <c r="F2416" s="81">
        <v>7.25</v>
      </c>
      <c r="G2416" s="65">
        <f t="shared" si="37"/>
        <v>9</v>
      </c>
    </row>
    <row r="2417" spans="1:7" ht="30" x14ac:dyDescent="0.25">
      <c r="A2417" s="78" t="s">
        <v>3838</v>
      </c>
      <c r="B2417" s="79" t="s">
        <v>7685</v>
      </c>
      <c r="C2417" s="80" t="s">
        <v>6833</v>
      </c>
      <c r="D2417" s="81">
        <v>6.63</v>
      </c>
      <c r="E2417" s="81">
        <v>3.51</v>
      </c>
      <c r="F2417" s="81">
        <v>10.14</v>
      </c>
      <c r="G2417" s="65">
        <f t="shared" si="37"/>
        <v>9</v>
      </c>
    </row>
    <row r="2418" spans="1:7" ht="30" x14ac:dyDescent="0.25">
      <c r="A2418" s="78" t="s">
        <v>3839</v>
      </c>
      <c r="B2418" s="79" t="s">
        <v>7686</v>
      </c>
      <c r="C2418" s="80" t="s">
        <v>6833</v>
      </c>
      <c r="D2418" s="81">
        <v>9.34</v>
      </c>
      <c r="E2418" s="81">
        <v>4.01</v>
      </c>
      <c r="F2418" s="81">
        <v>13.35</v>
      </c>
      <c r="G2418" s="65">
        <f t="shared" si="37"/>
        <v>9</v>
      </c>
    </row>
    <row r="2419" spans="1:7" ht="30" x14ac:dyDescent="0.25">
      <c r="A2419" s="78" t="s">
        <v>3840</v>
      </c>
      <c r="B2419" s="79" t="s">
        <v>7687</v>
      </c>
      <c r="C2419" s="80" t="s">
        <v>6833</v>
      </c>
      <c r="D2419" s="81">
        <v>14.81</v>
      </c>
      <c r="E2419" s="81">
        <v>4.5</v>
      </c>
      <c r="F2419" s="81">
        <v>19.309999999999999</v>
      </c>
      <c r="G2419" s="65">
        <f t="shared" si="37"/>
        <v>9</v>
      </c>
    </row>
    <row r="2420" spans="1:7" ht="30" x14ac:dyDescent="0.25">
      <c r="A2420" s="78" t="s">
        <v>3841</v>
      </c>
      <c r="B2420" s="79" t="s">
        <v>7688</v>
      </c>
      <c r="C2420" s="80" t="s">
        <v>6833</v>
      </c>
      <c r="D2420" s="81">
        <v>23.11</v>
      </c>
      <c r="E2420" s="81">
        <v>5.01</v>
      </c>
      <c r="F2420" s="81">
        <v>28.12</v>
      </c>
      <c r="G2420" s="65">
        <f t="shared" si="37"/>
        <v>9</v>
      </c>
    </row>
    <row r="2421" spans="1:7" ht="30" x14ac:dyDescent="0.25">
      <c r="A2421" s="78" t="s">
        <v>3842</v>
      </c>
      <c r="B2421" s="79" t="s">
        <v>7689</v>
      </c>
      <c r="C2421" s="80" t="s">
        <v>6833</v>
      </c>
      <c r="D2421" s="81">
        <v>31.63</v>
      </c>
      <c r="E2421" s="81">
        <v>7.5</v>
      </c>
      <c r="F2421" s="81">
        <v>39.130000000000003</v>
      </c>
      <c r="G2421" s="65">
        <f t="shared" si="37"/>
        <v>9</v>
      </c>
    </row>
    <row r="2422" spans="1:7" ht="30" x14ac:dyDescent="0.25">
      <c r="A2422" s="78" t="s">
        <v>3843</v>
      </c>
      <c r="B2422" s="79" t="s">
        <v>7690</v>
      </c>
      <c r="C2422" s="80" t="s">
        <v>6833</v>
      </c>
      <c r="D2422" s="81">
        <v>43.75</v>
      </c>
      <c r="E2422" s="81">
        <v>10.01</v>
      </c>
      <c r="F2422" s="81">
        <v>53.76</v>
      </c>
      <c r="G2422" s="65">
        <f t="shared" si="37"/>
        <v>9</v>
      </c>
    </row>
    <row r="2423" spans="1:7" ht="30" x14ac:dyDescent="0.25">
      <c r="A2423" s="78" t="s">
        <v>3844</v>
      </c>
      <c r="B2423" s="79" t="s">
        <v>7691</v>
      </c>
      <c r="C2423" s="80" t="s">
        <v>6833</v>
      </c>
      <c r="D2423" s="81">
        <v>56.55</v>
      </c>
      <c r="E2423" s="81">
        <v>12.51</v>
      </c>
      <c r="F2423" s="81">
        <v>69.06</v>
      </c>
      <c r="G2423" s="65">
        <f t="shared" si="37"/>
        <v>9</v>
      </c>
    </row>
    <row r="2424" spans="1:7" ht="30" x14ac:dyDescent="0.25">
      <c r="A2424" s="78" t="s">
        <v>3845</v>
      </c>
      <c r="B2424" s="79" t="s">
        <v>7692</v>
      </c>
      <c r="C2424" s="80" t="s">
        <v>6833</v>
      </c>
      <c r="D2424" s="81">
        <v>81.09</v>
      </c>
      <c r="E2424" s="81">
        <v>15.02</v>
      </c>
      <c r="F2424" s="81">
        <v>96.11</v>
      </c>
      <c r="G2424" s="65">
        <f t="shared" si="37"/>
        <v>9</v>
      </c>
    </row>
    <row r="2425" spans="1:7" ht="30" x14ac:dyDescent="0.25">
      <c r="A2425" s="78" t="s">
        <v>3846</v>
      </c>
      <c r="B2425" s="79" t="s">
        <v>7693</v>
      </c>
      <c r="C2425" s="80" t="s">
        <v>6833</v>
      </c>
      <c r="D2425" s="81">
        <v>105.66</v>
      </c>
      <c r="E2425" s="81">
        <v>17.52</v>
      </c>
      <c r="F2425" s="81">
        <v>123.18</v>
      </c>
      <c r="G2425" s="65">
        <f t="shared" si="37"/>
        <v>9</v>
      </c>
    </row>
    <row r="2426" spans="1:7" ht="30" x14ac:dyDescent="0.25">
      <c r="A2426" s="78" t="s">
        <v>3847</v>
      </c>
      <c r="B2426" s="79" t="s">
        <v>7694</v>
      </c>
      <c r="C2426" s="80" t="s">
        <v>6833</v>
      </c>
      <c r="D2426" s="81">
        <v>127.9</v>
      </c>
      <c r="E2426" s="81">
        <v>20.02</v>
      </c>
      <c r="F2426" s="81">
        <v>147.91999999999999</v>
      </c>
      <c r="G2426" s="65">
        <f t="shared" si="37"/>
        <v>9</v>
      </c>
    </row>
    <row r="2427" spans="1:7" ht="30" x14ac:dyDescent="0.25">
      <c r="A2427" s="78" t="s">
        <v>3848</v>
      </c>
      <c r="B2427" s="79" t="s">
        <v>7695</v>
      </c>
      <c r="C2427" s="80" t="s">
        <v>6833</v>
      </c>
      <c r="D2427" s="81">
        <v>149.69</v>
      </c>
      <c r="E2427" s="81">
        <v>22.52</v>
      </c>
      <c r="F2427" s="81">
        <v>172.21</v>
      </c>
      <c r="G2427" s="65">
        <f t="shared" si="37"/>
        <v>9</v>
      </c>
    </row>
    <row r="2428" spans="1:7" ht="30" x14ac:dyDescent="0.25">
      <c r="A2428" s="78" t="s">
        <v>3849</v>
      </c>
      <c r="B2428" s="79" t="s">
        <v>7696</v>
      </c>
      <c r="C2428" s="80" t="s">
        <v>6833</v>
      </c>
      <c r="D2428" s="81">
        <v>185.4</v>
      </c>
      <c r="E2428" s="81">
        <v>25.03</v>
      </c>
      <c r="F2428" s="81">
        <v>210.43</v>
      </c>
      <c r="G2428" s="65">
        <f t="shared" si="37"/>
        <v>9</v>
      </c>
    </row>
    <row r="2429" spans="1:7" x14ac:dyDescent="0.25">
      <c r="A2429" s="78" t="s">
        <v>3850</v>
      </c>
      <c r="B2429" s="79" t="s">
        <v>6997</v>
      </c>
      <c r="C2429" s="80"/>
      <c r="D2429" s="81"/>
      <c r="E2429" s="81"/>
      <c r="F2429" s="81"/>
      <c r="G2429" s="65">
        <f t="shared" si="37"/>
        <v>5</v>
      </c>
    </row>
    <row r="2430" spans="1:7" ht="30" x14ac:dyDescent="0.25">
      <c r="A2430" s="78" t="s">
        <v>3851</v>
      </c>
      <c r="B2430" s="79" t="s">
        <v>3852</v>
      </c>
      <c r="C2430" s="80" t="s">
        <v>6833</v>
      </c>
      <c r="D2430" s="81">
        <v>4.6399999999999997</v>
      </c>
      <c r="E2430" s="81">
        <v>2.5</v>
      </c>
      <c r="F2430" s="81">
        <v>7.14</v>
      </c>
      <c r="G2430" s="65">
        <f t="shared" si="37"/>
        <v>9</v>
      </c>
    </row>
    <row r="2431" spans="1:7" ht="30" x14ac:dyDescent="0.25">
      <c r="A2431" s="78" t="s">
        <v>3853</v>
      </c>
      <c r="B2431" s="79" t="s">
        <v>3854</v>
      </c>
      <c r="C2431" s="80" t="s">
        <v>6833</v>
      </c>
      <c r="D2431" s="81">
        <v>7.32</v>
      </c>
      <c r="E2431" s="81">
        <v>5.01</v>
      </c>
      <c r="F2431" s="81">
        <v>12.33</v>
      </c>
      <c r="G2431" s="65">
        <f t="shared" si="37"/>
        <v>9</v>
      </c>
    </row>
    <row r="2432" spans="1:7" ht="30" x14ac:dyDescent="0.25">
      <c r="A2432" s="78" t="s">
        <v>3855</v>
      </c>
      <c r="B2432" s="79" t="s">
        <v>3856</v>
      </c>
      <c r="C2432" s="80" t="s">
        <v>6833</v>
      </c>
      <c r="D2432" s="81">
        <v>9.9499999999999993</v>
      </c>
      <c r="E2432" s="81">
        <v>5.01</v>
      </c>
      <c r="F2432" s="81">
        <v>14.96</v>
      </c>
      <c r="G2432" s="65">
        <f t="shared" si="37"/>
        <v>9</v>
      </c>
    </row>
    <row r="2433" spans="1:7" ht="30" x14ac:dyDescent="0.25">
      <c r="A2433" s="78" t="s">
        <v>3857</v>
      </c>
      <c r="B2433" s="79" t="s">
        <v>3858</v>
      </c>
      <c r="C2433" s="80" t="s">
        <v>6833</v>
      </c>
      <c r="D2433" s="81">
        <v>16.46</v>
      </c>
      <c r="E2433" s="81">
        <v>5.01</v>
      </c>
      <c r="F2433" s="81">
        <v>21.47</v>
      </c>
      <c r="G2433" s="65">
        <f t="shared" si="37"/>
        <v>9</v>
      </c>
    </row>
    <row r="2434" spans="1:7" ht="30" x14ac:dyDescent="0.25">
      <c r="A2434" s="78" t="s">
        <v>3859</v>
      </c>
      <c r="B2434" s="79" t="s">
        <v>3860</v>
      </c>
      <c r="C2434" s="80" t="s">
        <v>6833</v>
      </c>
      <c r="D2434" s="81">
        <v>21.12</v>
      </c>
      <c r="E2434" s="81">
        <v>5.01</v>
      </c>
      <c r="F2434" s="81">
        <v>26.13</v>
      </c>
      <c r="G2434" s="65">
        <f t="shared" si="37"/>
        <v>9</v>
      </c>
    </row>
    <row r="2435" spans="1:7" ht="30" x14ac:dyDescent="0.25">
      <c r="A2435" s="78" t="s">
        <v>3861</v>
      </c>
      <c r="B2435" s="79" t="s">
        <v>6998</v>
      </c>
      <c r="C2435" s="80"/>
      <c r="D2435" s="81"/>
      <c r="E2435" s="81"/>
      <c r="F2435" s="81"/>
      <c r="G2435" s="65">
        <f t="shared" si="37"/>
        <v>5</v>
      </c>
    </row>
    <row r="2436" spans="1:7" ht="30" x14ac:dyDescent="0.25">
      <c r="A2436" s="78" t="s">
        <v>3862</v>
      </c>
      <c r="B2436" s="79" t="s">
        <v>7697</v>
      </c>
      <c r="C2436" s="80" t="s">
        <v>6833</v>
      </c>
      <c r="D2436" s="81">
        <v>1.2</v>
      </c>
      <c r="E2436" s="81">
        <v>2</v>
      </c>
      <c r="F2436" s="81">
        <v>3.2</v>
      </c>
      <c r="G2436" s="65">
        <f t="shared" si="37"/>
        <v>9</v>
      </c>
    </row>
    <row r="2437" spans="1:7" ht="30" x14ac:dyDescent="0.25">
      <c r="A2437" s="78" t="s">
        <v>3863</v>
      </c>
      <c r="B2437" s="79" t="s">
        <v>7698</v>
      </c>
      <c r="C2437" s="80" t="s">
        <v>6833</v>
      </c>
      <c r="D2437" s="81">
        <v>1.99</v>
      </c>
      <c r="E2437" s="81">
        <v>2.5</v>
      </c>
      <c r="F2437" s="81">
        <v>4.49</v>
      </c>
      <c r="G2437" s="65">
        <f t="shared" si="37"/>
        <v>9</v>
      </c>
    </row>
    <row r="2438" spans="1:7" ht="30" x14ac:dyDescent="0.25">
      <c r="A2438" s="78" t="s">
        <v>3864</v>
      </c>
      <c r="B2438" s="79" t="s">
        <v>7699</v>
      </c>
      <c r="C2438" s="80" t="s">
        <v>6833</v>
      </c>
      <c r="D2438" s="81">
        <v>3.25</v>
      </c>
      <c r="E2438" s="81">
        <v>3</v>
      </c>
      <c r="F2438" s="81">
        <v>6.25</v>
      </c>
      <c r="G2438" s="65">
        <f t="shared" si="37"/>
        <v>9</v>
      </c>
    </row>
    <row r="2439" spans="1:7" ht="30" x14ac:dyDescent="0.25">
      <c r="A2439" s="78" t="s">
        <v>3865</v>
      </c>
      <c r="B2439" s="79" t="s">
        <v>7700</v>
      </c>
      <c r="C2439" s="80" t="s">
        <v>6833</v>
      </c>
      <c r="D2439" s="81">
        <v>4.3499999999999996</v>
      </c>
      <c r="E2439" s="81">
        <v>3.51</v>
      </c>
      <c r="F2439" s="81">
        <v>7.86</v>
      </c>
      <c r="G2439" s="65">
        <f t="shared" si="37"/>
        <v>9</v>
      </c>
    </row>
    <row r="2440" spans="1:7" ht="30" x14ac:dyDescent="0.25">
      <c r="A2440" s="78" t="s">
        <v>3866</v>
      </c>
      <c r="B2440" s="79" t="s">
        <v>7701</v>
      </c>
      <c r="C2440" s="80" t="s">
        <v>6833</v>
      </c>
      <c r="D2440" s="81">
        <v>7.7</v>
      </c>
      <c r="E2440" s="81">
        <v>4.01</v>
      </c>
      <c r="F2440" s="81">
        <v>11.71</v>
      </c>
      <c r="G2440" s="65">
        <f t="shared" si="37"/>
        <v>9</v>
      </c>
    </row>
    <row r="2441" spans="1:7" x14ac:dyDescent="0.25">
      <c r="A2441" s="78" t="s">
        <v>3867</v>
      </c>
      <c r="B2441" s="79" t="s">
        <v>6999</v>
      </c>
      <c r="C2441" s="80"/>
      <c r="D2441" s="81"/>
      <c r="E2441" s="81"/>
      <c r="F2441" s="81"/>
      <c r="G2441" s="65">
        <f t="shared" si="37"/>
        <v>5</v>
      </c>
    </row>
    <row r="2442" spans="1:7" ht="30" x14ac:dyDescent="0.25">
      <c r="A2442" s="78" t="s">
        <v>3868</v>
      </c>
      <c r="B2442" s="79" t="s">
        <v>3869</v>
      </c>
      <c r="C2442" s="80" t="s">
        <v>6833</v>
      </c>
      <c r="D2442" s="81">
        <v>4.25</v>
      </c>
      <c r="E2442" s="81">
        <v>12.51</v>
      </c>
      <c r="F2442" s="81">
        <v>16.760000000000002</v>
      </c>
      <c r="G2442" s="65">
        <f t="shared" ref="G2442:G2505" si="38">LEN(A2442)</f>
        <v>9</v>
      </c>
    </row>
    <row r="2443" spans="1:7" ht="30" x14ac:dyDescent="0.25">
      <c r="A2443" s="78" t="s">
        <v>3870</v>
      </c>
      <c r="B2443" s="79" t="s">
        <v>7000</v>
      </c>
      <c r="C2443" s="80"/>
      <c r="D2443" s="81"/>
      <c r="E2443" s="81"/>
      <c r="F2443" s="81"/>
      <c r="G2443" s="65">
        <f t="shared" si="38"/>
        <v>2</v>
      </c>
    </row>
    <row r="2444" spans="1:7" x14ac:dyDescent="0.25">
      <c r="A2444" s="78" t="s">
        <v>3871</v>
      </c>
      <c r="B2444" s="79" t="s">
        <v>3872</v>
      </c>
      <c r="C2444" s="80"/>
      <c r="D2444" s="81"/>
      <c r="E2444" s="81"/>
      <c r="F2444" s="81"/>
      <c r="G2444" s="65">
        <f t="shared" si="38"/>
        <v>5</v>
      </c>
    </row>
    <row r="2445" spans="1:7" x14ac:dyDescent="0.25">
      <c r="A2445" s="78" t="s">
        <v>3873</v>
      </c>
      <c r="B2445" s="79" t="s">
        <v>3874</v>
      </c>
      <c r="C2445" s="80" t="s">
        <v>6828</v>
      </c>
      <c r="D2445" s="81">
        <v>2.02</v>
      </c>
      <c r="E2445" s="81">
        <v>12.51</v>
      </c>
      <c r="F2445" s="81">
        <v>14.53</v>
      </c>
      <c r="G2445" s="65">
        <f t="shared" si="38"/>
        <v>9</v>
      </c>
    </row>
    <row r="2446" spans="1:7" x14ac:dyDescent="0.25">
      <c r="A2446" s="78" t="s">
        <v>3875</v>
      </c>
      <c r="B2446" s="79" t="s">
        <v>3876</v>
      </c>
      <c r="C2446" s="80" t="s">
        <v>6828</v>
      </c>
      <c r="D2446" s="81">
        <v>3.54</v>
      </c>
      <c r="E2446" s="81">
        <v>12.51</v>
      </c>
      <c r="F2446" s="81">
        <v>16.05</v>
      </c>
      <c r="G2446" s="65">
        <f t="shared" si="38"/>
        <v>9</v>
      </c>
    </row>
    <row r="2447" spans="1:7" x14ac:dyDescent="0.25">
      <c r="A2447" s="78" t="s">
        <v>3877</v>
      </c>
      <c r="B2447" s="79" t="s">
        <v>8699</v>
      </c>
      <c r="C2447" s="80" t="s">
        <v>6828</v>
      </c>
      <c r="D2447" s="81">
        <v>3.54</v>
      </c>
      <c r="E2447" s="81">
        <v>15.02</v>
      </c>
      <c r="F2447" s="81">
        <v>18.559999999999999</v>
      </c>
      <c r="G2447" s="65">
        <f t="shared" si="38"/>
        <v>9</v>
      </c>
    </row>
    <row r="2448" spans="1:7" x14ac:dyDescent="0.25">
      <c r="A2448" s="78" t="s">
        <v>3878</v>
      </c>
      <c r="B2448" s="79" t="s">
        <v>3879</v>
      </c>
      <c r="C2448" s="80" t="s">
        <v>6828</v>
      </c>
      <c r="D2448" s="81">
        <v>2.04</v>
      </c>
      <c r="E2448" s="81">
        <v>12.51</v>
      </c>
      <c r="F2448" s="81">
        <v>14.55</v>
      </c>
      <c r="G2448" s="65">
        <f t="shared" si="38"/>
        <v>9</v>
      </c>
    </row>
    <row r="2449" spans="1:7" x14ac:dyDescent="0.25">
      <c r="A2449" s="78" t="s">
        <v>3880</v>
      </c>
      <c r="B2449" s="79" t="s">
        <v>3881</v>
      </c>
      <c r="C2449" s="80"/>
      <c r="D2449" s="81"/>
      <c r="E2449" s="81"/>
      <c r="F2449" s="81"/>
      <c r="G2449" s="65">
        <f t="shared" si="38"/>
        <v>5</v>
      </c>
    </row>
    <row r="2450" spans="1:7" x14ac:dyDescent="0.25">
      <c r="A2450" s="78" t="s">
        <v>3882</v>
      </c>
      <c r="B2450" s="79" t="s">
        <v>3883</v>
      </c>
      <c r="C2450" s="80" t="s">
        <v>6828</v>
      </c>
      <c r="D2450" s="81">
        <v>37.22</v>
      </c>
      <c r="E2450" s="81">
        <v>40.04</v>
      </c>
      <c r="F2450" s="81">
        <v>77.260000000000005</v>
      </c>
      <c r="G2450" s="65">
        <f t="shared" si="38"/>
        <v>9</v>
      </c>
    </row>
    <row r="2451" spans="1:7" ht="30" x14ac:dyDescent="0.25">
      <c r="A2451" s="78" t="s">
        <v>3884</v>
      </c>
      <c r="B2451" s="79" t="s">
        <v>3885</v>
      </c>
      <c r="C2451" s="80" t="s">
        <v>6828</v>
      </c>
      <c r="D2451" s="81">
        <v>12.08</v>
      </c>
      <c r="E2451" s="81">
        <v>15.02</v>
      </c>
      <c r="F2451" s="81">
        <v>27.1</v>
      </c>
      <c r="G2451" s="65">
        <f t="shared" si="38"/>
        <v>9</v>
      </c>
    </row>
    <row r="2452" spans="1:7" ht="30" x14ac:dyDescent="0.25">
      <c r="A2452" s="78" t="s">
        <v>3886</v>
      </c>
      <c r="B2452" s="79" t="s">
        <v>3887</v>
      </c>
      <c r="C2452" s="80" t="s">
        <v>6828</v>
      </c>
      <c r="D2452" s="81">
        <v>16.12</v>
      </c>
      <c r="E2452" s="81">
        <v>15.02</v>
      </c>
      <c r="F2452" s="81">
        <v>31.14</v>
      </c>
      <c r="G2452" s="65">
        <f t="shared" si="38"/>
        <v>9</v>
      </c>
    </row>
    <row r="2453" spans="1:7" ht="30" x14ac:dyDescent="0.25">
      <c r="A2453" s="78" t="s">
        <v>3888</v>
      </c>
      <c r="B2453" s="79" t="s">
        <v>3889</v>
      </c>
      <c r="C2453" s="80" t="s">
        <v>6828</v>
      </c>
      <c r="D2453" s="81">
        <v>25.57</v>
      </c>
      <c r="E2453" s="81">
        <v>15.02</v>
      </c>
      <c r="F2453" s="81">
        <v>40.590000000000003</v>
      </c>
      <c r="G2453" s="65">
        <f t="shared" si="38"/>
        <v>9</v>
      </c>
    </row>
    <row r="2454" spans="1:7" ht="30" x14ac:dyDescent="0.25">
      <c r="A2454" s="78" t="s">
        <v>3890</v>
      </c>
      <c r="B2454" s="79" t="s">
        <v>3891</v>
      </c>
      <c r="C2454" s="80" t="s">
        <v>6828</v>
      </c>
      <c r="D2454" s="81">
        <v>50.42</v>
      </c>
      <c r="E2454" s="81">
        <v>20.02</v>
      </c>
      <c r="F2454" s="81">
        <v>70.44</v>
      </c>
      <c r="G2454" s="65">
        <f t="shared" si="38"/>
        <v>9</v>
      </c>
    </row>
    <row r="2455" spans="1:7" ht="30" x14ac:dyDescent="0.25">
      <c r="A2455" s="78" t="s">
        <v>3892</v>
      </c>
      <c r="B2455" s="79" t="s">
        <v>3893</v>
      </c>
      <c r="C2455" s="80" t="s">
        <v>6828</v>
      </c>
      <c r="D2455" s="81">
        <v>111.32</v>
      </c>
      <c r="E2455" s="81">
        <v>20.02</v>
      </c>
      <c r="F2455" s="81">
        <v>131.34</v>
      </c>
      <c r="G2455" s="65">
        <f t="shared" si="38"/>
        <v>9</v>
      </c>
    </row>
    <row r="2456" spans="1:7" ht="30" x14ac:dyDescent="0.25">
      <c r="A2456" s="78" t="s">
        <v>3894</v>
      </c>
      <c r="B2456" s="79" t="s">
        <v>3895</v>
      </c>
      <c r="C2456" s="80" t="s">
        <v>6828</v>
      </c>
      <c r="D2456" s="81">
        <v>210.72</v>
      </c>
      <c r="E2456" s="81">
        <v>25.03</v>
      </c>
      <c r="F2456" s="81">
        <v>235.75</v>
      </c>
      <c r="G2456" s="65">
        <f t="shared" si="38"/>
        <v>9</v>
      </c>
    </row>
    <row r="2457" spans="1:7" ht="30" x14ac:dyDescent="0.25">
      <c r="A2457" s="78" t="s">
        <v>3896</v>
      </c>
      <c r="B2457" s="79" t="s">
        <v>7702</v>
      </c>
      <c r="C2457" s="80" t="s">
        <v>6828</v>
      </c>
      <c r="D2457" s="81">
        <v>185.56</v>
      </c>
      <c r="E2457" s="81">
        <v>15.02</v>
      </c>
      <c r="F2457" s="81">
        <v>200.58</v>
      </c>
      <c r="G2457" s="65">
        <f t="shared" si="38"/>
        <v>9</v>
      </c>
    </row>
    <row r="2458" spans="1:7" ht="30" x14ac:dyDescent="0.25">
      <c r="A2458" s="78" t="s">
        <v>3897</v>
      </c>
      <c r="B2458" s="79" t="s">
        <v>7703</v>
      </c>
      <c r="C2458" s="80" t="s">
        <v>6828</v>
      </c>
      <c r="D2458" s="81">
        <v>484.05</v>
      </c>
      <c r="E2458" s="81">
        <v>15.02</v>
      </c>
      <c r="F2458" s="81">
        <v>499.07</v>
      </c>
      <c r="G2458" s="65">
        <f t="shared" si="38"/>
        <v>9</v>
      </c>
    </row>
    <row r="2459" spans="1:7" ht="30" x14ac:dyDescent="0.25">
      <c r="A2459" s="78" t="s">
        <v>3898</v>
      </c>
      <c r="B2459" s="79" t="s">
        <v>7704</v>
      </c>
      <c r="C2459" s="80" t="s">
        <v>6828</v>
      </c>
      <c r="D2459" s="81">
        <v>555.1</v>
      </c>
      <c r="E2459" s="81">
        <v>15.02</v>
      </c>
      <c r="F2459" s="81">
        <v>570.12</v>
      </c>
      <c r="G2459" s="65">
        <f t="shared" si="38"/>
        <v>9</v>
      </c>
    </row>
    <row r="2460" spans="1:7" ht="30" x14ac:dyDescent="0.25">
      <c r="A2460" s="78" t="s">
        <v>3899</v>
      </c>
      <c r="B2460" s="79" t="s">
        <v>7705</v>
      </c>
      <c r="C2460" s="80" t="s">
        <v>6828</v>
      </c>
      <c r="D2460" s="81">
        <v>1501.15</v>
      </c>
      <c r="E2460" s="81">
        <v>20.02</v>
      </c>
      <c r="F2460" s="81">
        <v>1521.17</v>
      </c>
      <c r="G2460" s="65">
        <f t="shared" si="38"/>
        <v>9</v>
      </c>
    </row>
    <row r="2461" spans="1:7" ht="30" x14ac:dyDescent="0.25">
      <c r="A2461" s="78" t="s">
        <v>3900</v>
      </c>
      <c r="B2461" s="79" t="s">
        <v>3901</v>
      </c>
      <c r="C2461" s="80" t="s">
        <v>6828</v>
      </c>
      <c r="D2461" s="81">
        <v>21.49</v>
      </c>
      <c r="E2461" s="81">
        <v>15.02</v>
      </c>
      <c r="F2461" s="81">
        <v>36.51</v>
      </c>
      <c r="G2461" s="65">
        <f t="shared" si="38"/>
        <v>9</v>
      </c>
    </row>
    <row r="2462" spans="1:7" ht="30" x14ac:dyDescent="0.25">
      <c r="A2462" s="78" t="s">
        <v>3902</v>
      </c>
      <c r="B2462" s="79" t="s">
        <v>3903</v>
      </c>
      <c r="C2462" s="80" t="s">
        <v>6828</v>
      </c>
      <c r="D2462" s="81">
        <v>70.94</v>
      </c>
      <c r="E2462" s="81">
        <v>15.02</v>
      </c>
      <c r="F2462" s="81">
        <v>85.96</v>
      </c>
      <c r="G2462" s="65">
        <f t="shared" si="38"/>
        <v>9</v>
      </c>
    </row>
    <row r="2463" spans="1:7" ht="30" x14ac:dyDescent="0.25">
      <c r="A2463" s="78" t="s">
        <v>3904</v>
      </c>
      <c r="B2463" s="79" t="s">
        <v>3905</v>
      </c>
      <c r="C2463" s="80" t="s">
        <v>6828</v>
      </c>
      <c r="D2463" s="81">
        <v>191.05</v>
      </c>
      <c r="E2463" s="81">
        <v>20.02</v>
      </c>
      <c r="F2463" s="81">
        <v>211.07</v>
      </c>
      <c r="G2463" s="65">
        <f t="shared" si="38"/>
        <v>9</v>
      </c>
    </row>
    <row r="2464" spans="1:7" x14ac:dyDescent="0.25">
      <c r="A2464" s="78" t="s">
        <v>3906</v>
      </c>
      <c r="B2464" s="79" t="s">
        <v>3907</v>
      </c>
      <c r="C2464" s="80"/>
      <c r="D2464" s="81"/>
      <c r="E2464" s="81"/>
      <c r="F2464" s="81"/>
      <c r="G2464" s="65">
        <f t="shared" si="38"/>
        <v>5</v>
      </c>
    </row>
    <row r="2465" spans="1:7" x14ac:dyDescent="0.25">
      <c r="A2465" s="78" t="s">
        <v>3908</v>
      </c>
      <c r="B2465" s="79" t="s">
        <v>3909</v>
      </c>
      <c r="C2465" s="80" t="s">
        <v>6836</v>
      </c>
      <c r="D2465" s="81">
        <v>26.17</v>
      </c>
      <c r="E2465" s="81">
        <v>15.02</v>
      </c>
      <c r="F2465" s="81">
        <v>41.19</v>
      </c>
      <c r="G2465" s="65">
        <f t="shared" si="38"/>
        <v>9</v>
      </c>
    </row>
    <row r="2466" spans="1:7" x14ac:dyDescent="0.25">
      <c r="A2466" s="78" t="s">
        <v>3910</v>
      </c>
      <c r="B2466" s="79" t="s">
        <v>3911</v>
      </c>
      <c r="C2466" s="80" t="s">
        <v>6828</v>
      </c>
      <c r="D2466" s="81">
        <v>28.45</v>
      </c>
      <c r="E2466" s="81">
        <v>15.02</v>
      </c>
      <c r="F2466" s="81">
        <v>43.47</v>
      </c>
      <c r="G2466" s="65">
        <f t="shared" si="38"/>
        <v>9</v>
      </c>
    </row>
    <row r="2467" spans="1:7" x14ac:dyDescent="0.25">
      <c r="A2467" s="78" t="s">
        <v>3912</v>
      </c>
      <c r="B2467" s="79" t="s">
        <v>3913</v>
      </c>
      <c r="C2467" s="80" t="s">
        <v>6828</v>
      </c>
      <c r="D2467" s="81">
        <v>60.52</v>
      </c>
      <c r="E2467" s="81">
        <v>15.02</v>
      </c>
      <c r="F2467" s="81">
        <v>75.540000000000006</v>
      </c>
      <c r="G2467" s="65">
        <f t="shared" si="38"/>
        <v>9</v>
      </c>
    </row>
    <row r="2468" spans="1:7" ht="30" x14ac:dyDescent="0.25">
      <c r="A2468" s="78" t="s">
        <v>3914</v>
      </c>
      <c r="B2468" s="79" t="s">
        <v>3915</v>
      </c>
      <c r="C2468" s="80" t="s">
        <v>6836</v>
      </c>
      <c r="D2468" s="81">
        <v>255.28</v>
      </c>
      <c r="E2468" s="81">
        <v>15.02</v>
      </c>
      <c r="F2468" s="81">
        <v>270.3</v>
      </c>
      <c r="G2468" s="65">
        <f t="shared" si="38"/>
        <v>9</v>
      </c>
    </row>
    <row r="2469" spans="1:7" x14ac:dyDescent="0.25">
      <c r="A2469" s="78" t="s">
        <v>3916</v>
      </c>
      <c r="B2469" s="79" t="s">
        <v>3917</v>
      </c>
      <c r="C2469" s="80" t="s">
        <v>6836</v>
      </c>
      <c r="D2469" s="81">
        <v>246</v>
      </c>
      <c r="E2469" s="81">
        <v>15.02</v>
      </c>
      <c r="F2469" s="81">
        <v>261.02</v>
      </c>
      <c r="G2469" s="65">
        <f t="shared" si="38"/>
        <v>9</v>
      </c>
    </row>
    <row r="2470" spans="1:7" ht="30" x14ac:dyDescent="0.25">
      <c r="A2470" s="78" t="s">
        <v>3918</v>
      </c>
      <c r="B2470" s="79" t="s">
        <v>3919</v>
      </c>
      <c r="C2470" s="80" t="s">
        <v>6836</v>
      </c>
      <c r="D2470" s="81">
        <v>17.34</v>
      </c>
      <c r="E2470" s="81">
        <v>15.02</v>
      </c>
      <c r="F2470" s="81">
        <v>32.36</v>
      </c>
      <c r="G2470" s="65">
        <f t="shared" si="38"/>
        <v>9</v>
      </c>
    </row>
    <row r="2471" spans="1:7" x14ac:dyDescent="0.25">
      <c r="A2471" s="78" t="s">
        <v>3920</v>
      </c>
      <c r="B2471" s="79" t="s">
        <v>3921</v>
      </c>
      <c r="C2471" s="80" t="s">
        <v>6836</v>
      </c>
      <c r="D2471" s="81">
        <v>302.68</v>
      </c>
      <c r="E2471" s="81">
        <v>15.02</v>
      </c>
      <c r="F2471" s="81">
        <v>317.7</v>
      </c>
      <c r="G2471" s="65">
        <f t="shared" si="38"/>
        <v>9</v>
      </c>
    </row>
    <row r="2472" spans="1:7" ht="30" x14ac:dyDescent="0.25">
      <c r="A2472" s="78" t="s">
        <v>3922</v>
      </c>
      <c r="B2472" s="79" t="s">
        <v>7706</v>
      </c>
      <c r="C2472" s="80" t="s">
        <v>6828</v>
      </c>
      <c r="D2472" s="81">
        <v>17.34</v>
      </c>
      <c r="E2472" s="81">
        <v>15.02</v>
      </c>
      <c r="F2472" s="81">
        <v>32.36</v>
      </c>
      <c r="G2472" s="65">
        <f t="shared" si="38"/>
        <v>9</v>
      </c>
    </row>
    <row r="2473" spans="1:7" x14ac:dyDescent="0.25">
      <c r="A2473" s="78" t="s">
        <v>3923</v>
      </c>
      <c r="B2473" s="79" t="s">
        <v>3924</v>
      </c>
      <c r="C2473" s="80" t="s">
        <v>6836</v>
      </c>
      <c r="D2473" s="81">
        <v>11.22</v>
      </c>
      <c r="E2473" s="81">
        <v>15.02</v>
      </c>
      <c r="F2473" s="81">
        <v>26.24</v>
      </c>
      <c r="G2473" s="65">
        <f t="shared" si="38"/>
        <v>9</v>
      </c>
    </row>
    <row r="2474" spans="1:7" x14ac:dyDescent="0.25">
      <c r="A2474" s="78" t="s">
        <v>3925</v>
      </c>
      <c r="B2474" s="79" t="s">
        <v>3926</v>
      </c>
      <c r="C2474" s="80" t="s">
        <v>6836</v>
      </c>
      <c r="D2474" s="81">
        <v>17.07</v>
      </c>
      <c r="E2474" s="81">
        <v>15.02</v>
      </c>
      <c r="F2474" s="81">
        <v>32.090000000000003</v>
      </c>
      <c r="G2474" s="65">
        <f t="shared" si="38"/>
        <v>9</v>
      </c>
    </row>
    <row r="2475" spans="1:7" x14ac:dyDescent="0.25">
      <c r="A2475" s="78" t="s">
        <v>3927</v>
      </c>
      <c r="B2475" s="79" t="s">
        <v>3928</v>
      </c>
      <c r="C2475" s="80" t="s">
        <v>6836</v>
      </c>
      <c r="D2475" s="81">
        <v>22.2</v>
      </c>
      <c r="E2475" s="81">
        <v>15.02</v>
      </c>
      <c r="F2475" s="81">
        <v>37.22</v>
      </c>
      <c r="G2475" s="65">
        <f t="shared" si="38"/>
        <v>9</v>
      </c>
    </row>
    <row r="2476" spans="1:7" ht="30" x14ac:dyDescent="0.25">
      <c r="A2476" s="78" t="s">
        <v>3929</v>
      </c>
      <c r="B2476" s="79" t="s">
        <v>3930</v>
      </c>
      <c r="C2476" s="80" t="s">
        <v>6836</v>
      </c>
      <c r="D2476" s="81">
        <v>20.100000000000001</v>
      </c>
      <c r="E2476" s="81">
        <v>15.02</v>
      </c>
      <c r="F2476" s="81">
        <v>35.119999999999997</v>
      </c>
      <c r="G2476" s="65">
        <f t="shared" si="38"/>
        <v>9</v>
      </c>
    </row>
    <row r="2477" spans="1:7" ht="30" x14ac:dyDescent="0.25">
      <c r="A2477" s="78" t="s">
        <v>3931</v>
      </c>
      <c r="B2477" s="79" t="s">
        <v>3932</v>
      </c>
      <c r="C2477" s="80" t="s">
        <v>6836</v>
      </c>
      <c r="D2477" s="81">
        <v>22.01</v>
      </c>
      <c r="E2477" s="81">
        <v>15.02</v>
      </c>
      <c r="F2477" s="81">
        <v>37.03</v>
      </c>
      <c r="G2477" s="65">
        <f t="shared" si="38"/>
        <v>9</v>
      </c>
    </row>
    <row r="2478" spans="1:7" ht="30" x14ac:dyDescent="0.25">
      <c r="A2478" s="78" t="s">
        <v>8150</v>
      </c>
      <c r="B2478" s="79" t="s">
        <v>8151</v>
      </c>
      <c r="C2478" s="80" t="s">
        <v>6836</v>
      </c>
      <c r="D2478" s="81">
        <v>31.27</v>
      </c>
      <c r="E2478" s="81">
        <v>18.52</v>
      </c>
      <c r="F2478" s="81">
        <v>49.79</v>
      </c>
      <c r="G2478" s="65">
        <f t="shared" si="38"/>
        <v>9</v>
      </c>
    </row>
    <row r="2479" spans="1:7" x14ac:dyDescent="0.25">
      <c r="A2479" s="78" t="s">
        <v>3933</v>
      </c>
      <c r="B2479" s="79" t="s">
        <v>3934</v>
      </c>
      <c r="C2479" s="80"/>
      <c r="D2479" s="81"/>
      <c r="E2479" s="81"/>
      <c r="F2479" s="81"/>
      <c r="G2479" s="65">
        <f t="shared" si="38"/>
        <v>5</v>
      </c>
    </row>
    <row r="2480" spans="1:7" x14ac:dyDescent="0.25">
      <c r="A2480" s="78" t="s">
        <v>3935</v>
      </c>
      <c r="B2480" s="79" t="s">
        <v>3936</v>
      </c>
      <c r="C2480" s="80" t="s">
        <v>6836</v>
      </c>
      <c r="D2480" s="81">
        <v>8.5</v>
      </c>
      <c r="E2480" s="81">
        <v>17.010000000000002</v>
      </c>
      <c r="F2480" s="81">
        <v>25.51</v>
      </c>
      <c r="G2480" s="65">
        <f t="shared" si="38"/>
        <v>9</v>
      </c>
    </row>
    <row r="2481" spans="1:7" x14ac:dyDescent="0.25">
      <c r="A2481" s="78" t="s">
        <v>3937</v>
      </c>
      <c r="B2481" s="79" t="s">
        <v>3938</v>
      </c>
      <c r="C2481" s="80" t="s">
        <v>6836</v>
      </c>
      <c r="D2481" s="81">
        <v>17.399999999999999</v>
      </c>
      <c r="E2481" s="81">
        <v>17.52</v>
      </c>
      <c r="F2481" s="81">
        <v>34.92</v>
      </c>
      <c r="G2481" s="65">
        <f t="shared" si="38"/>
        <v>9</v>
      </c>
    </row>
    <row r="2482" spans="1:7" x14ac:dyDescent="0.25">
      <c r="A2482" s="78" t="s">
        <v>3939</v>
      </c>
      <c r="B2482" s="79" t="s">
        <v>3940</v>
      </c>
      <c r="C2482" s="80" t="s">
        <v>6836</v>
      </c>
      <c r="D2482" s="81">
        <v>28.88</v>
      </c>
      <c r="E2482" s="81">
        <v>25.03</v>
      </c>
      <c r="F2482" s="81">
        <v>53.91</v>
      </c>
      <c r="G2482" s="65">
        <f t="shared" si="38"/>
        <v>9</v>
      </c>
    </row>
    <row r="2483" spans="1:7" x14ac:dyDescent="0.25">
      <c r="A2483" s="78" t="s">
        <v>3941</v>
      </c>
      <c r="B2483" s="79" t="s">
        <v>3942</v>
      </c>
      <c r="C2483" s="80" t="s">
        <v>6836</v>
      </c>
      <c r="D2483" s="81">
        <v>12.06</v>
      </c>
      <c r="E2483" s="81">
        <v>13.52</v>
      </c>
      <c r="F2483" s="81">
        <v>25.58</v>
      </c>
      <c r="G2483" s="65">
        <f t="shared" si="38"/>
        <v>9</v>
      </c>
    </row>
    <row r="2484" spans="1:7" x14ac:dyDescent="0.25">
      <c r="A2484" s="78" t="s">
        <v>3943</v>
      </c>
      <c r="B2484" s="79" t="s">
        <v>3944</v>
      </c>
      <c r="C2484" s="80" t="s">
        <v>6836</v>
      </c>
      <c r="D2484" s="81">
        <v>12.91</v>
      </c>
      <c r="E2484" s="81">
        <v>22.52</v>
      </c>
      <c r="F2484" s="81">
        <v>35.43</v>
      </c>
      <c r="G2484" s="65">
        <f t="shared" si="38"/>
        <v>9</v>
      </c>
    </row>
    <row r="2485" spans="1:7" x14ac:dyDescent="0.25">
      <c r="A2485" s="78" t="s">
        <v>3945</v>
      </c>
      <c r="B2485" s="79" t="s">
        <v>3946</v>
      </c>
      <c r="C2485" s="80" t="s">
        <v>6836</v>
      </c>
      <c r="D2485" s="81">
        <v>13.59</v>
      </c>
      <c r="E2485" s="81">
        <v>19.02</v>
      </c>
      <c r="F2485" s="81">
        <v>32.61</v>
      </c>
      <c r="G2485" s="65">
        <f t="shared" si="38"/>
        <v>9</v>
      </c>
    </row>
    <row r="2486" spans="1:7" x14ac:dyDescent="0.25">
      <c r="A2486" s="78" t="s">
        <v>3947</v>
      </c>
      <c r="B2486" s="79" t="s">
        <v>3948</v>
      </c>
      <c r="C2486" s="80" t="s">
        <v>6836</v>
      </c>
      <c r="D2486" s="81">
        <v>13.13</v>
      </c>
      <c r="E2486" s="81">
        <v>22.52</v>
      </c>
      <c r="F2486" s="81">
        <v>35.65</v>
      </c>
      <c r="G2486" s="65">
        <f t="shared" si="38"/>
        <v>9</v>
      </c>
    </row>
    <row r="2487" spans="1:7" x14ac:dyDescent="0.25">
      <c r="A2487" s="78" t="s">
        <v>3949</v>
      </c>
      <c r="B2487" s="79" t="s">
        <v>3950</v>
      </c>
      <c r="C2487" s="80" t="s">
        <v>6836</v>
      </c>
      <c r="D2487" s="81">
        <v>21.26</v>
      </c>
      <c r="E2487" s="81">
        <v>25.03</v>
      </c>
      <c r="F2487" s="81">
        <v>46.29</v>
      </c>
      <c r="G2487" s="65">
        <f t="shared" si="38"/>
        <v>9</v>
      </c>
    </row>
    <row r="2488" spans="1:7" x14ac:dyDescent="0.25">
      <c r="A2488" s="78" t="s">
        <v>3951</v>
      </c>
      <c r="B2488" s="79" t="s">
        <v>3952</v>
      </c>
      <c r="C2488" s="80" t="s">
        <v>6836</v>
      </c>
      <c r="D2488" s="81">
        <v>48.12</v>
      </c>
      <c r="E2488" s="81">
        <v>17.52</v>
      </c>
      <c r="F2488" s="81">
        <v>65.64</v>
      </c>
      <c r="G2488" s="65">
        <f t="shared" si="38"/>
        <v>9</v>
      </c>
    </row>
    <row r="2489" spans="1:7" x14ac:dyDescent="0.25">
      <c r="A2489" s="78" t="s">
        <v>3953</v>
      </c>
      <c r="B2489" s="79" t="s">
        <v>3954</v>
      </c>
      <c r="C2489" s="80" t="s">
        <v>6836</v>
      </c>
      <c r="D2489" s="81">
        <v>35.31</v>
      </c>
      <c r="E2489" s="81">
        <v>17.52</v>
      </c>
      <c r="F2489" s="81">
        <v>52.83</v>
      </c>
      <c r="G2489" s="65">
        <f t="shared" si="38"/>
        <v>9</v>
      </c>
    </row>
    <row r="2490" spans="1:7" x14ac:dyDescent="0.25">
      <c r="A2490" s="78" t="s">
        <v>3955</v>
      </c>
      <c r="B2490" s="79" t="s">
        <v>3956</v>
      </c>
      <c r="C2490" s="80" t="s">
        <v>6836</v>
      </c>
      <c r="D2490" s="81">
        <v>14.64</v>
      </c>
      <c r="E2490" s="81">
        <v>12.51</v>
      </c>
      <c r="F2490" s="81">
        <v>27.15</v>
      </c>
      <c r="G2490" s="65">
        <f t="shared" si="38"/>
        <v>9</v>
      </c>
    </row>
    <row r="2491" spans="1:7" ht="30" x14ac:dyDescent="0.25">
      <c r="A2491" s="78" t="s">
        <v>3957</v>
      </c>
      <c r="B2491" s="79" t="s">
        <v>3958</v>
      </c>
      <c r="C2491" s="80" t="s">
        <v>6836</v>
      </c>
      <c r="D2491" s="81">
        <v>80.23</v>
      </c>
      <c r="E2491" s="81">
        <v>19.02</v>
      </c>
      <c r="F2491" s="81">
        <v>99.25</v>
      </c>
      <c r="G2491" s="65">
        <f t="shared" si="38"/>
        <v>9</v>
      </c>
    </row>
    <row r="2492" spans="1:7" ht="30" x14ac:dyDescent="0.25">
      <c r="A2492" s="78" t="s">
        <v>3959</v>
      </c>
      <c r="B2492" s="79" t="s">
        <v>3960</v>
      </c>
      <c r="C2492" s="80" t="s">
        <v>6828</v>
      </c>
      <c r="D2492" s="81">
        <v>37.93</v>
      </c>
      <c r="E2492" s="81">
        <v>15.02</v>
      </c>
      <c r="F2492" s="81">
        <v>52.95</v>
      </c>
      <c r="G2492" s="65">
        <f t="shared" si="38"/>
        <v>9</v>
      </c>
    </row>
    <row r="2493" spans="1:7" ht="30" x14ac:dyDescent="0.25">
      <c r="A2493" s="78" t="s">
        <v>3961</v>
      </c>
      <c r="B2493" s="79" t="s">
        <v>3962</v>
      </c>
      <c r="C2493" s="80" t="s">
        <v>6828</v>
      </c>
      <c r="D2493" s="81">
        <v>87.04</v>
      </c>
      <c r="E2493" s="81">
        <v>25.03</v>
      </c>
      <c r="F2493" s="81">
        <v>112.07</v>
      </c>
      <c r="G2493" s="65">
        <f t="shared" si="38"/>
        <v>9</v>
      </c>
    </row>
    <row r="2494" spans="1:7" x14ac:dyDescent="0.25">
      <c r="A2494" s="78" t="s">
        <v>3963</v>
      </c>
      <c r="B2494" s="79" t="s">
        <v>3964</v>
      </c>
      <c r="C2494" s="80"/>
      <c r="D2494" s="81"/>
      <c r="E2494" s="81"/>
      <c r="F2494" s="81"/>
      <c r="G2494" s="65">
        <f t="shared" si="38"/>
        <v>5</v>
      </c>
    </row>
    <row r="2495" spans="1:7" x14ac:dyDescent="0.25">
      <c r="A2495" s="78" t="s">
        <v>3965</v>
      </c>
      <c r="B2495" s="79" t="s">
        <v>3966</v>
      </c>
      <c r="C2495" s="80" t="s">
        <v>6836</v>
      </c>
      <c r="D2495" s="81">
        <v>13.73</v>
      </c>
      <c r="E2495" s="81">
        <v>25.03</v>
      </c>
      <c r="F2495" s="81">
        <v>38.76</v>
      </c>
      <c r="G2495" s="65">
        <f t="shared" si="38"/>
        <v>9</v>
      </c>
    </row>
    <row r="2496" spans="1:7" x14ac:dyDescent="0.25">
      <c r="A2496" s="78" t="s">
        <v>3967</v>
      </c>
      <c r="B2496" s="79" t="s">
        <v>3968</v>
      </c>
      <c r="C2496" s="80" t="s">
        <v>6836</v>
      </c>
      <c r="D2496" s="81">
        <v>20.03</v>
      </c>
      <c r="E2496" s="81">
        <v>25.03</v>
      </c>
      <c r="F2496" s="81">
        <v>45.06</v>
      </c>
      <c r="G2496" s="65">
        <f t="shared" si="38"/>
        <v>9</v>
      </c>
    </row>
    <row r="2497" spans="1:7" x14ac:dyDescent="0.25">
      <c r="A2497" s="78" t="s">
        <v>3969</v>
      </c>
      <c r="B2497" s="79" t="s">
        <v>3970</v>
      </c>
      <c r="C2497" s="80" t="s">
        <v>6836</v>
      </c>
      <c r="D2497" s="81">
        <v>40.049999999999997</v>
      </c>
      <c r="E2497" s="81">
        <v>25.03</v>
      </c>
      <c r="F2497" s="81">
        <v>65.08</v>
      </c>
      <c r="G2497" s="65">
        <f t="shared" si="38"/>
        <v>9</v>
      </c>
    </row>
    <row r="2498" spans="1:7" x14ac:dyDescent="0.25">
      <c r="A2498" s="78" t="s">
        <v>3971</v>
      </c>
      <c r="B2498" s="79" t="s">
        <v>3972</v>
      </c>
      <c r="C2498" s="80" t="s">
        <v>6836</v>
      </c>
      <c r="D2498" s="81">
        <v>51.57</v>
      </c>
      <c r="E2498" s="81">
        <v>25.03</v>
      </c>
      <c r="F2498" s="81">
        <v>76.599999999999994</v>
      </c>
      <c r="G2498" s="65">
        <f t="shared" si="38"/>
        <v>9</v>
      </c>
    </row>
    <row r="2499" spans="1:7" x14ac:dyDescent="0.25">
      <c r="A2499" s="78" t="s">
        <v>3973</v>
      </c>
      <c r="B2499" s="79" t="s">
        <v>3974</v>
      </c>
      <c r="C2499" s="80" t="s">
        <v>6836</v>
      </c>
      <c r="D2499" s="81">
        <v>78.34</v>
      </c>
      <c r="E2499" s="81">
        <v>25.03</v>
      </c>
      <c r="F2499" s="81">
        <v>103.37</v>
      </c>
      <c r="G2499" s="65">
        <f t="shared" si="38"/>
        <v>9</v>
      </c>
    </row>
    <row r="2500" spans="1:7" x14ac:dyDescent="0.25">
      <c r="A2500" s="78" t="s">
        <v>3975</v>
      </c>
      <c r="B2500" s="79" t="s">
        <v>3976</v>
      </c>
      <c r="C2500" s="80" t="s">
        <v>6836</v>
      </c>
      <c r="D2500" s="81">
        <v>188.47</v>
      </c>
      <c r="E2500" s="81">
        <v>25.03</v>
      </c>
      <c r="F2500" s="81">
        <v>213.5</v>
      </c>
      <c r="G2500" s="65">
        <f t="shared" si="38"/>
        <v>9</v>
      </c>
    </row>
    <row r="2501" spans="1:7" x14ac:dyDescent="0.25">
      <c r="A2501" s="78" t="s">
        <v>3977</v>
      </c>
      <c r="B2501" s="79" t="s">
        <v>3978</v>
      </c>
      <c r="C2501" s="80" t="s">
        <v>6836</v>
      </c>
      <c r="D2501" s="81">
        <v>205.97</v>
      </c>
      <c r="E2501" s="81">
        <v>25.03</v>
      </c>
      <c r="F2501" s="81">
        <v>231</v>
      </c>
      <c r="G2501" s="65">
        <f t="shared" si="38"/>
        <v>9</v>
      </c>
    </row>
    <row r="2502" spans="1:7" x14ac:dyDescent="0.25">
      <c r="A2502" s="78" t="s">
        <v>3979</v>
      </c>
      <c r="B2502" s="79" t="s">
        <v>3980</v>
      </c>
      <c r="C2502" s="80" t="s">
        <v>6836</v>
      </c>
      <c r="D2502" s="81">
        <v>328.67</v>
      </c>
      <c r="E2502" s="81">
        <v>25.03</v>
      </c>
      <c r="F2502" s="81">
        <v>353.7</v>
      </c>
      <c r="G2502" s="65">
        <f t="shared" si="38"/>
        <v>9</v>
      </c>
    </row>
    <row r="2503" spans="1:7" x14ac:dyDescent="0.25">
      <c r="A2503" s="78" t="s">
        <v>3981</v>
      </c>
      <c r="B2503" s="79" t="s">
        <v>3982</v>
      </c>
      <c r="C2503" s="80" t="s">
        <v>6836</v>
      </c>
      <c r="D2503" s="81">
        <v>15.71</v>
      </c>
      <c r="E2503" s="81">
        <v>25.03</v>
      </c>
      <c r="F2503" s="81">
        <v>40.74</v>
      </c>
      <c r="G2503" s="65">
        <f t="shared" si="38"/>
        <v>9</v>
      </c>
    </row>
    <row r="2504" spans="1:7" x14ac:dyDescent="0.25">
      <c r="A2504" s="78" t="s">
        <v>3983</v>
      </c>
      <c r="B2504" s="79" t="s">
        <v>3984</v>
      </c>
      <c r="C2504" s="80"/>
      <c r="D2504" s="81"/>
      <c r="E2504" s="81"/>
      <c r="F2504" s="81"/>
      <c r="G2504" s="65">
        <f t="shared" si="38"/>
        <v>5</v>
      </c>
    </row>
    <row r="2505" spans="1:7" x14ac:dyDescent="0.25">
      <c r="A2505" s="78" t="s">
        <v>3985</v>
      </c>
      <c r="B2505" s="79" t="s">
        <v>3986</v>
      </c>
      <c r="C2505" s="80" t="s">
        <v>6828</v>
      </c>
      <c r="D2505" s="81">
        <v>3.22</v>
      </c>
      <c r="E2505" s="81">
        <v>12.51</v>
      </c>
      <c r="F2505" s="81">
        <v>15.73</v>
      </c>
      <c r="G2505" s="65">
        <f t="shared" si="38"/>
        <v>9</v>
      </c>
    </row>
    <row r="2506" spans="1:7" x14ac:dyDescent="0.25">
      <c r="A2506" s="78" t="s">
        <v>3987</v>
      </c>
      <c r="B2506" s="79" t="s">
        <v>3988</v>
      </c>
      <c r="C2506" s="80" t="s">
        <v>6828</v>
      </c>
      <c r="D2506" s="81">
        <v>5.92</v>
      </c>
      <c r="E2506" s="81">
        <v>12.51</v>
      </c>
      <c r="F2506" s="81">
        <v>18.43</v>
      </c>
      <c r="G2506" s="65">
        <f t="shared" ref="G2506:G2569" si="39">LEN(A2506)</f>
        <v>9</v>
      </c>
    </row>
    <row r="2507" spans="1:7" x14ac:dyDescent="0.25">
      <c r="A2507" s="78" t="s">
        <v>3989</v>
      </c>
      <c r="B2507" s="79" t="s">
        <v>3990</v>
      </c>
      <c r="C2507" s="80" t="s">
        <v>6828</v>
      </c>
      <c r="D2507" s="81">
        <v>6.17</v>
      </c>
      <c r="E2507" s="81">
        <v>12.51</v>
      </c>
      <c r="F2507" s="81">
        <v>18.68</v>
      </c>
      <c r="G2507" s="65">
        <f t="shared" si="39"/>
        <v>9</v>
      </c>
    </row>
    <row r="2508" spans="1:7" x14ac:dyDescent="0.25">
      <c r="A2508" s="78" t="s">
        <v>3991</v>
      </c>
      <c r="B2508" s="79" t="s">
        <v>3992</v>
      </c>
      <c r="C2508" s="80"/>
      <c r="D2508" s="81"/>
      <c r="E2508" s="81"/>
      <c r="F2508" s="81"/>
      <c r="G2508" s="65">
        <f t="shared" si="39"/>
        <v>5</v>
      </c>
    </row>
    <row r="2509" spans="1:7" x14ac:dyDescent="0.25">
      <c r="A2509" s="78" t="s">
        <v>3993</v>
      </c>
      <c r="B2509" s="79" t="s">
        <v>3994</v>
      </c>
      <c r="C2509" s="80" t="s">
        <v>6828</v>
      </c>
      <c r="D2509" s="81">
        <v>258.45</v>
      </c>
      <c r="E2509" s="81">
        <v>25.03</v>
      </c>
      <c r="F2509" s="81">
        <v>283.48</v>
      </c>
      <c r="G2509" s="65">
        <f t="shared" si="39"/>
        <v>9</v>
      </c>
    </row>
    <row r="2510" spans="1:7" x14ac:dyDescent="0.25">
      <c r="A2510" s="78" t="s">
        <v>3995</v>
      </c>
      <c r="B2510" s="79" t="s">
        <v>3996</v>
      </c>
      <c r="C2510" s="80" t="s">
        <v>6828</v>
      </c>
      <c r="D2510" s="81">
        <v>281.2</v>
      </c>
      <c r="E2510" s="81">
        <v>25.03</v>
      </c>
      <c r="F2510" s="81">
        <v>306.23</v>
      </c>
      <c r="G2510" s="65">
        <f t="shared" si="39"/>
        <v>9</v>
      </c>
    </row>
    <row r="2511" spans="1:7" x14ac:dyDescent="0.25">
      <c r="A2511" s="78" t="s">
        <v>3997</v>
      </c>
      <c r="B2511" s="79" t="s">
        <v>3998</v>
      </c>
      <c r="C2511" s="80" t="s">
        <v>6828</v>
      </c>
      <c r="D2511" s="81">
        <v>304.32</v>
      </c>
      <c r="E2511" s="81">
        <v>25.03</v>
      </c>
      <c r="F2511" s="81">
        <v>329.35</v>
      </c>
      <c r="G2511" s="65">
        <f t="shared" si="39"/>
        <v>9</v>
      </c>
    </row>
    <row r="2512" spans="1:7" x14ac:dyDescent="0.25">
      <c r="A2512" s="78" t="s">
        <v>3999</v>
      </c>
      <c r="B2512" s="79" t="s">
        <v>4000</v>
      </c>
      <c r="C2512" s="80" t="s">
        <v>6828</v>
      </c>
      <c r="D2512" s="81">
        <v>304.56</v>
      </c>
      <c r="E2512" s="81">
        <v>25.03</v>
      </c>
      <c r="F2512" s="81">
        <v>329.59</v>
      </c>
      <c r="G2512" s="65">
        <f t="shared" si="39"/>
        <v>9</v>
      </c>
    </row>
    <row r="2513" spans="1:7" x14ac:dyDescent="0.25">
      <c r="A2513" s="78" t="s">
        <v>4001</v>
      </c>
      <c r="B2513" s="79" t="s">
        <v>4002</v>
      </c>
      <c r="C2513" s="80" t="s">
        <v>6828</v>
      </c>
      <c r="D2513" s="81">
        <v>373.05</v>
      </c>
      <c r="E2513" s="81">
        <v>25.03</v>
      </c>
      <c r="F2513" s="81">
        <v>398.08</v>
      </c>
      <c r="G2513" s="65">
        <f t="shared" si="39"/>
        <v>9</v>
      </c>
    </row>
    <row r="2514" spans="1:7" x14ac:dyDescent="0.25">
      <c r="A2514" s="78" t="s">
        <v>4003</v>
      </c>
      <c r="B2514" s="79" t="s">
        <v>4004</v>
      </c>
      <c r="C2514" s="80" t="s">
        <v>6828</v>
      </c>
      <c r="D2514" s="81">
        <v>587.79</v>
      </c>
      <c r="E2514" s="81">
        <v>25.03</v>
      </c>
      <c r="F2514" s="81">
        <v>612.82000000000005</v>
      </c>
      <c r="G2514" s="65">
        <f t="shared" si="39"/>
        <v>9</v>
      </c>
    </row>
    <row r="2515" spans="1:7" x14ac:dyDescent="0.25">
      <c r="A2515" s="78" t="s">
        <v>4005</v>
      </c>
      <c r="B2515" s="79" t="s">
        <v>4006</v>
      </c>
      <c r="C2515" s="80" t="s">
        <v>6828</v>
      </c>
      <c r="D2515" s="81">
        <v>792.01</v>
      </c>
      <c r="E2515" s="81">
        <v>25.03</v>
      </c>
      <c r="F2515" s="81">
        <v>817.04</v>
      </c>
      <c r="G2515" s="65">
        <f t="shared" si="39"/>
        <v>9</v>
      </c>
    </row>
    <row r="2516" spans="1:7" x14ac:dyDescent="0.25">
      <c r="A2516" s="78" t="s">
        <v>4007</v>
      </c>
      <c r="B2516" s="79" t="s">
        <v>4008</v>
      </c>
      <c r="C2516" s="80" t="s">
        <v>6828</v>
      </c>
      <c r="D2516" s="81">
        <v>1058.6500000000001</v>
      </c>
      <c r="E2516" s="81">
        <v>25.03</v>
      </c>
      <c r="F2516" s="81">
        <v>1083.68</v>
      </c>
      <c r="G2516" s="65">
        <f t="shared" si="39"/>
        <v>9</v>
      </c>
    </row>
    <row r="2517" spans="1:7" x14ac:dyDescent="0.25">
      <c r="A2517" s="78" t="s">
        <v>4009</v>
      </c>
      <c r="B2517" s="79" t="s">
        <v>4010</v>
      </c>
      <c r="C2517" s="80" t="s">
        <v>6828</v>
      </c>
      <c r="D2517" s="81">
        <v>1214.4000000000001</v>
      </c>
      <c r="E2517" s="81">
        <v>25.03</v>
      </c>
      <c r="F2517" s="81">
        <v>1239.43</v>
      </c>
      <c r="G2517" s="65">
        <f t="shared" si="39"/>
        <v>9</v>
      </c>
    </row>
    <row r="2518" spans="1:7" x14ac:dyDescent="0.25">
      <c r="A2518" s="78" t="s">
        <v>4011</v>
      </c>
      <c r="B2518" s="79" t="s">
        <v>4012</v>
      </c>
      <c r="C2518" s="80" t="s">
        <v>6828</v>
      </c>
      <c r="D2518" s="81">
        <v>3331.05</v>
      </c>
      <c r="E2518" s="81">
        <v>25.03</v>
      </c>
      <c r="F2518" s="81">
        <v>3356.08</v>
      </c>
      <c r="G2518" s="65">
        <f t="shared" si="39"/>
        <v>9</v>
      </c>
    </row>
    <row r="2519" spans="1:7" x14ac:dyDescent="0.25">
      <c r="A2519" s="78" t="s">
        <v>4013</v>
      </c>
      <c r="B2519" s="79" t="s">
        <v>4014</v>
      </c>
      <c r="C2519" s="80" t="s">
        <v>6828</v>
      </c>
      <c r="D2519" s="81">
        <v>3313.07</v>
      </c>
      <c r="E2519" s="81">
        <v>25.03</v>
      </c>
      <c r="F2519" s="81">
        <v>3338.1</v>
      </c>
      <c r="G2519" s="65">
        <f t="shared" si="39"/>
        <v>9</v>
      </c>
    </row>
    <row r="2520" spans="1:7" x14ac:dyDescent="0.25">
      <c r="A2520" s="78" t="s">
        <v>4015</v>
      </c>
      <c r="B2520" s="79" t="s">
        <v>4016</v>
      </c>
      <c r="C2520" s="80" t="s">
        <v>6828</v>
      </c>
      <c r="D2520" s="81">
        <v>6576.85</v>
      </c>
      <c r="E2520" s="81">
        <v>25.03</v>
      </c>
      <c r="F2520" s="81">
        <v>6601.88</v>
      </c>
      <c r="G2520" s="65">
        <f t="shared" si="39"/>
        <v>9</v>
      </c>
    </row>
    <row r="2521" spans="1:7" x14ac:dyDescent="0.25">
      <c r="A2521" s="78" t="s">
        <v>4017</v>
      </c>
      <c r="B2521" s="79" t="s">
        <v>4018</v>
      </c>
      <c r="C2521" s="80" t="s">
        <v>6828</v>
      </c>
      <c r="D2521" s="81">
        <v>90.9</v>
      </c>
      <c r="E2521" s="81">
        <v>25.03</v>
      </c>
      <c r="F2521" s="81">
        <v>115.93</v>
      </c>
      <c r="G2521" s="65">
        <f t="shared" si="39"/>
        <v>9</v>
      </c>
    </row>
    <row r="2522" spans="1:7" x14ac:dyDescent="0.25">
      <c r="A2522" s="78" t="s">
        <v>4019</v>
      </c>
      <c r="B2522" s="79" t="s">
        <v>4020</v>
      </c>
      <c r="C2522" s="80" t="s">
        <v>6828</v>
      </c>
      <c r="D2522" s="81">
        <v>125.85</v>
      </c>
      <c r="E2522" s="81">
        <v>25.03</v>
      </c>
      <c r="F2522" s="81">
        <v>150.88</v>
      </c>
      <c r="G2522" s="65">
        <f t="shared" si="39"/>
        <v>9</v>
      </c>
    </row>
    <row r="2523" spans="1:7" x14ac:dyDescent="0.25">
      <c r="A2523" s="78" t="s">
        <v>4021</v>
      </c>
      <c r="B2523" s="79" t="s">
        <v>4022</v>
      </c>
      <c r="C2523" s="80" t="s">
        <v>6828</v>
      </c>
      <c r="D2523" s="81">
        <v>152.94999999999999</v>
      </c>
      <c r="E2523" s="81">
        <v>25.03</v>
      </c>
      <c r="F2523" s="81">
        <v>177.98</v>
      </c>
      <c r="G2523" s="65">
        <f t="shared" si="39"/>
        <v>9</v>
      </c>
    </row>
    <row r="2524" spans="1:7" x14ac:dyDescent="0.25">
      <c r="A2524" s="78" t="s">
        <v>4023</v>
      </c>
      <c r="B2524" s="79" t="s">
        <v>7001</v>
      </c>
      <c r="C2524" s="80"/>
      <c r="D2524" s="81"/>
      <c r="E2524" s="81"/>
      <c r="F2524" s="81"/>
      <c r="G2524" s="65">
        <f t="shared" si="39"/>
        <v>5</v>
      </c>
    </row>
    <row r="2525" spans="1:7" x14ac:dyDescent="0.25">
      <c r="A2525" s="78" t="s">
        <v>4024</v>
      </c>
      <c r="B2525" s="79" t="s">
        <v>4025</v>
      </c>
      <c r="C2525" s="80" t="s">
        <v>6828</v>
      </c>
      <c r="D2525" s="81">
        <v>62.11</v>
      </c>
      <c r="E2525" s="81">
        <v>22.52</v>
      </c>
      <c r="F2525" s="81">
        <v>84.63</v>
      </c>
      <c r="G2525" s="65">
        <f t="shared" si="39"/>
        <v>9</v>
      </c>
    </row>
    <row r="2526" spans="1:7" ht="30" x14ac:dyDescent="0.25">
      <c r="A2526" s="78" t="s">
        <v>4026</v>
      </c>
      <c r="B2526" s="79" t="s">
        <v>6592</v>
      </c>
      <c r="C2526" s="80" t="s">
        <v>6828</v>
      </c>
      <c r="D2526" s="81">
        <v>280.3</v>
      </c>
      <c r="E2526" s="81">
        <v>25.03</v>
      </c>
      <c r="F2526" s="81">
        <v>305.33</v>
      </c>
      <c r="G2526" s="65">
        <f t="shared" si="39"/>
        <v>9</v>
      </c>
    </row>
    <row r="2527" spans="1:7" ht="30" x14ac:dyDescent="0.25">
      <c r="A2527" s="78" t="s">
        <v>4027</v>
      </c>
      <c r="B2527" s="79" t="s">
        <v>7707</v>
      </c>
      <c r="C2527" s="80" t="s">
        <v>6828</v>
      </c>
      <c r="D2527" s="81">
        <v>418.79</v>
      </c>
      <c r="E2527" s="81">
        <v>25.03</v>
      </c>
      <c r="F2527" s="81">
        <v>443.82</v>
      </c>
      <c r="G2527" s="65">
        <f t="shared" si="39"/>
        <v>9</v>
      </c>
    </row>
    <row r="2528" spans="1:7" ht="30" x14ac:dyDescent="0.25">
      <c r="A2528" s="78" t="s">
        <v>4028</v>
      </c>
      <c r="B2528" s="79" t="s">
        <v>7708</v>
      </c>
      <c r="C2528" s="80" t="s">
        <v>6828</v>
      </c>
      <c r="D2528" s="81">
        <v>325.89</v>
      </c>
      <c r="E2528" s="81">
        <v>25.03</v>
      </c>
      <c r="F2528" s="81">
        <v>350.92</v>
      </c>
      <c r="G2528" s="65">
        <f t="shared" si="39"/>
        <v>9</v>
      </c>
    </row>
    <row r="2529" spans="1:7" x14ac:dyDescent="0.25">
      <c r="A2529" s="78" t="s">
        <v>4029</v>
      </c>
      <c r="B2529" s="79" t="s">
        <v>4030</v>
      </c>
      <c r="C2529" s="80" t="s">
        <v>6828</v>
      </c>
      <c r="D2529" s="81">
        <v>105.87</v>
      </c>
      <c r="E2529" s="81">
        <v>50.05</v>
      </c>
      <c r="F2529" s="81">
        <v>155.91999999999999</v>
      </c>
      <c r="G2529" s="65">
        <f t="shared" si="39"/>
        <v>9</v>
      </c>
    </row>
    <row r="2530" spans="1:7" ht="30" x14ac:dyDescent="0.25">
      <c r="A2530" s="78" t="s">
        <v>4031</v>
      </c>
      <c r="B2530" s="79" t="s">
        <v>4032</v>
      </c>
      <c r="C2530" s="80" t="s">
        <v>6828</v>
      </c>
      <c r="D2530" s="81">
        <v>3354.74</v>
      </c>
      <c r="E2530" s="81">
        <v>50.05</v>
      </c>
      <c r="F2530" s="81">
        <v>3404.79</v>
      </c>
      <c r="G2530" s="65">
        <f t="shared" si="39"/>
        <v>9</v>
      </c>
    </row>
    <row r="2531" spans="1:7" ht="30" x14ac:dyDescent="0.25">
      <c r="A2531" s="78" t="s">
        <v>4033</v>
      </c>
      <c r="B2531" s="79" t="s">
        <v>8152</v>
      </c>
      <c r="C2531" s="80" t="s">
        <v>6828</v>
      </c>
      <c r="D2531" s="81">
        <v>85.35</v>
      </c>
      <c r="E2531" s="81">
        <v>50.05</v>
      </c>
      <c r="F2531" s="81">
        <v>135.4</v>
      </c>
      <c r="G2531" s="65">
        <f t="shared" si="39"/>
        <v>9</v>
      </c>
    </row>
    <row r="2532" spans="1:7" ht="30" x14ac:dyDescent="0.25">
      <c r="A2532" s="78" t="s">
        <v>4034</v>
      </c>
      <c r="B2532" s="79" t="s">
        <v>4035</v>
      </c>
      <c r="C2532" s="80" t="s">
        <v>6828</v>
      </c>
      <c r="D2532" s="81">
        <v>2909.05</v>
      </c>
      <c r="E2532" s="81">
        <v>25.03</v>
      </c>
      <c r="F2532" s="81">
        <v>2934.08</v>
      </c>
      <c r="G2532" s="65">
        <f t="shared" si="39"/>
        <v>9</v>
      </c>
    </row>
    <row r="2533" spans="1:7" x14ac:dyDescent="0.25">
      <c r="A2533" s="78" t="s">
        <v>4036</v>
      </c>
      <c r="B2533" s="79" t="s">
        <v>4037</v>
      </c>
      <c r="C2533" s="80" t="s">
        <v>6828</v>
      </c>
      <c r="D2533" s="81">
        <v>102.97</v>
      </c>
      <c r="E2533" s="81">
        <v>50.05</v>
      </c>
      <c r="F2533" s="81">
        <v>153.02000000000001</v>
      </c>
      <c r="G2533" s="65">
        <f t="shared" si="39"/>
        <v>9</v>
      </c>
    </row>
    <row r="2534" spans="1:7" x14ac:dyDescent="0.25">
      <c r="A2534" s="78" t="s">
        <v>4038</v>
      </c>
      <c r="B2534" s="79" t="s">
        <v>4039</v>
      </c>
      <c r="C2534" s="80" t="s">
        <v>6828</v>
      </c>
      <c r="D2534" s="81">
        <v>256.74</v>
      </c>
      <c r="E2534" s="81">
        <v>30.03</v>
      </c>
      <c r="F2534" s="81">
        <v>286.77</v>
      </c>
      <c r="G2534" s="65">
        <f t="shared" si="39"/>
        <v>9</v>
      </c>
    </row>
    <row r="2535" spans="1:7" x14ac:dyDescent="0.25">
      <c r="A2535" s="78" t="s">
        <v>4040</v>
      </c>
      <c r="B2535" s="79" t="s">
        <v>4041</v>
      </c>
      <c r="C2535" s="80"/>
      <c r="D2535" s="81"/>
      <c r="E2535" s="81"/>
      <c r="F2535" s="81"/>
      <c r="G2535" s="65">
        <f t="shared" si="39"/>
        <v>5</v>
      </c>
    </row>
    <row r="2536" spans="1:7" x14ac:dyDescent="0.25">
      <c r="A2536" s="78" t="s">
        <v>4042</v>
      </c>
      <c r="B2536" s="79" t="s">
        <v>4043</v>
      </c>
      <c r="C2536" s="80" t="s">
        <v>6828</v>
      </c>
      <c r="D2536" s="81">
        <v>601</v>
      </c>
      <c r="E2536" s="81">
        <v>20.02</v>
      </c>
      <c r="F2536" s="81">
        <v>621.02</v>
      </c>
      <c r="G2536" s="65">
        <f t="shared" si="39"/>
        <v>9</v>
      </c>
    </row>
    <row r="2537" spans="1:7" x14ac:dyDescent="0.25">
      <c r="A2537" s="78" t="s">
        <v>4044</v>
      </c>
      <c r="B2537" s="79" t="s">
        <v>4045</v>
      </c>
      <c r="C2537" s="80" t="s">
        <v>6828</v>
      </c>
      <c r="D2537" s="81">
        <v>299.27</v>
      </c>
      <c r="E2537" s="81">
        <v>20.02</v>
      </c>
      <c r="F2537" s="81">
        <v>319.29000000000002</v>
      </c>
      <c r="G2537" s="65">
        <f t="shared" si="39"/>
        <v>9</v>
      </c>
    </row>
    <row r="2538" spans="1:7" x14ac:dyDescent="0.25">
      <c r="A2538" s="78" t="s">
        <v>4046</v>
      </c>
      <c r="B2538" s="79" t="s">
        <v>6593</v>
      </c>
      <c r="C2538" s="80" t="s">
        <v>6828</v>
      </c>
      <c r="D2538" s="81">
        <v>160.91</v>
      </c>
      <c r="E2538" s="81">
        <v>20.02</v>
      </c>
      <c r="F2538" s="81">
        <v>180.93</v>
      </c>
      <c r="G2538" s="65">
        <f t="shared" si="39"/>
        <v>9</v>
      </c>
    </row>
    <row r="2539" spans="1:7" ht="30" x14ac:dyDescent="0.25">
      <c r="A2539" s="78" t="s">
        <v>4047</v>
      </c>
      <c r="B2539" s="79" t="s">
        <v>4048</v>
      </c>
      <c r="C2539" s="80" t="s">
        <v>6828</v>
      </c>
      <c r="D2539" s="81">
        <v>437.09</v>
      </c>
      <c r="E2539" s="81">
        <v>20.02</v>
      </c>
      <c r="F2539" s="81">
        <v>457.11</v>
      </c>
      <c r="G2539" s="65">
        <f t="shared" si="39"/>
        <v>9</v>
      </c>
    </row>
    <row r="2540" spans="1:7" x14ac:dyDescent="0.25">
      <c r="A2540" s="78" t="s">
        <v>4049</v>
      </c>
      <c r="B2540" s="79" t="s">
        <v>7002</v>
      </c>
      <c r="C2540" s="80"/>
      <c r="D2540" s="81"/>
      <c r="E2540" s="81"/>
      <c r="F2540" s="81"/>
      <c r="G2540" s="65">
        <f t="shared" si="39"/>
        <v>5</v>
      </c>
    </row>
    <row r="2541" spans="1:7" x14ac:dyDescent="0.25">
      <c r="A2541" s="78" t="s">
        <v>4050</v>
      </c>
      <c r="B2541" s="79" t="s">
        <v>4051</v>
      </c>
      <c r="C2541" s="80" t="s">
        <v>6828</v>
      </c>
      <c r="D2541" s="81">
        <v>143.72</v>
      </c>
      <c r="E2541" s="81">
        <v>20.02</v>
      </c>
      <c r="F2541" s="81">
        <v>163.74</v>
      </c>
      <c r="G2541" s="65">
        <f t="shared" si="39"/>
        <v>9</v>
      </c>
    </row>
    <row r="2542" spans="1:7" ht="30" x14ac:dyDescent="0.25">
      <c r="A2542" s="78" t="s">
        <v>4052</v>
      </c>
      <c r="B2542" s="79" t="s">
        <v>7709</v>
      </c>
      <c r="C2542" s="80" t="s">
        <v>6828</v>
      </c>
      <c r="D2542" s="81">
        <v>412.27</v>
      </c>
      <c r="E2542" s="81">
        <v>12.51</v>
      </c>
      <c r="F2542" s="81">
        <v>424.78</v>
      </c>
      <c r="G2542" s="65">
        <f t="shared" si="39"/>
        <v>9</v>
      </c>
    </row>
    <row r="2543" spans="1:7" x14ac:dyDescent="0.25">
      <c r="A2543" s="78" t="s">
        <v>4053</v>
      </c>
      <c r="B2543" s="79" t="s">
        <v>7003</v>
      </c>
      <c r="C2543" s="80"/>
      <c r="D2543" s="81"/>
      <c r="E2543" s="81"/>
      <c r="F2543" s="81"/>
      <c r="G2543" s="65">
        <f t="shared" si="39"/>
        <v>5</v>
      </c>
    </row>
    <row r="2544" spans="1:7" x14ac:dyDescent="0.25">
      <c r="A2544" s="78" t="s">
        <v>4054</v>
      </c>
      <c r="B2544" s="79" t="s">
        <v>4055</v>
      </c>
      <c r="C2544" s="80" t="s">
        <v>6828</v>
      </c>
      <c r="D2544" s="81">
        <v>118.66</v>
      </c>
      <c r="E2544" s="81">
        <v>20.02</v>
      </c>
      <c r="F2544" s="81">
        <v>138.68</v>
      </c>
      <c r="G2544" s="65">
        <f t="shared" si="39"/>
        <v>9</v>
      </c>
    </row>
    <row r="2545" spans="1:7" ht="30" x14ac:dyDescent="0.25">
      <c r="A2545" s="78" t="s">
        <v>4056</v>
      </c>
      <c r="B2545" s="79" t="s">
        <v>7710</v>
      </c>
      <c r="C2545" s="80" t="s">
        <v>6828</v>
      </c>
      <c r="D2545" s="81">
        <v>128.79</v>
      </c>
      <c r="E2545" s="81">
        <v>25.03</v>
      </c>
      <c r="F2545" s="81">
        <v>153.82</v>
      </c>
      <c r="G2545" s="65">
        <f t="shared" si="39"/>
        <v>9</v>
      </c>
    </row>
    <row r="2546" spans="1:7" x14ac:dyDescent="0.25">
      <c r="A2546" s="78" t="s">
        <v>4057</v>
      </c>
      <c r="B2546" s="79" t="s">
        <v>7004</v>
      </c>
      <c r="C2546" s="80"/>
      <c r="D2546" s="81"/>
      <c r="E2546" s="81"/>
      <c r="F2546" s="81"/>
      <c r="G2546" s="65">
        <f t="shared" si="39"/>
        <v>5</v>
      </c>
    </row>
    <row r="2547" spans="1:7" x14ac:dyDescent="0.25">
      <c r="A2547" s="78" t="s">
        <v>4058</v>
      </c>
      <c r="B2547" s="79" t="s">
        <v>4059</v>
      </c>
      <c r="C2547" s="80" t="s">
        <v>6828</v>
      </c>
      <c r="D2547" s="81">
        <v>82.85</v>
      </c>
      <c r="E2547" s="81">
        <v>40.04</v>
      </c>
      <c r="F2547" s="81">
        <v>122.89</v>
      </c>
      <c r="G2547" s="65">
        <f t="shared" si="39"/>
        <v>9</v>
      </c>
    </row>
    <row r="2548" spans="1:7" x14ac:dyDescent="0.25">
      <c r="A2548" s="78" t="s">
        <v>4060</v>
      </c>
      <c r="B2548" s="79" t="s">
        <v>4061</v>
      </c>
      <c r="C2548" s="80" t="s">
        <v>6828</v>
      </c>
      <c r="D2548" s="81">
        <v>47.71</v>
      </c>
      <c r="E2548" s="81">
        <v>40.04</v>
      </c>
      <c r="F2548" s="81">
        <v>87.75</v>
      </c>
      <c r="G2548" s="65">
        <f t="shared" si="39"/>
        <v>9</v>
      </c>
    </row>
    <row r="2549" spans="1:7" x14ac:dyDescent="0.25">
      <c r="A2549" s="78" t="s">
        <v>4062</v>
      </c>
      <c r="B2549" s="79" t="s">
        <v>4063</v>
      </c>
      <c r="C2549" s="80" t="s">
        <v>6828</v>
      </c>
      <c r="D2549" s="81">
        <v>31.87</v>
      </c>
      <c r="E2549" s="81">
        <v>15.02</v>
      </c>
      <c r="F2549" s="81">
        <v>46.89</v>
      </c>
      <c r="G2549" s="65">
        <f t="shared" si="39"/>
        <v>9</v>
      </c>
    </row>
    <row r="2550" spans="1:7" x14ac:dyDescent="0.25">
      <c r="A2550" s="78" t="s">
        <v>4064</v>
      </c>
      <c r="B2550" s="79" t="s">
        <v>4065</v>
      </c>
      <c r="C2550" s="80" t="s">
        <v>6828</v>
      </c>
      <c r="D2550" s="81">
        <v>135.16</v>
      </c>
      <c r="E2550" s="81">
        <v>15.02</v>
      </c>
      <c r="F2550" s="81">
        <v>150.18</v>
      </c>
      <c r="G2550" s="65">
        <f t="shared" si="39"/>
        <v>9</v>
      </c>
    </row>
    <row r="2551" spans="1:7" x14ac:dyDescent="0.25">
      <c r="A2551" s="78" t="s">
        <v>4066</v>
      </c>
      <c r="B2551" s="79" t="s">
        <v>4067</v>
      </c>
      <c r="C2551" s="80" t="s">
        <v>6828</v>
      </c>
      <c r="D2551" s="81">
        <v>402.39</v>
      </c>
      <c r="E2551" s="81">
        <v>15.02</v>
      </c>
      <c r="F2551" s="81">
        <v>417.41</v>
      </c>
      <c r="G2551" s="65">
        <f t="shared" si="39"/>
        <v>9</v>
      </c>
    </row>
    <row r="2552" spans="1:7" x14ac:dyDescent="0.25">
      <c r="A2552" s="78" t="s">
        <v>4068</v>
      </c>
      <c r="B2552" s="79" t="s">
        <v>4069</v>
      </c>
      <c r="C2552" s="80" t="s">
        <v>6828</v>
      </c>
      <c r="D2552" s="81">
        <v>4.3099999999999996</v>
      </c>
      <c r="E2552" s="81">
        <v>1.63</v>
      </c>
      <c r="F2552" s="81">
        <v>5.94</v>
      </c>
      <c r="G2552" s="65">
        <f t="shared" si="39"/>
        <v>9</v>
      </c>
    </row>
    <row r="2553" spans="1:7" x14ac:dyDescent="0.25">
      <c r="A2553" s="78" t="s">
        <v>4070</v>
      </c>
      <c r="B2553" s="79" t="s">
        <v>4071</v>
      </c>
      <c r="C2553" s="80" t="s">
        <v>6828</v>
      </c>
      <c r="D2553" s="81">
        <v>10.51</v>
      </c>
      <c r="E2553" s="81">
        <v>1.63</v>
      </c>
      <c r="F2553" s="81">
        <v>12.14</v>
      </c>
      <c r="G2553" s="65">
        <f t="shared" si="39"/>
        <v>9</v>
      </c>
    </row>
    <row r="2554" spans="1:7" x14ac:dyDescent="0.25">
      <c r="A2554" s="78" t="s">
        <v>4072</v>
      </c>
      <c r="B2554" s="79" t="s">
        <v>4073</v>
      </c>
      <c r="C2554" s="80" t="s">
        <v>6828</v>
      </c>
      <c r="D2554" s="81">
        <v>45.12</v>
      </c>
      <c r="E2554" s="81">
        <v>20.02</v>
      </c>
      <c r="F2554" s="81">
        <v>65.14</v>
      </c>
      <c r="G2554" s="65">
        <f t="shared" si="39"/>
        <v>9</v>
      </c>
    </row>
    <row r="2555" spans="1:7" x14ac:dyDescent="0.25">
      <c r="A2555" s="78" t="s">
        <v>4074</v>
      </c>
      <c r="B2555" s="79" t="s">
        <v>4075</v>
      </c>
      <c r="C2555" s="80" t="s">
        <v>6828</v>
      </c>
      <c r="D2555" s="81">
        <v>7.19</v>
      </c>
      <c r="E2555" s="81">
        <v>10.01</v>
      </c>
      <c r="F2555" s="81">
        <v>17.2</v>
      </c>
      <c r="G2555" s="65">
        <f t="shared" si="39"/>
        <v>9</v>
      </c>
    </row>
    <row r="2556" spans="1:7" x14ac:dyDescent="0.25">
      <c r="A2556" s="78" t="s">
        <v>4076</v>
      </c>
      <c r="B2556" s="79" t="s">
        <v>4077</v>
      </c>
      <c r="C2556" s="80" t="s">
        <v>6828</v>
      </c>
      <c r="D2556" s="81">
        <v>10.19</v>
      </c>
      <c r="E2556" s="81">
        <v>10.01</v>
      </c>
      <c r="F2556" s="81">
        <v>20.2</v>
      </c>
      <c r="G2556" s="65">
        <f t="shared" si="39"/>
        <v>9</v>
      </c>
    </row>
    <row r="2557" spans="1:7" ht="30" x14ac:dyDescent="0.25">
      <c r="A2557" s="78" t="s">
        <v>4078</v>
      </c>
      <c r="B2557" s="79" t="s">
        <v>6594</v>
      </c>
      <c r="C2557" s="80" t="s">
        <v>6828</v>
      </c>
      <c r="D2557" s="81">
        <v>420.96</v>
      </c>
      <c r="E2557" s="81">
        <v>50.05</v>
      </c>
      <c r="F2557" s="81">
        <v>471.01</v>
      </c>
      <c r="G2557" s="65">
        <f t="shared" si="39"/>
        <v>9</v>
      </c>
    </row>
    <row r="2558" spans="1:7" ht="30" x14ac:dyDescent="0.25">
      <c r="A2558" s="78" t="s">
        <v>8153</v>
      </c>
      <c r="B2558" s="79" t="s">
        <v>8154</v>
      </c>
      <c r="C2558" s="80" t="s">
        <v>6828</v>
      </c>
      <c r="D2558" s="81">
        <v>63.03</v>
      </c>
      <c r="E2558" s="81">
        <v>15.02</v>
      </c>
      <c r="F2558" s="81">
        <v>78.05</v>
      </c>
      <c r="G2558" s="65">
        <f t="shared" si="39"/>
        <v>9</v>
      </c>
    </row>
    <row r="2559" spans="1:7" ht="30" x14ac:dyDescent="0.25">
      <c r="A2559" s="78" t="s">
        <v>4079</v>
      </c>
      <c r="B2559" s="79" t="s">
        <v>4080</v>
      </c>
      <c r="C2559" s="80" t="s">
        <v>6828</v>
      </c>
      <c r="D2559" s="81">
        <v>42.27</v>
      </c>
      <c r="E2559" s="81">
        <v>22.74</v>
      </c>
      <c r="F2559" s="81">
        <v>65.010000000000005</v>
      </c>
      <c r="G2559" s="65">
        <f t="shared" si="39"/>
        <v>9</v>
      </c>
    </row>
    <row r="2560" spans="1:7" ht="30" x14ac:dyDescent="0.25">
      <c r="A2560" s="78" t="s">
        <v>4081</v>
      </c>
      <c r="B2560" s="79" t="s">
        <v>4082</v>
      </c>
      <c r="C2560" s="80" t="s">
        <v>6828</v>
      </c>
      <c r="D2560" s="81">
        <v>38.409999999999997</v>
      </c>
      <c r="E2560" s="81">
        <v>22.74</v>
      </c>
      <c r="F2560" s="81">
        <v>61.15</v>
      </c>
      <c r="G2560" s="65">
        <f t="shared" si="39"/>
        <v>9</v>
      </c>
    </row>
    <row r="2561" spans="1:7" x14ac:dyDescent="0.25">
      <c r="A2561" s="78" t="s">
        <v>4083</v>
      </c>
      <c r="B2561" s="79" t="s">
        <v>7005</v>
      </c>
      <c r="C2561" s="80"/>
      <c r="D2561" s="81"/>
      <c r="E2561" s="81"/>
      <c r="F2561" s="81"/>
      <c r="G2561" s="65">
        <f t="shared" si="39"/>
        <v>2</v>
      </c>
    </row>
    <row r="2562" spans="1:7" x14ac:dyDescent="0.25">
      <c r="A2562" s="78" t="s">
        <v>4084</v>
      </c>
      <c r="B2562" s="79" t="s">
        <v>7006</v>
      </c>
      <c r="C2562" s="80"/>
      <c r="D2562" s="81"/>
      <c r="E2562" s="81"/>
      <c r="F2562" s="81"/>
      <c r="G2562" s="65">
        <f t="shared" si="39"/>
        <v>5</v>
      </c>
    </row>
    <row r="2563" spans="1:7" ht="30" x14ac:dyDescent="0.25">
      <c r="A2563" s="78" t="s">
        <v>4085</v>
      </c>
      <c r="B2563" s="79" t="s">
        <v>8009</v>
      </c>
      <c r="C2563" s="80" t="s">
        <v>6828</v>
      </c>
      <c r="D2563" s="81">
        <v>20.100000000000001</v>
      </c>
      <c r="E2563" s="81">
        <v>4.07</v>
      </c>
      <c r="F2563" s="81">
        <v>24.17</v>
      </c>
      <c r="G2563" s="65">
        <f t="shared" si="39"/>
        <v>9</v>
      </c>
    </row>
    <row r="2564" spans="1:7" ht="30" x14ac:dyDescent="0.25">
      <c r="A2564" s="78" t="s">
        <v>4086</v>
      </c>
      <c r="B2564" s="79" t="s">
        <v>8010</v>
      </c>
      <c r="C2564" s="80" t="s">
        <v>6828</v>
      </c>
      <c r="D2564" s="81">
        <v>26.3</v>
      </c>
      <c r="E2564" s="81">
        <v>4.07</v>
      </c>
      <c r="F2564" s="81">
        <v>30.37</v>
      </c>
      <c r="G2564" s="65">
        <f t="shared" si="39"/>
        <v>9</v>
      </c>
    </row>
    <row r="2565" spans="1:7" ht="30" x14ac:dyDescent="0.25">
      <c r="A2565" s="78" t="s">
        <v>4087</v>
      </c>
      <c r="B2565" s="79" t="s">
        <v>8011</v>
      </c>
      <c r="C2565" s="80" t="s">
        <v>6828</v>
      </c>
      <c r="D2565" s="81">
        <v>78.06</v>
      </c>
      <c r="E2565" s="81">
        <v>4.07</v>
      </c>
      <c r="F2565" s="81">
        <v>82.13</v>
      </c>
      <c r="G2565" s="65">
        <f t="shared" si="39"/>
        <v>9</v>
      </c>
    </row>
    <row r="2566" spans="1:7" x14ac:dyDescent="0.25">
      <c r="A2566" s="78" t="s">
        <v>4088</v>
      </c>
      <c r="B2566" s="79" t="s">
        <v>8155</v>
      </c>
      <c r="C2566" s="80" t="s">
        <v>6828</v>
      </c>
      <c r="D2566" s="81">
        <v>31.23</v>
      </c>
      <c r="E2566" s="81">
        <v>4.07</v>
      </c>
      <c r="F2566" s="81">
        <v>35.299999999999997</v>
      </c>
      <c r="G2566" s="65">
        <f t="shared" si="39"/>
        <v>9</v>
      </c>
    </row>
    <row r="2567" spans="1:7" x14ac:dyDescent="0.25">
      <c r="A2567" s="78" t="s">
        <v>4089</v>
      </c>
      <c r="B2567" s="79" t="s">
        <v>7007</v>
      </c>
      <c r="C2567" s="80"/>
      <c r="D2567" s="81"/>
      <c r="E2567" s="81"/>
      <c r="F2567" s="81"/>
      <c r="G2567" s="65">
        <f t="shared" si="39"/>
        <v>5</v>
      </c>
    </row>
    <row r="2568" spans="1:7" ht="30" x14ac:dyDescent="0.25">
      <c r="A2568" s="78" t="s">
        <v>4090</v>
      </c>
      <c r="B2568" s="79" t="s">
        <v>4091</v>
      </c>
      <c r="C2568" s="80" t="s">
        <v>6828</v>
      </c>
      <c r="D2568" s="81">
        <v>6.88</v>
      </c>
      <c r="E2568" s="81">
        <v>3.99</v>
      </c>
      <c r="F2568" s="81">
        <v>10.87</v>
      </c>
      <c r="G2568" s="65">
        <f t="shared" si="39"/>
        <v>9</v>
      </c>
    </row>
    <row r="2569" spans="1:7" ht="30" x14ac:dyDescent="0.25">
      <c r="A2569" s="78" t="s">
        <v>4092</v>
      </c>
      <c r="B2569" s="79" t="s">
        <v>7711</v>
      </c>
      <c r="C2569" s="80" t="s">
        <v>6833</v>
      </c>
      <c r="D2569" s="81">
        <v>143.16999999999999</v>
      </c>
      <c r="E2569" s="81">
        <v>20.02</v>
      </c>
      <c r="F2569" s="81">
        <v>163.19</v>
      </c>
      <c r="G2569" s="65">
        <f t="shared" si="39"/>
        <v>9</v>
      </c>
    </row>
    <row r="2570" spans="1:7" x14ac:dyDescent="0.25">
      <c r="A2570" s="78" t="s">
        <v>4093</v>
      </c>
      <c r="B2570" s="79" t="s">
        <v>7008</v>
      </c>
      <c r="C2570" s="80"/>
      <c r="D2570" s="81"/>
      <c r="E2570" s="81"/>
      <c r="F2570" s="81"/>
      <c r="G2570" s="65">
        <f t="shared" ref="G2570:G2633" si="40">LEN(A2570)</f>
        <v>5</v>
      </c>
    </row>
    <row r="2571" spans="1:7" x14ac:dyDescent="0.25">
      <c r="A2571" s="78" t="s">
        <v>4094</v>
      </c>
      <c r="B2571" s="79" t="s">
        <v>4095</v>
      </c>
      <c r="C2571" s="80" t="s">
        <v>6828</v>
      </c>
      <c r="D2571" s="81">
        <v>138.46</v>
      </c>
      <c r="E2571" s="81">
        <v>4.07</v>
      </c>
      <c r="F2571" s="81">
        <v>142.53</v>
      </c>
      <c r="G2571" s="65">
        <f t="shared" si="40"/>
        <v>9</v>
      </c>
    </row>
    <row r="2572" spans="1:7" x14ac:dyDescent="0.25">
      <c r="A2572" s="78" t="s">
        <v>4096</v>
      </c>
      <c r="B2572" s="79" t="s">
        <v>4097</v>
      </c>
      <c r="C2572" s="80" t="s">
        <v>6828</v>
      </c>
      <c r="D2572" s="81">
        <v>120.81</v>
      </c>
      <c r="E2572" s="81">
        <v>4.07</v>
      </c>
      <c r="F2572" s="81">
        <v>124.88</v>
      </c>
      <c r="G2572" s="65">
        <f t="shared" si="40"/>
        <v>9</v>
      </c>
    </row>
    <row r="2573" spans="1:7" x14ac:dyDescent="0.25">
      <c r="A2573" s="78" t="s">
        <v>4098</v>
      </c>
      <c r="B2573" s="79" t="s">
        <v>7009</v>
      </c>
      <c r="C2573" s="80"/>
      <c r="D2573" s="81"/>
      <c r="E2573" s="81"/>
      <c r="F2573" s="81"/>
      <c r="G2573" s="65">
        <f t="shared" si="40"/>
        <v>5</v>
      </c>
    </row>
    <row r="2574" spans="1:7" x14ac:dyDescent="0.25">
      <c r="A2574" s="78" t="s">
        <v>4099</v>
      </c>
      <c r="B2574" s="79" t="s">
        <v>4100</v>
      </c>
      <c r="C2574" s="80" t="s">
        <v>6828</v>
      </c>
      <c r="D2574" s="81">
        <v>24.72</v>
      </c>
      <c r="E2574" s="81">
        <v>4.07</v>
      </c>
      <c r="F2574" s="81">
        <v>28.79</v>
      </c>
      <c r="G2574" s="65">
        <f t="shared" si="40"/>
        <v>9</v>
      </c>
    </row>
    <row r="2575" spans="1:7" x14ac:dyDescent="0.25">
      <c r="A2575" s="78" t="s">
        <v>4101</v>
      </c>
      <c r="B2575" s="79" t="s">
        <v>6595</v>
      </c>
      <c r="C2575" s="80" t="s">
        <v>6828</v>
      </c>
      <c r="D2575" s="81">
        <v>14.61</v>
      </c>
      <c r="E2575" s="81">
        <v>4.07</v>
      </c>
      <c r="F2575" s="81">
        <v>18.68</v>
      </c>
      <c r="G2575" s="65">
        <f t="shared" si="40"/>
        <v>9</v>
      </c>
    </row>
    <row r="2576" spans="1:7" ht="30" x14ac:dyDescent="0.25">
      <c r="A2576" s="78" t="s">
        <v>4102</v>
      </c>
      <c r="B2576" s="79" t="s">
        <v>4103</v>
      </c>
      <c r="C2576" s="80" t="s">
        <v>6828</v>
      </c>
      <c r="D2576" s="81">
        <v>16.28</v>
      </c>
      <c r="E2576" s="81">
        <v>4.07</v>
      </c>
      <c r="F2576" s="81">
        <v>20.350000000000001</v>
      </c>
      <c r="G2576" s="65">
        <f t="shared" si="40"/>
        <v>9</v>
      </c>
    </row>
    <row r="2577" spans="1:7" x14ac:dyDescent="0.25">
      <c r="A2577" s="78" t="s">
        <v>4104</v>
      </c>
      <c r="B2577" s="79" t="s">
        <v>7010</v>
      </c>
      <c r="C2577" s="80"/>
      <c r="D2577" s="81"/>
      <c r="E2577" s="81"/>
      <c r="F2577" s="81"/>
      <c r="G2577" s="65">
        <f t="shared" si="40"/>
        <v>5</v>
      </c>
    </row>
    <row r="2578" spans="1:7" x14ac:dyDescent="0.25">
      <c r="A2578" s="78" t="s">
        <v>4105</v>
      </c>
      <c r="B2578" s="79" t="s">
        <v>4106</v>
      </c>
      <c r="C2578" s="80" t="s">
        <v>6828</v>
      </c>
      <c r="D2578" s="81">
        <v>20.55</v>
      </c>
      <c r="E2578" s="81">
        <v>4.07</v>
      </c>
      <c r="F2578" s="81">
        <v>24.62</v>
      </c>
      <c r="G2578" s="65">
        <f t="shared" si="40"/>
        <v>9</v>
      </c>
    </row>
    <row r="2579" spans="1:7" x14ac:dyDescent="0.25">
      <c r="A2579" s="78" t="s">
        <v>4107</v>
      </c>
      <c r="B2579" s="79" t="s">
        <v>4108</v>
      </c>
      <c r="C2579" s="80" t="s">
        <v>6828</v>
      </c>
      <c r="D2579" s="81">
        <v>13.17</v>
      </c>
      <c r="E2579" s="81">
        <v>4.07</v>
      </c>
      <c r="F2579" s="81">
        <v>17.239999999999998</v>
      </c>
      <c r="G2579" s="65">
        <f t="shared" si="40"/>
        <v>9</v>
      </c>
    </row>
    <row r="2580" spans="1:7" x14ac:dyDescent="0.25">
      <c r="A2580" s="78" t="s">
        <v>4109</v>
      </c>
      <c r="B2580" s="79" t="s">
        <v>4110</v>
      </c>
      <c r="C2580" s="80" t="s">
        <v>6828</v>
      </c>
      <c r="D2580" s="81">
        <v>11.36</v>
      </c>
      <c r="E2580" s="81">
        <v>4.07</v>
      </c>
      <c r="F2580" s="81">
        <v>15.43</v>
      </c>
      <c r="G2580" s="65">
        <f t="shared" si="40"/>
        <v>9</v>
      </c>
    </row>
    <row r="2581" spans="1:7" x14ac:dyDescent="0.25">
      <c r="A2581" s="78" t="s">
        <v>4111</v>
      </c>
      <c r="B2581" s="79" t="s">
        <v>4112</v>
      </c>
      <c r="C2581" s="80" t="s">
        <v>6828</v>
      </c>
      <c r="D2581" s="81">
        <v>17.559999999999999</v>
      </c>
      <c r="E2581" s="81">
        <v>4.07</v>
      </c>
      <c r="F2581" s="81">
        <v>21.63</v>
      </c>
      <c r="G2581" s="65">
        <f t="shared" si="40"/>
        <v>9</v>
      </c>
    </row>
    <row r="2582" spans="1:7" x14ac:dyDescent="0.25">
      <c r="A2582" s="78" t="s">
        <v>4113</v>
      </c>
      <c r="B2582" s="79" t="s">
        <v>4114</v>
      </c>
      <c r="C2582" s="80" t="s">
        <v>6828</v>
      </c>
      <c r="D2582" s="81">
        <v>13.78</v>
      </c>
      <c r="E2582" s="81">
        <v>4.07</v>
      </c>
      <c r="F2582" s="81">
        <v>17.850000000000001</v>
      </c>
      <c r="G2582" s="65">
        <f t="shared" si="40"/>
        <v>9</v>
      </c>
    </row>
    <row r="2583" spans="1:7" ht="30" x14ac:dyDescent="0.25">
      <c r="A2583" s="78" t="s">
        <v>4115</v>
      </c>
      <c r="B2583" s="79" t="s">
        <v>4116</v>
      </c>
      <c r="C2583" s="80" t="s">
        <v>6828</v>
      </c>
      <c r="D2583" s="81">
        <v>23.05</v>
      </c>
      <c r="E2583" s="81">
        <v>4.07</v>
      </c>
      <c r="F2583" s="81">
        <v>27.12</v>
      </c>
      <c r="G2583" s="65">
        <f t="shared" si="40"/>
        <v>9</v>
      </c>
    </row>
    <row r="2584" spans="1:7" ht="30" x14ac:dyDescent="0.25">
      <c r="A2584" s="78" t="s">
        <v>4117</v>
      </c>
      <c r="B2584" s="79" t="s">
        <v>4118</v>
      </c>
      <c r="C2584" s="80" t="s">
        <v>6828</v>
      </c>
      <c r="D2584" s="81">
        <v>12.78</v>
      </c>
      <c r="E2584" s="81">
        <v>4.07</v>
      </c>
      <c r="F2584" s="81">
        <v>16.850000000000001</v>
      </c>
      <c r="G2584" s="65">
        <f t="shared" si="40"/>
        <v>9</v>
      </c>
    </row>
    <row r="2585" spans="1:7" ht="30" x14ac:dyDescent="0.25">
      <c r="A2585" s="78" t="s">
        <v>4119</v>
      </c>
      <c r="B2585" s="79" t="s">
        <v>4120</v>
      </c>
      <c r="C2585" s="80" t="s">
        <v>6828</v>
      </c>
      <c r="D2585" s="81">
        <v>12.01</v>
      </c>
      <c r="E2585" s="81">
        <v>4.07</v>
      </c>
      <c r="F2585" s="81">
        <v>16.079999999999998</v>
      </c>
      <c r="G2585" s="65">
        <f t="shared" si="40"/>
        <v>9</v>
      </c>
    </row>
    <row r="2586" spans="1:7" ht="30" x14ac:dyDescent="0.25">
      <c r="A2586" s="78" t="s">
        <v>4121</v>
      </c>
      <c r="B2586" s="79" t="s">
        <v>4122</v>
      </c>
      <c r="C2586" s="80" t="s">
        <v>6828</v>
      </c>
      <c r="D2586" s="81">
        <v>19.399999999999999</v>
      </c>
      <c r="E2586" s="81">
        <v>4.07</v>
      </c>
      <c r="F2586" s="81">
        <v>23.47</v>
      </c>
      <c r="G2586" s="65">
        <f t="shared" si="40"/>
        <v>9</v>
      </c>
    </row>
    <row r="2587" spans="1:7" ht="30" x14ac:dyDescent="0.25">
      <c r="A2587" s="78" t="s">
        <v>4123</v>
      </c>
      <c r="B2587" s="79" t="s">
        <v>4124</v>
      </c>
      <c r="C2587" s="80" t="s">
        <v>6828</v>
      </c>
      <c r="D2587" s="81">
        <v>15.12</v>
      </c>
      <c r="E2587" s="81">
        <v>4.07</v>
      </c>
      <c r="F2587" s="81">
        <v>19.190000000000001</v>
      </c>
      <c r="G2587" s="65">
        <f t="shared" si="40"/>
        <v>9</v>
      </c>
    </row>
    <row r="2588" spans="1:7" x14ac:dyDescent="0.25">
      <c r="A2588" s="78" t="s">
        <v>4125</v>
      </c>
      <c r="B2588" s="79" t="s">
        <v>4126</v>
      </c>
      <c r="C2588" s="80" t="s">
        <v>6828</v>
      </c>
      <c r="D2588" s="81">
        <v>23.22</v>
      </c>
      <c r="E2588" s="81">
        <v>4.07</v>
      </c>
      <c r="F2588" s="81">
        <v>27.29</v>
      </c>
      <c r="G2588" s="65">
        <f t="shared" si="40"/>
        <v>9</v>
      </c>
    </row>
    <row r="2589" spans="1:7" x14ac:dyDescent="0.25">
      <c r="A2589" s="78" t="s">
        <v>4127</v>
      </c>
      <c r="B2589" s="79" t="s">
        <v>4128</v>
      </c>
      <c r="C2589" s="80" t="s">
        <v>6828</v>
      </c>
      <c r="D2589" s="81">
        <v>19.29</v>
      </c>
      <c r="E2589" s="81">
        <v>4.07</v>
      </c>
      <c r="F2589" s="81">
        <v>23.36</v>
      </c>
      <c r="G2589" s="65">
        <f t="shared" si="40"/>
        <v>9</v>
      </c>
    </row>
    <row r="2590" spans="1:7" x14ac:dyDescent="0.25">
      <c r="A2590" s="78" t="s">
        <v>4129</v>
      </c>
      <c r="B2590" s="79" t="s">
        <v>4130</v>
      </c>
      <c r="C2590" s="80" t="s">
        <v>6828</v>
      </c>
      <c r="D2590" s="81">
        <v>17.93</v>
      </c>
      <c r="E2590" s="81">
        <v>4.07</v>
      </c>
      <c r="F2590" s="81">
        <v>22</v>
      </c>
      <c r="G2590" s="65">
        <f t="shared" si="40"/>
        <v>9</v>
      </c>
    </row>
    <row r="2591" spans="1:7" x14ac:dyDescent="0.25">
      <c r="A2591" s="78" t="s">
        <v>4131</v>
      </c>
      <c r="B2591" s="79" t="s">
        <v>8700</v>
      </c>
      <c r="C2591" s="80" t="s">
        <v>6828</v>
      </c>
      <c r="D2591" s="81">
        <v>16.61</v>
      </c>
      <c r="E2591" s="81">
        <v>4.07</v>
      </c>
      <c r="F2591" s="81">
        <v>20.68</v>
      </c>
      <c r="G2591" s="65">
        <f t="shared" si="40"/>
        <v>9</v>
      </c>
    </row>
    <row r="2592" spans="1:7" ht="30" x14ac:dyDescent="0.25">
      <c r="A2592" s="78" t="s">
        <v>4132</v>
      </c>
      <c r="B2592" s="79" t="s">
        <v>7011</v>
      </c>
      <c r="C2592" s="80"/>
      <c r="D2592" s="81"/>
      <c r="E2592" s="81"/>
      <c r="F2592" s="81"/>
      <c r="G2592" s="65">
        <f t="shared" si="40"/>
        <v>5</v>
      </c>
    </row>
    <row r="2593" spans="1:7" ht="30" x14ac:dyDescent="0.25">
      <c r="A2593" s="78" t="s">
        <v>4133</v>
      </c>
      <c r="B2593" s="79" t="s">
        <v>6596</v>
      </c>
      <c r="C2593" s="80" t="s">
        <v>6828</v>
      </c>
      <c r="D2593" s="81">
        <v>30.24</v>
      </c>
      <c r="E2593" s="81">
        <v>10.01</v>
      </c>
      <c r="F2593" s="81">
        <v>40.25</v>
      </c>
      <c r="G2593" s="65">
        <f t="shared" si="40"/>
        <v>9</v>
      </c>
    </row>
    <row r="2594" spans="1:7" ht="30" x14ac:dyDescent="0.25">
      <c r="A2594" s="78" t="s">
        <v>4134</v>
      </c>
      <c r="B2594" s="79" t="s">
        <v>7712</v>
      </c>
      <c r="C2594" s="80" t="s">
        <v>6828</v>
      </c>
      <c r="D2594" s="81">
        <v>100.59</v>
      </c>
      <c r="E2594" s="81">
        <v>10.01</v>
      </c>
      <c r="F2594" s="81">
        <v>110.6</v>
      </c>
      <c r="G2594" s="65">
        <f t="shared" si="40"/>
        <v>9</v>
      </c>
    </row>
    <row r="2595" spans="1:7" ht="30" x14ac:dyDescent="0.25">
      <c r="A2595" s="78" t="s">
        <v>4135</v>
      </c>
      <c r="B2595" s="79" t="s">
        <v>7713</v>
      </c>
      <c r="C2595" s="80" t="s">
        <v>6828</v>
      </c>
      <c r="D2595" s="81">
        <v>142.71</v>
      </c>
      <c r="E2595" s="81">
        <v>10.01</v>
      </c>
      <c r="F2595" s="81">
        <v>152.72</v>
      </c>
      <c r="G2595" s="65">
        <f t="shared" si="40"/>
        <v>9</v>
      </c>
    </row>
    <row r="2596" spans="1:7" ht="30" x14ac:dyDescent="0.25">
      <c r="A2596" s="78" t="s">
        <v>4136</v>
      </c>
      <c r="B2596" s="79" t="s">
        <v>7714</v>
      </c>
      <c r="C2596" s="80" t="s">
        <v>6828</v>
      </c>
      <c r="D2596" s="81">
        <v>188.96</v>
      </c>
      <c r="E2596" s="81">
        <v>10.01</v>
      </c>
      <c r="F2596" s="81">
        <v>198.97</v>
      </c>
      <c r="G2596" s="65">
        <f t="shared" si="40"/>
        <v>9</v>
      </c>
    </row>
    <row r="2597" spans="1:7" ht="30" x14ac:dyDescent="0.25">
      <c r="A2597" s="78" t="s">
        <v>4137</v>
      </c>
      <c r="B2597" s="79" t="s">
        <v>7715</v>
      </c>
      <c r="C2597" s="80" t="s">
        <v>6828</v>
      </c>
      <c r="D2597" s="81">
        <v>583.45000000000005</v>
      </c>
      <c r="E2597" s="81">
        <v>10.01</v>
      </c>
      <c r="F2597" s="81">
        <v>593.46</v>
      </c>
      <c r="G2597" s="65">
        <f t="shared" si="40"/>
        <v>9</v>
      </c>
    </row>
    <row r="2598" spans="1:7" ht="30" x14ac:dyDescent="0.25">
      <c r="A2598" s="78" t="s">
        <v>4138</v>
      </c>
      <c r="B2598" s="79" t="s">
        <v>4139</v>
      </c>
      <c r="C2598" s="80" t="s">
        <v>6828</v>
      </c>
      <c r="D2598" s="81">
        <v>89.54</v>
      </c>
      <c r="E2598" s="81">
        <v>10.01</v>
      </c>
      <c r="F2598" s="81">
        <v>99.55</v>
      </c>
      <c r="G2598" s="65">
        <f t="shared" si="40"/>
        <v>9</v>
      </c>
    </row>
    <row r="2599" spans="1:7" ht="30" x14ac:dyDescent="0.25">
      <c r="A2599" s="78" t="s">
        <v>4140</v>
      </c>
      <c r="B2599" s="79" t="s">
        <v>7716</v>
      </c>
      <c r="C2599" s="80" t="s">
        <v>6828</v>
      </c>
      <c r="D2599" s="81">
        <v>85.51</v>
      </c>
      <c r="E2599" s="81">
        <v>10.01</v>
      </c>
      <c r="F2599" s="81">
        <v>95.52</v>
      </c>
      <c r="G2599" s="65">
        <f t="shared" si="40"/>
        <v>9</v>
      </c>
    </row>
    <row r="2600" spans="1:7" ht="30" x14ac:dyDescent="0.25">
      <c r="A2600" s="78" t="s">
        <v>4141</v>
      </c>
      <c r="B2600" s="79" t="s">
        <v>7717</v>
      </c>
      <c r="C2600" s="80" t="s">
        <v>6828</v>
      </c>
      <c r="D2600" s="81">
        <v>121.98</v>
      </c>
      <c r="E2600" s="81">
        <v>10.01</v>
      </c>
      <c r="F2600" s="81">
        <v>131.99</v>
      </c>
      <c r="G2600" s="65">
        <f t="shared" si="40"/>
        <v>9</v>
      </c>
    </row>
    <row r="2601" spans="1:7" ht="30" x14ac:dyDescent="0.25">
      <c r="A2601" s="78" t="s">
        <v>4142</v>
      </c>
      <c r="B2601" s="79" t="s">
        <v>7718</v>
      </c>
      <c r="C2601" s="80" t="s">
        <v>6828</v>
      </c>
      <c r="D2601" s="81">
        <v>150.22</v>
      </c>
      <c r="E2601" s="81">
        <v>10.01</v>
      </c>
      <c r="F2601" s="81">
        <v>160.22999999999999</v>
      </c>
      <c r="G2601" s="65">
        <f t="shared" si="40"/>
        <v>9</v>
      </c>
    </row>
    <row r="2602" spans="1:7" x14ac:dyDescent="0.25">
      <c r="A2602" s="78" t="s">
        <v>4143</v>
      </c>
      <c r="B2602" s="79" t="s">
        <v>7012</v>
      </c>
      <c r="C2602" s="80"/>
      <c r="D2602" s="81"/>
      <c r="E2602" s="81"/>
      <c r="F2602" s="81"/>
      <c r="G2602" s="65">
        <f t="shared" si="40"/>
        <v>5</v>
      </c>
    </row>
    <row r="2603" spans="1:7" ht="45" x14ac:dyDescent="0.25">
      <c r="A2603" s="78" t="s">
        <v>4144</v>
      </c>
      <c r="B2603" s="79" t="s">
        <v>8156</v>
      </c>
      <c r="C2603" s="80" t="s">
        <v>6828</v>
      </c>
      <c r="D2603" s="81">
        <v>43.87</v>
      </c>
      <c r="E2603" s="81">
        <v>20.02</v>
      </c>
      <c r="F2603" s="81">
        <v>63.89</v>
      </c>
      <c r="G2603" s="65">
        <f t="shared" si="40"/>
        <v>9</v>
      </c>
    </row>
    <row r="2604" spans="1:7" ht="45" x14ac:dyDescent="0.25">
      <c r="A2604" s="78" t="s">
        <v>4145</v>
      </c>
      <c r="B2604" s="79" t="s">
        <v>8157</v>
      </c>
      <c r="C2604" s="80" t="s">
        <v>6828</v>
      </c>
      <c r="D2604" s="81">
        <v>88.21</v>
      </c>
      <c r="E2604" s="81">
        <v>10.01</v>
      </c>
      <c r="F2604" s="81">
        <v>98.22</v>
      </c>
      <c r="G2604" s="65">
        <f t="shared" si="40"/>
        <v>9</v>
      </c>
    </row>
    <row r="2605" spans="1:7" ht="45" x14ac:dyDescent="0.25">
      <c r="A2605" s="78" t="s">
        <v>4146</v>
      </c>
      <c r="B2605" s="79" t="s">
        <v>8158</v>
      </c>
      <c r="C2605" s="80" t="s">
        <v>6828</v>
      </c>
      <c r="D2605" s="81">
        <v>47.77</v>
      </c>
      <c r="E2605" s="81">
        <v>20.02</v>
      </c>
      <c r="F2605" s="81">
        <v>67.790000000000006</v>
      </c>
      <c r="G2605" s="65">
        <f t="shared" si="40"/>
        <v>9</v>
      </c>
    </row>
    <row r="2606" spans="1:7" ht="45" x14ac:dyDescent="0.25">
      <c r="A2606" s="78" t="s">
        <v>4147</v>
      </c>
      <c r="B2606" s="79" t="s">
        <v>8159</v>
      </c>
      <c r="C2606" s="80" t="s">
        <v>6828</v>
      </c>
      <c r="D2606" s="81">
        <v>86.45</v>
      </c>
      <c r="E2606" s="81">
        <v>20.02</v>
      </c>
      <c r="F2606" s="81">
        <v>106.47</v>
      </c>
      <c r="G2606" s="65">
        <f t="shared" si="40"/>
        <v>9</v>
      </c>
    </row>
    <row r="2607" spans="1:7" ht="45" x14ac:dyDescent="0.25">
      <c r="A2607" s="78" t="s">
        <v>4148</v>
      </c>
      <c r="B2607" s="79" t="s">
        <v>7719</v>
      </c>
      <c r="C2607" s="80" t="s">
        <v>6828</v>
      </c>
      <c r="D2607" s="81">
        <v>42.84</v>
      </c>
      <c r="E2607" s="81">
        <v>10.01</v>
      </c>
      <c r="F2607" s="81">
        <v>52.85</v>
      </c>
      <c r="G2607" s="65">
        <f t="shared" si="40"/>
        <v>9</v>
      </c>
    </row>
    <row r="2608" spans="1:7" ht="45" x14ac:dyDescent="0.25">
      <c r="A2608" s="78" t="s">
        <v>4149</v>
      </c>
      <c r="B2608" s="79" t="s">
        <v>8160</v>
      </c>
      <c r="C2608" s="80" t="s">
        <v>6828</v>
      </c>
      <c r="D2608" s="81">
        <v>52.77</v>
      </c>
      <c r="E2608" s="81">
        <v>20.02</v>
      </c>
      <c r="F2608" s="81">
        <v>72.790000000000006</v>
      </c>
      <c r="G2608" s="65">
        <f t="shared" si="40"/>
        <v>9</v>
      </c>
    </row>
    <row r="2609" spans="1:7" x14ac:dyDescent="0.25">
      <c r="A2609" s="78" t="s">
        <v>4150</v>
      </c>
      <c r="B2609" s="79" t="s">
        <v>7013</v>
      </c>
      <c r="C2609" s="80"/>
      <c r="D2609" s="81"/>
      <c r="E2609" s="81"/>
      <c r="F2609" s="81"/>
      <c r="G2609" s="65">
        <f t="shared" si="40"/>
        <v>5</v>
      </c>
    </row>
    <row r="2610" spans="1:7" ht="30" x14ac:dyDescent="0.25">
      <c r="A2610" s="78" t="s">
        <v>4151</v>
      </c>
      <c r="B2610" s="79" t="s">
        <v>8012</v>
      </c>
      <c r="C2610" s="80" t="s">
        <v>6828</v>
      </c>
      <c r="D2610" s="81">
        <v>59.65</v>
      </c>
      <c r="E2610" s="81">
        <v>70.41</v>
      </c>
      <c r="F2610" s="81">
        <v>130.06</v>
      </c>
      <c r="G2610" s="65">
        <f t="shared" si="40"/>
        <v>9</v>
      </c>
    </row>
    <row r="2611" spans="1:7" ht="30" x14ac:dyDescent="0.25">
      <c r="A2611" s="78" t="s">
        <v>4152</v>
      </c>
      <c r="B2611" s="79" t="s">
        <v>4153</v>
      </c>
      <c r="C2611" s="80" t="s">
        <v>6828</v>
      </c>
      <c r="D2611" s="81">
        <v>869.99</v>
      </c>
      <c r="E2611" s="81">
        <v>70.41</v>
      </c>
      <c r="F2611" s="81">
        <v>940.4</v>
      </c>
      <c r="G2611" s="65">
        <f t="shared" si="40"/>
        <v>9</v>
      </c>
    </row>
    <row r="2612" spans="1:7" ht="30" x14ac:dyDescent="0.25">
      <c r="A2612" s="78" t="s">
        <v>4154</v>
      </c>
      <c r="B2612" s="79" t="s">
        <v>4155</v>
      </c>
      <c r="C2612" s="80" t="s">
        <v>6828</v>
      </c>
      <c r="D2612" s="81">
        <v>537.28</v>
      </c>
      <c r="E2612" s="81">
        <v>70.41</v>
      </c>
      <c r="F2612" s="81">
        <v>607.69000000000005</v>
      </c>
      <c r="G2612" s="65">
        <f t="shared" si="40"/>
        <v>9</v>
      </c>
    </row>
    <row r="2613" spans="1:7" ht="30" x14ac:dyDescent="0.25">
      <c r="A2613" s="78" t="s">
        <v>4156</v>
      </c>
      <c r="B2613" s="79" t="s">
        <v>4157</v>
      </c>
      <c r="C2613" s="80" t="s">
        <v>6828</v>
      </c>
      <c r="D2613" s="81">
        <v>2102.04</v>
      </c>
      <c r="E2613" s="81">
        <v>305.75</v>
      </c>
      <c r="F2613" s="81">
        <v>2407.79</v>
      </c>
      <c r="G2613" s="65">
        <f t="shared" si="40"/>
        <v>9</v>
      </c>
    </row>
    <row r="2614" spans="1:7" ht="30" x14ac:dyDescent="0.25">
      <c r="A2614" s="78" t="s">
        <v>4158</v>
      </c>
      <c r="B2614" s="79" t="s">
        <v>4159</v>
      </c>
      <c r="C2614" s="80" t="s">
        <v>6828</v>
      </c>
      <c r="D2614" s="81">
        <v>2398.6</v>
      </c>
      <c r="E2614" s="81">
        <v>113.12</v>
      </c>
      <c r="F2614" s="81">
        <v>2511.7199999999998</v>
      </c>
      <c r="G2614" s="65">
        <f t="shared" si="40"/>
        <v>9</v>
      </c>
    </row>
    <row r="2615" spans="1:7" ht="30" x14ac:dyDescent="0.25">
      <c r="A2615" s="78" t="s">
        <v>4160</v>
      </c>
      <c r="B2615" s="79" t="s">
        <v>4161</v>
      </c>
      <c r="C2615" s="80" t="s">
        <v>6828</v>
      </c>
      <c r="D2615" s="81">
        <v>2081.65</v>
      </c>
      <c r="E2615" s="81">
        <v>113.12</v>
      </c>
      <c r="F2615" s="81">
        <v>2194.77</v>
      </c>
      <c r="G2615" s="65">
        <f t="shared" si="40"/>
        <v>9</v>
      </c>
    </row>
    <row r="2616" spans="1:7" ht="30" x14ac:dyDescent="0.25">
      <c r="A2616" s="78" t="s">
        <v>4162</v>
      </c>
      <c r="B2616" s="79" t="s">
        <v>7720</v>
      </c>
      <c r="C2616" s="80" t="s">
        <v>6828</v>
      </c>
      <c r="D2616" s="81">
        <v>623.17999999999995</v>
      </c>
      <c r="E2616" s="81">
        <v>72.930000000000007</v>
      </c>
      <c r="F2616" s="81">
        <v>696.11</v>
      </c>
      <c r="G2616" s="65">
        <f t="shared" si="40"/>
        <v>9</v>
      </c>
    </row>
    <row r="2617" spans="1:7" ht="30" x14ac:dyDescent="0.25">
      <c r="A2617" s="78" t="s">
        <v>4163</v>
      </c>
      <c r="B2617" s="79" t="s">
        <v>7721</v>
      </c>
      <c r="C2617" s="80" t="s">
        <v>6828</v>
      </c>
      <c r="D2617" s="81">
        <v>718.65</v>
      </c>
      <c r="E2617" s="81">
        <v>72.930000000000007</v>
      </c>
      <c r="F2617" s="81">
        <v>791.58</v>
      </c>
      <c r="G2617" s="65">
        <f t="shared" si="40"/>
        <v>9</v>
      </c>
    </row>
    <row r="2618" spans="1:7" ht="30" x14ac:dyDescent="0.25">
      <c r="A2618" s="78" t="s">
        <v>4164</v>
      </c>
      <c r="B2618" s="79" t="s">
        <v>4165</v>
      </c>
      <c r="C2618" s="80" t="s">
        <v>6828</v>
      </c>
      <c r="D2618" s="81">
        <v>1605.58</v>
      </c>
      <c r="E2618" s="81">
        <v>113.12</v>
      </c>
      <c r="F2618" s="81">
        <v>1718.7</v>
      </c>
      <c r="G2618" s="65">
        <f t="shared" si="40"/>
        <v>9</v>
      </c>
    </row>
    <row r="2619" spans="1:7" ht="30" x14ac:dyDescent="0.25">
      <c r="A2619" s="78" t="s">
        <v>4166</v>
      </c>
      <c r="B2619" s="79" t="s">
        <v>4167</v>
      </c>
      <c r="C2619" s="80" t="s">
        <v>6828</v>
      </c>
      <c r="D2619" s="81">
        <v>1669.23</v>
      </c>
      <c r="E2619" s="81">
        <v>507.04</v>
      </c>
      <c r="F2619" s="81">
        <v>2176.27</v>
      </c>
      <c r="G2619" s="65">
        <f t="shared" si="40"/>
        <v>9</v>
      </c>
    </row>
    <row r="2620" spans="1:7" ht="30" x14ac:dyDescent="0.25">
      <c r="A2620" s="78" t="s">
        <v>4168</v>
      </c>
      <c r="B2620" s="79" t="s">
        <v>4169</v>
      </c>
      <c r="C2620" s="80" t="s">
        <v>6828</v>
      </c>
      <c r="D2620" s="81">
        <v>1038.79</v>
      </c>
      <c r="E2620" s="81">
        <v>113.12</v>
      </c>
      <c r="F2620" s="81">
        <v>1151.9100000000001</v>
      </c>
      <c r="G2620" s="65">
        <f t="shared" si="40"/>
        <v>9</v>
      </c>
    </row>
    <row r="2621" spans="1:7" x14ac:dyDescent="0.25">
      <c r="A2621" s="78" t="s">
        <v>4170</v>
      </c>
      <c r="B2621" s="79" t="s">
        <v>7014</v>
      </c>
      <c r="C2621" s="80"/>
      <c r="D2621" s="81"/>
      <c r="E2621" s="81"/>
      <c r="F2621" s="81"/>
      <c r="G2621" s="65">
        <f t="shared" si="40"/>
        <v>5</v>
      </c>
    </row>
    <row r="2622" spans="1:7" ht="30" x14ac:dyDescent="0.25">
      <c r="A2622" s="78" t="s">
        <v>4171</v>
      </c>
      <c r="B2622" s="79" t="s">
        <v>4172</v>
      </c>
      <c r="C2622" s="80" t="s">
        <v>6828</v>
      </c>
      <c r="D2622" s="81">
        <v>615.64</v>
      </c>
      <c r="E2622" s="81">
        <v>35.21</v>
      </c>
      <c r="F2622" s="81">
        <v>650.85</v>
      </c>
      <c r="G2622" s="65">
        <f t="shared" si="40"/>
        <v>9</v>
      </c>
    </row>
    <row r="2623" spans="1:7" ht="30" x14ac:dyDescent="0.25">
      <c r="A2623" s="78" t="s">
        <v>8161</v>
      </c>
      <c r="B2623" s="79" t="s">
        <v>8162</v>
      </c>
      <c r="C2623" s="80" t="s">
        <v>6828</v>
      </c>
      <c r="D2623" s="81">
        <v>116.85</v>
      </c>
      <c r="E2623" s="81">
        <v>15.02</v>
      </c>
      <c r="F2623" s="81">
        <v>131.87</v>
      </c>
      <c r="G2623" s="65">
        <f t="shared" si="40"/>
        <v>9</v>
      </c>
    </row>
    <row r="2624" spans="1:7" ht="30" x14ac:dyDescent="0.25">
      <c r="A2624" s="78" t="s">
        <v>7722</v>
      </c>
      <c r="B2624" s="79" t="s">
        <v>8013</v>
      </c>
      <c r="C2624" s="80" t="s">
        <v>6828</v>
      </c>
      <c r="D2624" s="81">
        <v>52.91</v>
      </c>
      <c r="E2624" s="81">
        <v>15.02</v>
      </c>
      <c r="F2624" s="81">
        <v>67.930000000000007</v>
      </c>
      <c r="G2624" s="65">
        <f t="shared" si="40"/>
        <v>9</v>
      </c>
    </row>
    <row r="2625" spans="1:7" ht="30" x14ac:dyDescent="0.25">
      <c r="A2625" s="78" t="s">
        <v>4173</v>
      </c>
      <c r="B2625" s="79" t="s">
        <v>4174</v>
      </c>
      <c r="C2625" s="80" t="s">
        <v>6828</v>
      </c>
      <c r="D2625" s="81">
        <v>493.58</v>
      </c>
      <c r="E2625" s="81">
        <v>35.21</v>
      </c>
      <c r="F2625" s="81">
        <v>528.79</v>
      </c>
      <c r="G2625" s="65">
        <f t="shared" si="40"/>
        <v>9</v>
      </c>
    </row>
    <row r="2626" spans="1:7" ht="30" x14ac:dyDescent="0.25">
      <c r="A2626" s="78" t="s">
        <v>4175</v>
      </c>
      <c r="B2626" s="79" t="s">
        <v>4176</v>
      </c>
      <c r="C2626" s="80" t="s">
        <v>6828</v>
      </c>
      <c r="D2626" s="81">
        <v>467.35</v>
      </c>
      <c r="E2626" s="81">
        <v>35.21</v>
      </c>
      <c r="F2626" s="81">
        <v>502.56</v>
      </c>
      <c r="G2626" s="65">
        <f t="shared" si="40"/>
        <v>9</v>
      </c>
    </row>
    <row r="2627" spans="1:7" ht="30" x14ac:dyDescent="0.25">
      <c r="A2627" s="78" t="s">
        <v>8014</v>
      </c>
      <c r="B2627" s="79" t="s">
        <v>8015</v>
      </c>
      <c r="C2627" s="80" t="s">
        <v>6828</v>
      </c>
      <c r="D2627" s="81">
        <v>141.71</v>
      </c>
      <c r="E2627" s="81">
        <v>25.03</v>
      </c>
      <c r="F2627" s="81">
        <v>166.74</v>
      </c>
      <c r="G2627" s="65">
        <f t="shared" si="40"/>
        <v>9</v>
      </c>
    </row>
    <row r="2628" spans="1:7" ht="30" x14ac:dyDescent="0.25">
      <c r="A2628" s="78" t="s">
        <v>8701</v>
      </c>
      <c r="B2628" s="79" t="s">
        <v>8702</v>
      </c>
      <c r="C2628" s="80" t="s">
        <v>6828</v>
      </c>
      <c r="D2628" s="81">
        <v>273.12</v>
      </c>
      <c r="E2628" s="81">
        <v>35.21</v>
      </c>
      <c r="F2628" s="81">
        <v>308.33</v>
      </c>
      <c r="G2628" s="65">
        <f t="shared" si="40"/>
        <v>9</v>
      </c>
    </row>
    <row r="2629" spans="1:7" ht="30" x14ac:dyDescent="0.25">
      <c r="A2629" s="78" t="s">
        <v>6668</v>
      </c>
      <c r="B2629" s="79" t="s">
        <v>6669</v>
      </c>
      <c r="C2629" s="80" t="s">
        <v>6828</v>
      </c>
      <c r="D2629" s="81">
        <v>89.05</v>
      </c>
      <c r="E2629" s="81">
        <v>15.02</v>
      </c>
      <c r="F2629" s="81">
        <v>104.07</v>
      </c>
      <c r="G2629" s="65">
        <f t="shared" si="40"/>
        <v>9</v>
      </c>
    </row>
    <row r="2630" spans="1:7" ht="30" x14ac:dyDescent="0.25">
      <c r="A2630" s="78" t="s">
        <v>6670</v>
      </c>
      <c r="B2630" s="79" t="s">
        <v>6671</v>
      </c>
      <c r="C2630" s="80" t="s">
        <v>6828</v>
      </c>
      <c r="D2630" s="81">
        <v>124.75</v>
      </c>
      <c r="E2630" s="81">
        <v>15.02</v>
      </c>
      <c r="F2630" s="81">
        <v>139.77000000000001</v>
      </c>
      <c r="G2630" s="65">
        <f t="shared" si="40"/>
        <v>9</v>
      </c>
    </row>
    <row r="2631" spans="1:7" ht="30" x14ac:dyDescent="0.25">
      <c r="A2631" s="78" t="s">
        <v>6672</v>
      </c>
      <c r="B2631" s="79" t="s">
        <v>8016</v>
      </c>
      <c r="C2631" s="80" t="s">
        <v>6828</v>
      </c>
      <c r="D2631" s="81">
        <v>8822.3799999999992</v>
      </c>
      <c r="E2631" s="81">
        <v>35.21</v>
      </c>
      <c r="F2631" s="81">
        <v>8857.59</v>
      </c>
      <c r="G2631" s="65">
        <f t="shared" si="40"/>
        <v>9</v>
      </c>
    </row>
    <row r="2632" spans="1:7" ht="45" x14ac:dyDescent="0.25">
      <c r="A2632" s="78" t="s">
        <v>4177</v>
      </c>
      <c r="B2632" s="79" t="s">
        <v>8017</v>
      </c>
      <c r="C2632" s="80" t="s">
        <v>6828</v>
      </c>
      <c r="D2632" s="81">
        <v>1358.06</v>
      </c>
      <c r="E2632" s="81">
        <v>35.21</v>
      </c>
      <c r="F2632" s="81">
        <v>1393.27</v>
      </c>
      <c r="G2632" s="65">
        <f t="shared" si="40"/>
        <v>9</v>
      </c>
    </row>
    <row r="2633" spans="1:7" ht="30" x14ac:dyDescent="0.25">
      <c r="A2633" s="78" t="s">
        <v>8018</v>
      </c>
      <c r="B2633" s="79" t="s">
        <v>8019</v>
      </c>
      <c r="C2633" s="80" t="s">
        <v>6828</v>
      </c>
      <c r="D2633" s="81">
        <v>945.83</v>
      </c>
      <c r="E2633" s="81">
        <v>35.21</v>
      </c>
      <c r="F2633" s="81">
        <v>981.04</v>
      </c>
      <c r="G2633" s="65">
        <f t="shared" si="40"/>
        <v>9</v>
      </c>
    </row>
    <row r="2634" spans="1:7" ht="30" x14ac:dyDescent="0.25">
      <c r="A2634" s="78" t="s">
        <v>8020</v>
      </c>
      <c r="B2634" s="79" t="s">
        <v>8021</v>
      </c>
      <c r="C2634" s="80" t="s">
        <v>6828</v>
      </c>
      <c r="D2634" s="81">
        <v>1441.8</v>
      </c>
      <c r="E2634" s="81">
        <v>35.21</v>
      </c>
      <c r="F2634" s="81">
        <v>1477.01</v>
      </c>
      <c r="G2634" s="65">
        <f t="shared" ref="G2634:G2697" si="41">LEN(A2634)</f>
        <v>9</v>
      </c>
    </row>
    <row r="2635" spans="1:7" ht="45" x14ac:dyDescent="0.25">
      <c r="A2635" s="78" t="s">
        <v>4178</v>
      </c>
      <c r="B2635" s="79" t="s">
        <v>8022</v>
      </c>
      <c r="C2635" s="80" t="s">
        <v>6828</v>
      </c>
      <c r="D2635" s="81">
        <v>947.34</v>
      </c>
      <c r="E2635" s="81">
        <v>35.21</v>
      </c>
      <c r="F2635" s="81">
        <v>982.55</v>
      </c>
      <c r="G2635" s="65">
        <f t="shared" si="41"/>
        <v>9</v>
      </c>
    </row>
    <row r="2636" spans="1:7" ht="30" x14ac:dyDescent="0.25">
      <c r="A2636" s="78" t="s">
        <v>7231</v>
      </c>
      <c r="B2636" s="79" t="s">
        <v>8163</v>
      </c>
      <c r="C2636" s="80" t="s">
        <v>6828</v>
      </c>
      <c r="D2636" s="81">
        <v>118.82</v>
      </c>
      <c r="E2636" s="81">
        <v>35.21</v>
      </c>
      <c r="F2636" s="81">
        <v>154.03</v>
      </c>
      <c r="G2636" s="65">
        <f t="shared" si="41"/>
        <v>9</v>
      </c>
    </row>
    <row r="2637" spans="1:7" ht="30" x14ac:dyDescent="0.25">
      <c r="A2637" s="78" t="s">
        <v>4179</v>
      </c>
      <c r="B2637" s="79" t="s">
        <v>8023</v>
      </c>
      <c r="C2637" s="80" t="s">
        <v>6828</v>
      </c>
      <c r="D2637" s="81">
        <v>1140.97</v>
      </c>
      <c r="E2637" s="81">
        <v>35.21</v>
      </c>
      <c r="F2637" s="81">
        <v>1176.18</v>
      </c>
      <c r="G2637" s="65">
        <f t="shared" si="41"/>
        <v>9</v>
      </c>
    </row>
    <row r="2638" spans="1:7" x14ac:dyDescent="0.25">
      <c r="A2638" s="78" t="s">
        <v>4180</v>
      </c>
      <c r="B2638" s="79" t="s">
        <v>7015</v>
      </c>
      <c r="C2638" s="80"/>
      <c r="D2638" s="81"/>
      <c r="E2638" s="81"/>
      <c r="F2638" s="81"/>
      <c r="G2638" s="65">
        <f t="shared" si="41"/>
        <v>5</v>
      </c>
    </row>
    <row r="2639" spans="1:7" ht="30" x14ac:dyDescent="0.25">
      <c r="A2639" s="78" t="s">
        <v>4181</v>
      </c>
      <c r="B2639" s="79" t="s">
        <v>7723</v>
      </c>
      <c r="C2639" s="80" t="s">
        <v>6828</v>
      </c>
      <c r="D2639" s="81">
        <v>1367.5</v>
      </c>
      <c r="E2639" s="81">
        <v>25.03</v>
      </c>
      <c r="F2639" s="81">
        <v>1392.53</v>
      </c>
      <c r="G2639" s="65">
        <f t="shared" si="41"/>
        <v>9</v>
      </c>
    </row>
    <row r="2640" spans="1:7" ht="30" x14ac:dyDescent="0.25">
      <c r="A2640" s="78" t="s">
        <v>4182</v>
      </c>
      <c r="B2640" s="79" t="s">
        <v>7724</v>
      </c>
      <c r="C2640" s="80" t="s">
        <v>6828</v>
      </c>
      <c r="D2640" s="81">
        <v>632</v>
      </c>
      <c r="E2640" s="81">
        <v>25.03</v>
      </c>
      <c r="F2640" s="81">
        <v>657.03</v>
      </c>
      <c r="G2640" s="65">
        <f t="shared" si="41"/>
        <v>9</v>
      </c>
    </row>
    <row r="2641" spans="1:7" ht="30" x14ac:dyDescent="0.25">
      <c r="A2641" s="78" t="s">
        <v>4183</v>
      </c>
      <c r="B2641" s="79" t="s">
        <v>4184</v>
      </c>
      <c r="C2641" s="80" t="s">
        <v>6828</v>
      </c>
      <c r="D2641" s="81">
        <v>558.08000000000004</v>
      </c>
      <c r="E2641" s="81">
        <v>25.03</v>
      </c>
      <c r="F2641" s="81">
        <v>583.11</v>
      </c>
      <c r="G2641" s="65">
        <f t="shared" si="41"/>
        <v>9</v>
      </c>
    </row>
    <row r="2642" spans="1:7" ht="30" x14ac:dyDescent="0.25">
      <c r="A2642" s="78" t="s">
        <v>4185</v>
      </c>
      <c r="B2642" s="79" t="s">
        <v>7725</v>
      </c>
      <c r="C2642" s="80" t="s">
        <v>6828</v>
      </c>
      <c r="D2642" s="81">
        <v>380.98</v>
      </c>
      <c r="E2642" s="81">
        <v>25.03</v>
      </c>
      <c r="F2642" s="81">
        <v>406.01</v>
      </c>
      <c r="G2642" s="65">
        <f t="shared" si="41"/>
        <v>9</v>
      </c>
    </row>
    <row r="2643" spans="1:7" ht="30" x14ac:dyDescent="0.25">
      <c r="A2643" s="78" t="s">
        <v>6673</v>
      </c>
      <c r="B2643" s="79" t="s">
        <v>8024</v>
      </c>
      <c r="C2643" s="80" t="s">
        <v>6828</v>
      </c>
      <c r="D2643" s="81">
        <v>1315.47</v>
      </c>
      <c r="E2643" s="81">
        <v>25.03</v>
      </c>
      <c r="F2643" s="81">
        <v>1340.5</v>
      </c>
      <c r="G2643" s="65">
        <f t="shared" si="41"/>
        <v>9</v>
      </c>
    </row>
    <row r="2644" spans="1:7" x14ac:dyDescent="0.25">
      <c r="A2644" s="78" t="s">
        <v>4186</v>
      </c>
      <c r="B2644" s="79" t="s">
        <v>7016</v>
      </c>
      <c r="C2644" s="80"/>
      <c r="D2644" s="81"/>
      <c r="E2644" s="81"/>
      <c r="F2644" s="81"/>
      <c r="G2644" s="65">
        <f t="shared" si="41"/>
        <v>5</v>
      </c>
    </row>
    <row r="2645" spans="1:7" ht="30" x14ac:dyDescent="0.25">
      <c r="A2645" s="78" t="s">
        <v>4187</v>
      </c>
      <c r="B2645" s="79" t="s">
        <v>7726</v>
      </c>
      <c r="C2645" s="80" t="s">
        <v>6828</v>
      </c>
      <c r="D2645" s="81">
        <v>278.08999999999997</v>
      </c>
      <c r="E2645" s="81">
        <v>20.02</v>
      </c>
      <c r="F2645" s="81">
        <v>298.11</v>
      </c>
      <c r="G2645" s="65">
        <f t="shared" si="41"/>
        <v>9</v>
      </c>
    </row>
    <row r="2646" spans="1:7" ht="30" x14ac:dyDescent="0.25">
      <c r="A2646" s="78" t="s">
        <v>4188</v>
      </c>
      <c r="B2646" s="79" t="s">
        <v>7727</v>
      </c>
      <c r="C2646" s="80" t="s">
        <v>6828</v>
      </c>
      <c r="D2646" s="81">
        <v>225.58</v>
      </c>
      <c r="E2646" s="81">
        <v>20.02</v>
      </c>
      <c r="F2646" s="81">
        <v>245.6</v>
      </c>
      <c r="G2646" s="65">
        <f t="shared" si="41"/>
        <v>9</v>
      </c>
    </row>
    <row r="2647" spans="1:7" ht="30" x14ac:dyDescent="0.25">
      <c r="A2647" s="78" t="s">
        <v>6484</v>
      </c>
      <c r="B2647" s="79" t="s">
        <v>6485</v>
      </c>
      <c r="C2647" s="80" t="s">
        <v>6828</v>
      </c>
      <c r="D2647" s="81">
        <v>235.76</v>
      </c>
      <c r="E2647" s="81">
        <v>20.02</v>
      </c>
      <c r="F2647" s="81">
        <v>255.78</v>
      </c>
      <c r="G2647" s="65">
        <f t="shared" si="41"/>
        <v>9</v>
      </c>
    </row>
    <row r="2648" spans="1:7" ht="30" x14ac:dyDescent="0.25">
      <c r="A2648" s="78" t="s">
        <v>4189</v>
      </c>
      <c r="B2648" s="79" t="s">
        <v>4190</v>
      </c>
      <c r="C2648" s="80" t="s">
        <v>6828</v>
      </c>
      <c r="D2648" s="81">
        <v>119.18</v>
      </c>
      <c r="E2648" s="81">
        <v>20.02</v>
      </c>
      <c r="F2648" s="81">
        <v>139.19999999999999</v>
      </c>
      <c r="G2648" s="65">
        <f t="shared" si="41"/>
        <v>9</v>
      </c>
    </row>
    <row r="2649" spans="1:7" x14ac:dyDescent="0.25">
      <c r="A2649" s="78" t="s">
        <v>4191</v>
      </c>
      <c r="B2649" s="79" t="s">
        <v>7017</v>
      </c>
      <c r="C2649" s="80"/>
      <c r="D2649" s="81"/>
      <c r="E2649" s="81"/>
      <c r="F2649" s="81"/>
      <c r="G2649" s="65">
        <f t="shared" si="41"/>
        <v>5</v>
      </c>
    </row>
    <row r="2650" spans="1:7" ht="45" x14ac:dyDescent="0.25">
      <c r="A2650" s="78" t="s">
        <v>4192</v>
      </c>
      <c r="B2650" s="79" t="s">
        <v>7728</v>
      </c>
      <c r="C2650" s="80" t="s">
        <v>6828</v>
      </c>
      <c r="D2650" s="81">
        <v>175.27</v>
      </c>
      <c r="E2650" s="81">
        <v>20.02</v>
      </c>
      <c r="F2650" s="81">
        <v>195.29</v>
      </c>
      <c r="G2650" s="65">
        <f t="shared" si="41"/>
        <v>9</v>
      </c>
    </row>
    <row r="2651" spans="1:7" ht="30" x14ac:dyDescent="0.25">
      <c r="A2651" s="78" t="s">
        <v>4193</v>
      </c>
      <c r="B2651" s="79" t="s">
        <v>7729</v>
      </c>
      <c r="C2651" s="80" t="s">
        <v>6828</v>
      </c>
      <c r="D2651" s="81">
        <v>48.97</v>
      </c>
      <c r="E2651" s="81">
        <v>20.02</v>
      </c>
      <c r="F2651" s="81">
        <v>68.989999999999995</v>
      </c>
      <c r="G2651" s="65">
        <f t="shared" si="41"/>
        <v>9</v>
      </c>
    </row>
    <row r="2652" spans="1:7" ht="45" x14ac:dyDescent="0.25">
      <c r="A2652" s="78" t="s">
        <v>4194</v>
      </c>
      <c r="B2652" s="79" t="s">
        <v>7730</v>
      </c>
      <c r="C2652" s="80" t="s">
        <v>6828</v>
      </c>
      <c r="D2652" s="81">
        <v>169.51</v>
      </c>
      <c r="E2652" s="81">
        <v>20.02</v>
      </c>
      <c r="F2652" s="81">
        <v>189.53</v>
      </c>
      <c r="G2652" s="65">
        <f t="shared" si="41"/>
        <v>9</v>
      </c>
    </row>
    <row r="2653" spans="1:7" ht="45" x14ac:dyDescent="0.25">
      <c r="A2653" s="78" t="s">
        <v>4195</v>
      </c>
      <c r="B2653" s="79" t="s">
        <v>7731</v>
      </c>
      <c r="C2653" s="80" t="s">
        <v>6828</v>
      </c>
      <c r="D2653" s="81">
        <v>64.23</v>
      </c>
      <c r="E2653" s="81">
        <v>25.03</v>
      </c>
      <c r="F2653" s="81">
        <v>89.26</v>
      </c>
      <c r="G2653" s="65">
        <f t="shared" si="41"/>
        <v>9</v>
      </c>
    </row>
    <row r="2654" spans="1:7" ht="45" x14ac:dyDescent="0.25">
      <c r="A2654" s="78" t="s">
        <v>4196</v>
      </c>
      <c r="B2654" s="79" t="s">
        <v>7732</v>
      </c>
      <c r="C2654" s="80" t="s">
        <v>6828</v>
      </c>
      <c r="D2654" s="81">
        <v>81.16</v>
      </c>
      <c r="E2654" s="81">
        <v>20.02</v>
      </c>
      <c r="F2654" s="81">
        <v>101.18</v>
      </c>
      <c r="G2654" s="65">
        <f t="shared" si="41"/>
        <v>9</v>
      </c>
    </row>
    <row r="2655" spans="1:7" ht="45" x14ac:dyDescent="0.25">
      <c r="A2655" s="78" t="s">
        <v>4197</v>
      </c>
      <c r="B2655" s="79" t="s">
        <v>7733</v>
      </c>
      <c r="C2655" s="80" t="s">
        <v>6828</v>
      </c>
      <c r="D2655" s="81">
        <v>154.16999999999999</v>
      </c>
      <c r="E2655" s="81">
        <v>20.02</v>
      </c>
      <c r="F2655" s="81">
        <v>174.19</v>
      </c>
      <c r="G2655" s="65">
        <f t="shared" si="41"/>
        <v>9</v>
      </c>
    </row>
    <row r="2656" spans="1:7" ht="45" x14ac:dyDescent="0.25">
      <c r="A2656" s="78" t="s">
        <v>4198</v>
      </c>
      <c r="B2656" s="79" t="s">
        <v>7734</v>
      </c>
      <c r="C2656" s="80" t="s">
        <v>6828</v>
      </c>
      <c r="D2656" s="81">
        <v>202.08</v>
      </c>
      <c r="E2656" s="81">
        <v>20.02</v>
      </c>
      <c r="F2656" s="81">
        <v>222.1</v>
      </c>
      <c r="G2656" s="65">
        <f t="shared" si="41"/>
        <v>9</v>
      </c>
    </row>
    <row r="2657" spans="1:7" ht="45" x14ac:dyDescent="0.25">
      <c r="A2657" s="78" t="s">
        <v>4199</v>
      </c>
      <c r="B2657" s="79" t="s">
        <v>8025</v>
      </c>
      <c r="C2657" s="80" t="s">
        <v>6828</v>
      </c>
      <c r="D2657" s="81">
        <v>161.09</v>
      </c>
      <c r="E2657" s="81">
        <v>15.02</v>
      </c>
      <c r="F2657" s="81">
        <v>176.11</v>
      </c>
      <c r="G2657" s="65">
        <f t="shared" si="41"/>
        <v>9</v>
      </c>
    </row>
    <row r="2658" spans="1:7" ht="45" x14ac:dyDescent="0.25">
      <c r="A2658" s="78" t="s">
        <v>4200</v>
      </c>
      <c r="B2658" s="79" t="s">
        <v>8026</v>
      </c>
      <c r="C2658" s="80" t="s">
        <v>6828</v>
      </c>
      <c r="D2658" s="81">
        <v>78.489999999999995</v>
      </c>
      <c r="E2658" s="81">
        <v>15.02</v>
      </c>
      <c r="F2658" s="81">
        <v>93.51</v>
      </c>
      <c r="G2658" s="65">
        <f t="shared" si="41"/>
        <v>9</v>
      </c>
    </row>
    <row r="2659" spans="1:7" ht="45" x14ac:dyDescent="0.25">
      <c r="A2659" s="78" t="s">
        <v>4201</v>
      </c>
      <c r="B2659" s="79" t="s">
        <v>8027</v>
      </c>
      <c r="C2659" s="80" t="s">
        <v>6828</v>
      </c>
      <c r="D2659" s="81">
        <v>138.91999999999999</v>
      </c>
      <c r="E2659" s="81">
        <v>20.02</v>
      </c>
      <c r="F2659" s="81">
        <v>158.94</v>
      </c>
      <c r="G2659" s="65">
        <f t="shared" si="41"/>
        <v>9</v>
      </c>
    </row>
    <row r="2660" spans="1:7" ht="30" x14ac:dyDescent="0.25">
      <c r="A2660" s="78" t="s">
        <v>4202</v>
      </c>
      <c r="B2660" s="79" t="s">
        <v>8028</v>
      </c>
      <c r="C2660" s="80" t="s">
        <v>6828</v>
      </c>
      <c r="D2660" s="81">
        <v>76.599999999999994</v>
      </c>
      <c r="E2660" s="81">
        <v>25.03</v>
      </c>
      <c r="F2660" s="81">
        <v>101.63</v>
      </c>
      <c r="G2660" s="65">
        <f t="shared" si="41"/>
        <v>9</v>
      </c>
    </row>
    <row r="2661" spans="1:7" ht="45" x14ac:dyDescent="0.25">
      <c r="A2661" s="78" t="s">
        <v>4203</v>
      </c>
      <c r="B2661" s="79" t="s">
        <v>8029</v>
      </c>
      <c r="C2661" s="80" t="s">
        <v>6828</v>
      </c>
      <c r="D2661" s="81">
        <v>133.69999999999999</v>
      </c>
      <c r="E2661" s="81">
        <v>25.03</v>
      </c>
      <c r="F2661" s="81">
        <v>158.72999999999999</v>
      </c>
      <c r="G2661" s="65">
        <f t="shared" si="41"/>
        <v>9</v>
      </c>
    </row>
    <row r="2662" spans="1:7" ht="45" x14ac:dyDescent="0.25">
      <c r="A2662" s="78" t="s">
        <v>4204</v>
      </c>
      <c r="B2662" s="79" t="s">
        <v>8030</v>
      </c>
      <c r="C2662" s="80" t="s">
        <v>6828</v>
      </c>
      <c r="D2662" s="81">
        <v>192.66</v>
      </c>
      <c r="E2662" s="81">
        <v>25.03</v>
      </c>
      <c r="F2662" s="81">
        <v>217.69</v>
      </c>
      <c r="G2662" s="65">
        <f t="shared" si="41"/>
        <v>9</v>
      </c>
    </row>
    <row r="2663" spans="1:7" ht="45" x14ac:dyDescent="0.25">
      <c r="A2663" s="78" t="s">
        <v>4205</v>
      </c>
      <c r="B2663" s="79" t="s">
        <v>8031</v>
      </c>
      <c r="C2663" s="80" t="s">
        <v>6828</v>
      </c>
      <c r="D2663" s="81">
        <v>140.18</v>
      </c>
      <c r="E2663" s="81">
        <v>25.03</v>
      </c>
      <c r="F2663" s="81">
        <v>165.21</v>
      </c>
      <c r="G2663" s="65">
        <f t="shared" si="41"/>
        <v>9</v>
      </c>
    </row>
    <row r="2664" spans="1:7" ht="30" x14ac:dyDescent="0.25">
      <c r="A2664" s="78" t="s">
        <v>4206</v>
      </c>
      <c r="B2664" s="79" t="s">
        <v>8032</v>
      </c>
      <c r="C2664" s="80" t="s">
        <v>6828</v>
      </c>
      <c r="D2664" s="81">
        <v>73.150000000000006</v>
      </c>
      <c r="E2664" s="81">
        <v>25.03</v>
      </c>
      <c r="F2664" s="81">
        <v>98.18</v>
      </c>
      <c r="G2664" s="65">
        <f t="shared" si="41"/>
        <v>9</v>
      </c>
    </row>
    <row r="2665" spans="1:7" ht="45" x14ac:dyDescent="0.25">
      <c r="A2665" s="78" t="s">
        <v>4207</v>
      </c>
      <c r="B2665" s="79" t="s">
        <v>8033</v>
      </c>
      <c r="C2665" s="80" t="s">
        <v>6828</v>
      </c>
      <c r="D2665" s="81">
        <v>55.56</v>
      </c>
      <c r="E2665" s="81">
        <v>20.02</v>
      </c>
      <c r="F2665" s="81">
        <v>75.58</v>
      </c>
      <c r="G2665" s="65">
        <f t="shared" si="41"/>
        <v>9</v>
      </c>
    </row>
    <row r="2666" spans="1:7" ht="30" x14ac:dyDescent="0.25">
      <c r="A2666" s="78" t="s">
        <v>4208</v>
      </c>
      <c r="B2666" s="79" t="s">
        <v>8034</v>
      </c>
      <c r="C2666" s="80" t="s">
        <v>6828</v>
      </c>
      <c r="D2666" s="81">
        <v>117.6</v>
      </c>
      <c r="E2666" s="81">
        <v>20.02</v>
      </c>
      <c r="F2666" s="81">
        <v>137.62</v>
      </c>
      <c r="G2666" s="65">
        <f t="shared" si="41"/>
        <v>9</v>
      </c>
    </row>
    <row r="2667" spans="1:7" ht="45" x14ac:dyDescent="0.25">
      <c r="A2667" s="78" t="s">
        <v>4209</v>
      </c>
      <c r="B2667" s="79" t="s">
        <v>8035</v>
      </c>
      <c r="C2667" s="80" t="s">
        <v>6828</v>
      </c>
      <c r="D2667" s="81">
        <v>403.36</v>
      </c>
      <c r="E2667" s="81">
        <v>20.02</v>
      </c>
      <c r="F2667" s="81">
        <v>423.38</v>
      </c>
      <c r="G2667" s="65">
        <f t="shared" si="41"/>
        <v>9</v>
      </c>
    </row>
    <row r="2668" spans="1:7" ht="45" x14ac:dyDescent="0.25">
      <c r="A2668" s="78" t="s">
        <v>4210</v>
      </c>
      <c r="B2668" s="79" t="s">
        <v>8036</v>
      </c>
      <c r="C2668" s="80" t="s">
        <v>6828</v>
      </c>
      <c r="D2668" s="81">
        <v>293.49</v>
      </c>
      <c r="E2668" s="81">
        <v>20.02</v>
      </c>
      <c r="F2668" s="81">
        <v>313.51</v>
      </c>
      <c r="G2668" s="65">
        <f t="shared" si="41"/>
        <v>9</v>
      </c>
    </row>
    <row r="2669" spans="1:7" ht="45" x14ac:dyDescent="0.25">
      <c r="A2669" s="78" t="s">
        <v>4211</v>
      </c>
      <c r="B2669" s="79" t="s">
        <v>8037</v>
      </c>
      <c r="C2669" s="80" t="s">
        <v>6828</v>
      </c>
      <c r="D2669" s="81">
        <v>152.18</v>
      </c>
      <c r="E2669" s="81">
        <v>20.02</v>
      </c>
      <c r="F2669" s="81">
        <v>172.2</v>
      </c>
      <c r="G2669" s="65">
        <f t="shared" si="41"/>
        <v>9</v>
      </c>
    </row>
    <row r="2670" spans="1:7" ht="30" x14ac:dyDescent="0.25">
      <c r="A2670" s="78" t="s">
        <v>8164</v>
      </c>
      <c r="B2670" s="79" t="s">
        <v>8703</v>
      </c>
      <c r="C2670" s="80" t="s">
        <v>6828</v>
      </c>
      <c r="D2670" s="81">
        <v>126.13</v>
      </c>
      <c r="E2670" s="81">
        <v>20.02</v>
      </c>
      <c r="F2670" s="81">
        <v>146.15</v>
      </c>
      <c r="G2670" s="65">
        <f t="shared" si="41"/>
        <v>9</v>
      </c>
    </row>
    <row r="2671" spans="1:7" x14ac:dyDescent="0.25">
      <c r="A2671" s="78" t="s">
        <v>4212</v>
      </c>
      <c r="B2671" s="79" t="s">
        <v>7018</v>
      </c>
      <c r="C2671" s="80"/>
      <c r="D2671" s="81"/>
      <c r="E2671" s="81"/>
      <c r="F2671" s="81"/>
      <c r="G2671" s="65">
        <f t="shared" si="41"/>
        <v>5</v>
      </c>
    </row>
    <row r="2672" spans="1:7" ht="30" x14ac:dyDescent="0.25">
      <c r="A2672" s="78" t="s">
        <v>4213</v>
      </c>
      <c r="B2672" s="79" t="s">
        <v>7735</v>
      </c>
      <c r="C2672" s="80" t="s">
        <v>6828</v>
      </c>
      <c r="D2672" s="81">
        <v>36.31</v>
      </c>
      <c r="E2672" s="81">
        <v>15.02</v>
      </c>
      <c r="F2672" s="81">
        <v>51.33</v>
      </c>
      <c r="G2672" s="65">
        <f t="shared" si="41"/>
        <v>9</v>
      </c>
    </row>
    <row r="2673" spans="1:7" x14ac:dyDescent="0.25">
      <c r="A2673" s="78" t="s">
        <v>4214</v>
      </c>
      <c r="B2673" s="79" t="s">
        <v>7019</v>
      </c>
      <c r="C2673" s="80"/>
      <c r="D2673" s="81"/>
      <c r="E2673" s="81"/>
      <c r="F2673" s="81"/>
      <c r="G2673" s="65">
        <f t="shared" si="41"/>
        <v>5</v>
      </c>
    </row>
    <row r="2674" spans="1:7" ht="30" x14ac:dyDescent="0.25">
      <c r="A2674" s="78" t="s">
        <v>4215</v>
      </c>
      <c r="B2674" s="79" t="s">
        <v>4216</v>
      </c>
      <c r="C2674" s="80" t="s">
        <v>6828</v>
      </c>
      <c r="D2674" s="81">
        <v>0.42</v>
      </c>
      <c r="E2674" s="81">
        <v>20.02</v>
      </c>
      <c r="F2674" s="81">
        <v>20.440000000000001</v>
      </c>
      <c r="G2674" s="65">
        <f t="shared" si="41"/>
        <v>9</v>
      </c>
    </row>
    <row r="2675" spans="1:7" ht="30" x14ac:dyDescent="0.25">
      <c r="A2675" s="78" t="s">
        <v>4217</v>
      </c>
      <c r="B2675" s="79" t="s">
        <v>7736</v>
      </c>
      <c r="C2675" s="80" t="s">
        <v>6828</v>
      </c>
      <c r="D2675" s="81">
        <v>6.51</v>
      </c>
      <c r="E2675" s="81">
        <v>4.07</v>
      </c>
      <c r="F2675" s="81">
        <v>10.58</v>
      </c>
      <c r="G2675" s="65">
        <f t="shared" si="41"/>
        <v>9</v>
      </c>
    </row>
    <row r="2676" spans="1:7" x14ac:dyDescent="0.25">
      <c r="A2676" s="78" t="s">
        <v>6486</v>
      </c>
      <c r="B2676" s="79" t="s">
        <v>6487</v>
      </c>
      <c r="C2676" s="80" t="s">
        <v>6828</v>
      </c>
      <c r="D2676" s="81"/>
      <c r="E2676" s="81">
        <v>20.02</v>
      </c>
      <c r="F2676" s="81">
        <v>20.02</v>
      </c>
      <c r="G2676" s="65">
        <f t="shared" si="41"/>
        <v>9</v>
      </c>
    </row>
    <row r="2677" spans="1:7" x14ac:dyDescent="0.25">
      <c r="A2677" s="78" t="s">
        <v>6488</v>
      </c>
      <c r="B2677" s="79" t="s">
        <v>6489</v>
      </c>
      <c r="C2677" s="80" t="s">
        <v>6828</v>
      </c>
      <c r="D2677" s="81"/>
      <c r="E2677" s="81">
        <v>4.07</v>
      </c>
      <c r="F2677" s="81">
        <v>4.07</v>
      </c>
      <c r="G2677" s="65">
        <f t="shared" si="41"/>
        <v>9</v>
      </c>
    </row>
    <row r="2678" spans="1:7" x14ac:dyDescent="0.25">
      <c r="A2678" s="78" t="s">
        <v>4218</v>
      </c>
      <c r="B2678" s="79" t="s">
        <v>8038</v>
      </c>
      <c r="C2678" s="80"/>
      <c r="D2678" s="81"/>
      <c r="E2678" s="81"/>
      <c r="F2678" s="81"/>
      <c r="G2678" s="65">
        <f t="shared" si="41"/>
        <v>5</v>
      </c>
    </row>
    <row r="2679" spans="1:7" ht="45" x14ac:dyDescent="0.25">
      <c r="A2679" s="78" t="s">
        <v>4219</v>
      </c>
      <c r="B2679" s="79" t="s">
        <v>8704</v>
      </c>
      <c r="C2679" s="80" t="s">
        <v>6828</v>
      </c>
      <c r="D2679" s="81">
        <v>306.82</v>
      </c>
      <c r="E2679" s="81">
        <v>20.02</v>
      </c>
      <c r="F2679" s="81">
        <v>326.83999999999997</v>
      </c>
      <c r="G2679" s="65">
        <f t="shared" si="41"/>
        <v>9</v>
      </c>
    </row>
    <row r="2680" spans="1:7" ht="45" x14ac:dyDescent="0.25">
      <c r="A2680" s="78" t="s">
        <v>4220</v>
      </c>
      <c r="B2680" s="79" t="s">
        <v>8039</v>
      </c>
      <c r="C2680" s="80" t="s">
        <v>6828</v>
      </c>
      <c r="D2680" s="81">
        <v>298.99</v>
      </c>
      <c r="E2680" s="81">
        <v>15.02</v>
      </c>
      <c r="F2680" s="81">
        <v>314.01</v>
      </c>
      <c r="G2680" s="65">
        <f t="shared" si="41"/>
        <v>9</v>
      </c>
    </row>
    <row r="2681" spans="1:7" ht="45" x14ac:dyDescent="0.25">
      <c r="A2681" s="78" t="s">
        <v>4221</v>
      </c>
      <c r="B2681" s="79" t="s">
        <v>8040</v>
      </c>
      <c r="C2681" s="80" t="s">
        <v>6828</v>
      </c>
      <c r="D2681" s="81">
        <v>132.71</v>
      </c>
      <c r="E2681" s="81">
        <v>20.02</v>
      </c>
      <c r="F2681" s="81">
        <v>152.72999999999999</v>
      </c>
      <c r="G2681" s="65">
        <f t="shared" si="41"/>
        <v>9</v>
      </c>
    </row>
    <row r="2682" spans="1:7" ht="45" x14ac:dyDescent="0.25">
      <c r="A2682" s="78" t="s">
        <v>4222</v>
      </c>
      <c r="B2682" s="79" t="s">
        <v>8041</v>
      </c>
      <c r="C2682" s="80" t="s">
        <v>6828</v>
      </c>
      <c r="D2682" s="81">
        <v>307.31</v>
      </c>
      <c r="E2682" s="81">
        <v>15.02</v>
      </c>
      <c r="F2682" s="81">
        <v>322.33</v>
      </c>
      <c r="G2682" s="65">
        <f t="shared" si="41"/>
        <v>9</v>
      </c>
    </row>
    <row r="2683" spans="1:7" ht="30" x14ac:dyDescent="0.25">
      <c r="A2683" s="78" t="s">
        <v>7232</v>
      </c>
      <c r="B2683" s="79" t="s">
        <v>8705</v>
      </c>
      <c r="C2683" s="80" t="s">
        <v>6828</v>
      </c>
      <c r="D2683" s="81">
        <v>30.32</v>
      </c>
      <c r="E2683" s="81">
        <v>15.02</v>
      </c>
      <c r="F2683" s="81">
        <v>45.34</v>
      </c>
      <c r="G2683" s="65">
        <f t="shared" si="41"/>
        <v>9</v>
      </c>
    </row>
    <row r="2684" spans="1:7" ht="30" x14ac:dyDescent="0.25">
      <c r="A2684" s="78" t="s">
        <v>8042</v>
      </c>
      <c r="B2684" s="79" t="s">
        <v>8043</v>
      </c>
      <c r="C2684" s="80" t="s">
        <v>6828</v>
      </c>
      <c r="D2684" s="81">
        <v>72.540000000000006</v>
      </c>
      <c r="E2684" s="81">
        <v>25.03</v>
      </c>
      <c r="F2684" s="81">
        <v>97.57</v>
      </c>
      <c r="G2684" s="65">
        <f t="shared" si="41"/>
        <v>9</v>
      </c>
    </row>
    <row r="2685" spans="1:7" x14ac:dyDescent="0.25">
      <c r="A2685" s="78" t="s">
        <v>4223</v>
      </c>
      <c r="B2685" s="79" t="s">
        <v>7020</v>
      </c>
      <c r="C2685" s="80"/>
      <c r="D2685" s="81"/>
      <c r="E2685" s="81"/>
      <c r="F2685" s="81"/>
      <c r="G2685" s="65">
        <f t="shared" si="41"/>
        <v>2</v>
      </c>
    </row>
    <row r="2686" spans="1:7" x14ac:dyDescent="0.25">
      <c r="A2686" s="78" t="s">
        <v>4224</v>
      </c>
      <c r="B2686" s="79" t="s">
        <v>4225</v>
      </c>
      <c r="C2686" s="80"/>
      <c r="D2686" s="81"/>
      <c r="E2686" s="81"/>
      <c r="F2686" s="81"/>
      <c r="G2686" s="65">
        <f t="shared" si="41"/>
        <v>5</v>
      </c>
    </row>
    <row r="2687" spans="1:7" ht="30" x14ac:dyDescent="0.25">
      <c r="A2687" s="78" t="s">
        <v>4226</v>
      </c>
      <c r="B2687" s="79" t="s">
        <v>4227</v>
      </c>
      <c r="C2687" s="80" t="s">
        <v>6828</v>
      </c>
      <c r="D2687" s="81">
        <v>75.62</v>
      </c>
      <c r="E2687" s="81">
        <v>12.51</v>
      </c>
      <c r="F2687" s="81">
        <v>88.13</v>
      </c>
      <c r="G2687" s="65">
        <f t="shared" si="41"/>
        <v>9</v>
      </c>
    </row>
    <row r="2688" spans="1:7" ht="30" x14ac:dyDescent="0.25">
      <c r="A2688" s="78" t="s">
        <v>4228</v>
      </c>
      <c r="B2688" s="79" t="s">
        <v>4229</v>
      </c>
      <c r="C2688" s="80" t="s">
        <v>6828</v>
      </c>
      <c r="D2688" s="81">
        <v>132.88</v>
      </c>
      <c r="E2688" s="81">
        <v>12.51</v>
      </c>
      <c r="F2688" s="81">
        <v>145.38999999999999</v>
      </c>
      <c r="G2688" s="65">
        <f t="shared" si="41"/>
        <v>9</v>
      </c>
    </row>
    <row r="2689" spans="1:7" x14ac:dyDescent="0.25">
      <c r="A2689" s="78" t="s">
        <v>4230</v>
      </c>
      <c r="B2689" s="79" t="s">
        <v>4231</v>
      </c>
      <c r="C2689" s="80" t="s">
        <v>6828</v>
      </c>
      <c r="D2689" s="81">
        <v>66.23</v>
      </c>
      <c r="E2689" s="81">
        <v>12.51</v>
      </c>
      <c r="F2689" s="81">
        <v>78.739999999999995</v>
      </c>
      <c r="G2689" s="65">
        <f t="shared" si="41"/>
        <v>9</v>
      </c>
    </row>
    <row r="2690" spans="1:7" x14ac:dyDescent="0.25">
      <c r="A2690" s="78" t="s">
        <v>4232</v>
      </c>
      <c r="B2690" s="79" t="s">
        <v>4233</v>
      </c>
      <c r="C2690" s="80" t="s">
        <v>6828</v>
      </c>
      <c r="D2690" s="81">
        <v>49.77</v>
      </c>
      <c r="E2690" s="81">
        <v>12.51</v>
      </c>
      <c r="F2690" s="81">
        <v>62.28</v>
      </c>
      <c r="G2690" s="65">
        <f t="shared" si="41"/>
        <v>9</v>
      </c>
    </row>
    <row r="2691" spans="1:7" x14ac:dyDescent="0.25">
      <c r="A2691" s="78" t="s">
        <v>4234</v>
      </c>
      <c r="B2691" s="79" t="s">
        <v>4235</v>
      </c>
      <c r="C2691" s="80" t="s">
        <v>6828</v>
      </c>
      <c r="D2691" s="81">
        <v>4.5599999999999996</v>
      </c>
      <c r="E2691" s="81">
        <v>12.51</v>
      </c>
      <c r="F2691" s="81">
        <v>17.07</v>
      </c>
      <c r="G2691" s="65">
        <f t="shared" si="41"/>
        <v>9</v>
      </c>
    </row>
    <row r="2692" spans="1:7" ht="30" x14ac:dyDescent="0.25">
      <c r="A2692" s="78" t="s">
        <v>4236</v>
      </c>
      <c r="B2692" s="79" t="s">
        <v>4237</v>
      </c>
      <c r="C2692" s="80" t="s">
        <v>6828</v>
      </c>
      <c r="D2692" s="81">
        <v>17.190000000000001</v>
      </c>
      <c r="E2692" s="81">
        <v>12.51</v>
      </c>
      <c r="F2692" s="81">
        <v>29.7</v>
      </c>
      <c r="G2692" s="65">
        <f t="shared" si="41"/>
        <v>9</v>
      </c>
    </row>
    <row r="2693" spans="1:7" ht="30" x14ac:dyDescent="0.25">
      <c r="A2693" s="78" t="s">
        <v>4238</v>
      </c>
      <c r="B2693" s="79" t="s">
        <v>4239</v>
      </c>
      <c r="C2693" s="80" t="s">
        <v>6828</v>
      </c>
      <c r="D2693" s="81">
        <v>11.39</v>
      </c>
      <c r="E2693" s="81">
        <v>12.51</v>
      </c>
      <c r="F2693" s="81">
        <v>23.9</v>
      </c>
      <c r="G2693" s="65">
        <f t="shared" si="41"/>
        <v>9</v>
      </c>
    </row>
    <row r="2694" spans="1:7" ht="30" x14ac:dyDescent="0.25">
      <c r="A2694" s="78" t="s">
        <v>4240</v>
      </c>
      <c r="B2694" s="79" t="s">
        <v>4241</v>
      </c>
      <c r="C2694" s="80" t="s">
        <v>6828</v>
      </c>
      <c r="D2694" s="81">
        <v>14.29</v>
      </c>
      <c r="E2694" s="81">
        <v>12.51</v>
      </c>
      <c r="F2694" s="81">
        <v>26.8</v>
      </c>
      <c r="G2694" s="65">
        <f t="shared" si="41"/>
        <v>9</v>
      </c>
    </row>
    <row r="2695" spans="1:7" x14ac:dyDescent="0.25">
      <c r="A2695" s="78" t="s">
        <v>4242</v>
      </c>
      <c r="B2695" s="79" t="s">
        <v>4243</v>
      </c>
      <c r="C2695" s="80"/>
      <c r="D2695" s="81"/>
      <c r="E2695" s="81"/>
      <c r="F2695" s="81"/>
      <c r="G2695" s="65">
        <f t="shared" si="41"/>
        <v>5</v>
      </c>
    </row>
    <row r="2696" spans="1:7" x14ac:dyDescent="0.25">
      <c r="A2696" s="78" t="s">
        <v>4244</v>
      </c>
      <c r="B2696" s="79" t="s">
        <v>4245</v>
      </c>
      <c r="C2696" s="80" t="s">
        <v>6828</v>
      </c>
      <c r="D2696" s="81">
        <v>6.32</v>
      </c>
      <c r="E2696" s="81">
        <v>12.51</v>
      </c>
      <c r="F2696" s="81">
        <v>18.829999999999998</v>
      </c>
      <c r="G2696" s="65">
        <f t="shared" si="41"/>
        <v>9</v>
      </c>
    </row>
    <row r="2697" spans="1:7" x14ac:dyDescent="0.25">
      <c r="A2697" s="78" t="s">
        <v>4246</v>
      </c>
      <c r="B2697" s="79" t="s">
        <v>4247</v>
      </c>
      <c r="C2697" s="80" t="s">
        <v>6828</v>
      </c>
      <c r="D2697" s="81">
        <v>16.809999999999999</v>
      </c>
      <c r="E2697" s="81">
        <v>12.51</v>
      </c>
      <c r="F2697" s="81">
        <v>29.32</v>
      </c>
      <c r="G2697" s="65">
        <f t="shared" si="41"/>
        <v>9</v>
      </c>
    </row>
    <row r="2698" spans="1:7" x14ac:dyDescent="0.25">
      <c r="A2698" s="78" t="s">
        <v>4248</v>
      </c>
      <c r="B2698" s="79" t="s">
        <v>4249</v>
      </c>
      <c r="C2698" s="80" t="s">
        <v>6828</v>
      </c>
      <c r="D2698" s="81">
        <v>5.84</v>
      </c>
      <c r="E2698" s="81">
        <v>12.51</v>
      </c>
      <c r="F2698" s="81">
        <v>18.350000000000001</v>
      </c>
      <c r="G2698" s="65">
        <f t="shared" ref="G2698:G2761" si="42">LEN(A2698)</f>
        <v>9</v>
      </c>
    </row>
    <row r="2699" spans="1:7" ht="30" x14ac:dyDescent="0.25">
      <c r="A2699" s="78" t="s">
        <v>4250</v>
      </c>
      <c r="B2699" s="79" t="s">
        <v>4251</v>
      </c>
      <c r="C2699" s="80" t="s">
        <v>6828</v>
      </c>
      <c r="D2699" s="81">
        <v>8.2899999999999991</v>
      </c>
      <c r="E2699" s="81">
        <v>12.51</v>
      </c>
      <c r="F2699" s="81">
        <v>20.8</v>
      </c>
      <c r="G2699" s="65">
        <f t="shared" si="42"/>
        <v>9</v>
      </c>
    </row>
    <row r="2700" spans="1:7" ht="30" x14ac:dyDescent="0.25">
      <c r="A2700" s="78" t="s">
        <v>4252</v>
      </c>
      <c r="B2700" s="79" t="s">
        <v>4253</v>
      </c>
      <c r="C2700" s="80" t="s">
        <v>6828</v>
      </c>
      <c r="D2700" s="81">
        <v>16.05</v>
      </c>
      <c r="E2700" s="81">
        <v>12.51</v>
      </c>
      <c r="F2700" s="81">
        <v>28.56</v>
      </c>
      <c r="G2700" s="65">
        <f t="shared" si="42"/>
        <v>9</v>
      </c>
    </row>
    <row r="2701" spans="1:7" ht="30" x14ac:dyDescent="0.25">
      <c r="A2701" s="78" t="s">
        <v>4254</v>
      </c>
      <c r="B2701" s="79" t="s">
        <v>4255</v>
      </c>
      <c r="C2701" s="80" t="s">
        <v>6828</v>
      </c>
      <c r="D2701" s="81">
        <v>18.260000000000002</v>
      </c>
      <c r="E2701" s="81">
        <v>12.51</v>
      </c>
      <c r="F2701" s="81">
        <v>30.77</v>
      </c>
      <c r="G2701" s="65">
        <f t="shared" si="42"/>
        <v>9</v>
      </c>
    </row>
    <row r="2702" spans="1:7" x14ac:dyDescent="0.25">
      <c r="A2702" s="78" t="s">
        <v>4256</v>
      </c>
      <c r="B2702" s="79" t="s">
        <v>4257</v>
      </c>
      <c r="C2702" s="80"/>
      <c r="D2702" s="81"/>
      <c r="E2702" s="81"/>
      <c r="F2702" s="81"/>
      <c r="G2702" s="65">
        <f t="shared" si="42"/>
        <v>5</v>
      </c>
    </row>
    <row r="2703" spans="1:7" ht="30" x14ac:dyDescent="0.25">
      <c r="A2703" s="78" t="s">
        <v>4258</v>
      </c>
      <c r="B2703" s="79" t="s">
        <v>4259</v>
      </c>
      <c r="C2703" s="80" t="s">
        <v>6828</v>
      </c>
      <c r="D2703" s="81">
        <v>10.31</v>
      </c>
      <c r="E2703" s="81">
        <v>12.51</v>
      </c>
      <c r="F2703" s="81">
        <v>22.82</v>
      </c>
      <c r="G2703" s="65">
        <f t="shared" si="42"/>
        <v>9</v>
      </c>
    </row>
    <row r="2704" spans="1:7" ht="30" x14ac:dyDescent="0.25">
      <c r="A2704" s="78" t="s">
        <v>4260</v>
      </c>
      <c r="B2704" s="79" t="s">
        <v>4261</v>
      </c>
      <c r="C2704" s="80" t="s">
        <v>6828</v>
      </c>
      <c r="D2704" s="81">
        <v>15.56</v>
      </c>
      <c r="E2704" s="81">
        <v>12.51</v>
      </c>
      <c r="F2704" s="81">
        <v>28.07</v>
      </c>
      <c r="G2704" s="65">
        <f t="shared" si="42"/>
        <v>9</v>
      </c>
    </row>
    <row r="2705" spans="1:7" ht="30" x14ac:dyDescent="0.25">
      <c r="A2705" s="78" t="s">
        <v>4262</v>
      </c>
      <c r="B2705" s="79" t="s">
        <v>4263</v>
      </c>
      <c r="C2705" s="80" t="s">
        <v>6828</v>
      </c>
      <c r="D2705" s="81">
        <v>13.84</v>
      </c>
      <c r="E2705" s="81">
        <v>12.51</v>
      </c>
      <c r="F2705" s="81">
        <v>26.35</v>
      </c>
      <c r="G2705" s="65">
        <f t="shared" si="42"/>
        <v>9</v>
      </c>
    </row>
    <row r="2706" spans="1:7" ht="30" x14ac:dyDescent="0.25">
      <c r="A2706" s="78" t="s">
        <v>4264</v>
      </c>
      <c r="B2706" s="79" t="s">
        <v>4265</v>
      </c>
      <c r="C2706" s="80" t="s">
        <v>6828</v>
      </c>
      <c r="D2706" s="81">
        <v>17.809999999999999</v>
      </c>
      <c r="E2706" s="81">
        <v>12.51</v>
      </c>
      <c r="F2706" s="81">
        <v>30.32</v>
      </c>
      <c r="G2706" s="65">
        <f t="shared" si="42"/>
        <v>9</v>
      </c>
    </row>
    <row r="2707" spans="1:7" x14ac:dyDescent="0.25">
      <c r="A2707" s="78" t="s">
        <v>4266</v>
      </c>
      <c r="B2707" s="79" t="s">
        <v>7021</v>
      </c>
      <c r="C2707" s="80"/>
      <c r="D2707" s="81"/>
      <c r="E2707" s="81"/>
      <c r="F2707" s="81"/>
      <c r="G2707" s="65">
        <f t="shared" si="42"/>
        <v>5</v>
      </c>
    </row>
    <row r="2708" spans="1:7" x14ac:dyDescent="0.25">
      <c r="A2708" s="78" t="s">
        <v>4267</v>
      </c>
      <c r="B2708" s="79" t="s">
        <v>4268</v>
      </c>
      <c r="C2708" s="80" t="s">
        <v>6828</v>
      </c>
      <c r="D2708" s="81">
        <v>11.56</v>
      </c>
      <c r="E2708" s="81">
        <v>12.51</v>
      </c>
      <c r="F2708" s="81">
        <v>24.07</v>
      </c>
      <c r="G2708" s="65">
        <f t="shared" si="42"/>
        <v>9</v>
      </c>
    </row>
    <row r="2709" spans="1:7" x14ac:dyDescent="0.25">
      <c r="A2709" s="78" t="s">
        <v>4269</v>
      </c>
      <c r="B2709" s="79" t="s">
        <v>4270</v>
      </c>
      <c r="C2709" s="80" t="s">
        <v>6828</v>
      </c>
      <c r="D2709" s="81">
        <v>10.95</v>
      </c>
      <c r="E2709" s="81">
        <v>12.51</v>
      </c>
      <c r="F2709" s="81">
        <v>23.46</v>
      </c>
      <c r="G2709" s="65">
        <f t="shared" si="42"/>
        <v>9</v>
      </c>
    </row>
    <row r="2710" spans="1:7" x14ac:dyDescent="0.25">
      <c r="A2710" s="78" t="s">
        <v>4271</v>
      </c>
      <c r="B2710" s="79" t="s">
        <v>4272</v>
      </c>
      <c r="C2710" s="80" t="s">
        <v>6828</v>
      </c>
      <c r="D2710" s="81">
        <v>70.95</v>
      </c>
      <c r="E2710" s="81">
        <v>12.51</v>
      </c>
      <c r="F2710" s="81">
        <v>83.46</v>
      </c>
      <c r="G2710" s="65">
        <f t="shared" si="42"/>
        <v>9</v>
      </c>
    </row>
    <row r="2711" spans="1:7" x14ac:dyDescent="0.25">
      <c r="A2711" s="78" t="s">
        <v>4273</v>
      </c>
      <c r="B2711" s="79" t="s">
        <v>4274</v>
      </c>
      <c r="C2711" s="80" t="s">
        <v>6828</v>
      </c>
      <c r="D2711" s="81">
        <v>134.66999999999999</v>
      </c>
      <c r="E2711" s="81">
        <v>15.02</v>
      </c>
      <c r="F2711" s="81">
        <v>149.69</v>
      </c>
      <c r="G2711" s="65">
        <f t="shared" si="42"/>
        <v>9</v>
      </c>
    </row>
    <row r="2712" spans="1:7" x14ac:dyDescent="0.25">
      <c r="A2712" s="78" t="s">
        <v>4275</v>
      </c>
      <c r="B2712" s="79" t="s">
        <v>4276</v>
      </c>
      <c r="C2712" s="80" t="s">
        <v>6833</v>
      </c>
      <c r="D2712" s="81">
        <v>81.47</v>
      </c>
      <c r="E2712" s="81">
        <v>15.02</v>
      </c>
      <c r="F2712" s="81">
        <v>96.49</v>
      </c>
      <c r="G2712" s="65">
        <f t="shared" si="42"/>
        <v>9</v>
      </c>
    </row>
    <row r="2713" spans="1:7" x14ac:dyDescent="0.25">
      <c r="A2713" s="78" t="s">
        <v>4277</v>
      </c>
      <c r="B2713" s="79" t="s">
        <v>4278</v>
      </c>
      <c r="C2713" s="80" t="s">
        <v>6828</v>
      </c>
      <c r="D2713" s="81">
        <v>10.92</v>
      </c>
      <c r="E2713" s="81">
        <v>12.51</v>
      </c>
      <c r="F2713" s="81">
        <v>23.43</v>
      </c>
      <c r="G2713" s="65">
        <f t="shared" si="42"/>
        <v>9</v>
      </c>
    </row>
    <row r="2714" spans="1:7" x14ac:dyDescent="0.25">
      <c r="A2714" s="78" t="s">
        <v>4279</v>
      </c>
      <c r="B2714" s="79" t="s">
        <v>4280</v>
      </c>
      <c r="C2714" s="80" t="s">
        <v>6828</v>
      </c>
      <c r="D2714" s="81">
        <v>42.94</v>
      </c>
      <c r="E2714" s="81">
        <v>12.51</v>
      </c>
      <c r="F2714" s="81">
        <v>55.45</v>
      </c>
      <c r="G2714" s="65">
        <f t="shared" si="42"/>
        <v>9</v>
      </c>
    </row>
    <row r="2715" spans="1:7" x14ac:dyDescent="0.25">
      <c r="A2715" s="78" t="s">
        <v>4281</v>
      </c>
      <c r="B2715" s="79" t="s">
        <v>4282</v>
      </c>
      <c r="C2715" s="80"/>
      <c r="D2715" s="81"/>
      <c r="E2715" s="81"/>
      <c r="F2715" s="81"/>
      <c r="G2715" s="65">
        <f t="shared" si="42"/>
        <v>5</v>
      </c>
    </row>
    <row r="2716" spans="1:7" x14ac:dyDescent="0.25">
      <c r="A2716" s="78" t="s">
        <v>4283</v>
      </c>
      <c r="B2716" s="79" t="s">
        <v>4284</v>
      </c>
      <c r="C2716" s="80" t="s">
        <v>6828</v>
      </c>
      <c r="D2716" s="81">
        <v>32.28</v>
      </c>
      <c r="E2716" s="81">
        <v>12.51</v>
      </c>
      <c r="F2716" s="81">
        <v>44.79</v>
      </c>
      <c r="G2716" s="65">
        <f t="shared" si="42"/>
        <v>9</v>
      </c>
    </row>
    <row r="2717" spans="1:7" ht="30" x14ac:dyDescent="0.25">
      <c r="A2717" s="78" t="s">
        <v>4285</v>
      </c>
      <c r="B2717" s="79" t="s">
        <v>4286</v>
      </c>
      <c r="C2717" s="80" t="s">
        <v>6828</v>
      </c>
      <c r="D2717" s="81">
        <v>14.88</v>
      </c>
      <c r="E2717" s="81">
        <v>12.51</v>
      </c>
      <c r="F2717" s="81">
        <v>27.39</v>
      </c>
      <c r="G2717" s="65">
        <f t="shared" si="42"/>
        <v>9</v>
      </c>
    </row>
    <row r="2718" spans="1:7" x14ac:dyDescent="0.25">
      <c r="A2718" s="78" t="s">
        <v>4287</v>
      </c>
      <c r="B2718" s="79" t="s">
        <v>4288</v>
      </c>
      <c r="C2718" s="80" t="s">
        <v>6828</v>
      </c>
      <c r="D2718" s="81">
        <v>79.819999999999993</v>
      </c>
      <c r="E2718" s="81">
        <v>12.51</v>
      </c>
      <c r="F2718" s="81">
        <v>92.33</v>
      </c>
      <c r="G2718" s="65">
        <f t="shared" si="42"/>
        <v>9</v>
      </c>
    </row>
    <row r="2719" spans="1:7" x14ac:dyDescent="0.25">
      <c r="A2719" s="78" t="s">
        <v>4289</v>
      </c>
      <c r="B2719" s="79" t="s">
        <v>4290</v>
      </c>
      <c r="C2719" s="80" t="s">
        <v>6828</v>
      </c>
      <c r="D2719" s="81">
        <v>44.6</v>
      </c>
      <c r="E2719" s="81">
        <v>12.51</v>
      </c>
      <c r="F2719" s="81">
        <v>57.11</v>
      </c>
      <c r="G2719" s="65">
        <f t="shared" si="42"/>
        <v>9</v>
      </c>
    </row>
    <row r="2720" spans="1:7" x14ac:dyDescent="0.25">
      <c r="A2720" s="78" t="s">
        <v>4291</v>
      </c>
      <c r="B2720" s="79" t="s">
        <v>4292</v>
      </c>
      <c r="C2720" s="80" t="s">
        <v>6828</v>
      </c>
      <c r="D2720" s="81">
        <v>108.42</v>
      </c>
      <c r="E2720" s="81">
        <v>12.51</v>
      </c>
      <c r="F2720" s="81">
        <v>120.93</v>
      </c>
      <c r="G2720" s="65">
        <f t="shared" si="42"/>
        <v>9</v>
      </c>
    </row>
    <row r="2721" spans="1:7" x14ac:dyDescent="0.25">
      <c r="A2721" s="78" t="s">
        <v>4293</v>
      </c>
      <c r="B2721" s="79" t="s">
        <v>4294</v>
      </c>
      <c r="C2721" s="80" t="s">
        <v>6828</v>
      </c>
      <c r="D2721" s="81">
        <v>14.52</v>
      </c>
      <c r="E2721" s="81">
        <v>50.05</v>
      </c>
      <c r="F2721" s="81">
        <v>64.569999999999993</v>
      </c>
      <c r="G2721" s="65">
        <f t="shared" si="42"/>
        <v>9</v>
      </c>
    </row>
    <row r="2722" spans="1:7" x14ac:dyDescent="0.25">
      <c r="A2722" s="78" t="s">
        <v>4295</v>
      </c>
      <c r="B2722" s="79" t="s">
        <v>4296</v>
      </c>
      <c r="C2722" s="80" t="s">
        <v>6828</v>
      </c>
      <c r="D2722" s="81">
        <v>20.12</v>
      </c>
      <c r="E2722" s="81">
        <v>5.01</v>
      </c>
      <c r="F2722" s="81">
        <v>25.13</v>
      </c>
      <c r="G2722" s="65">
        <f t="shared" si="42"/>
        <v>9</v>
      </c>
    </row>
    <row r="2723" spans="1:7" ht="30" x14ac:dyDescent="0.25">
      <c r="A2723" s="78" t="s">
        <v>4297</v>
      </c>
      <c r="B2723" s="79" t="s">
        <v>4298</v>
      </c>
      <c r="C2723" s="80" t="s">
        <v>6828</v>
      </c>
      <c r="D2723" s="81">
        <v>26.29</v>
      </c>
      <c r="E2723" s="81">
        <v>5.01</v>
      </c>
      <c r="F2723" s="81">
        <v>31.3</v>
      </c>
      <c r="G2723" s="65">
        <f t="shared" si="42"/>
        <v>9</v>
      </c>
    </row>
    <row r="2724" spans="1:7" x14ac:dyDescent="0.25">
      <c r="A2724" s="78" t="s">
        <v>4299</v>
      </c>
      <c r="B2724" s="79" t="s">
        <v>4300</v>
      </c>
      <c r="C2724" s="80" t="s">
        <v>6828</v>
      </c>
      <c r="D2724" s="81">
        <v>15.86</v>
      </c>
      <c r="E2724" s="81">
        <v>5.01</v>
      </c>
      <c r="F2724" s="81">
        <v>20.87</v>
      </c>
      <c r="G2724" s="65">
        <f t="shared" si="42"/>
        <v>9</v>
      </c>
    </row>
    <row r="2725" spans="1:7" x14ac:dyDescent="0.25">
      <c r="A2725" s="78" t="s">
        <v>4301</v>
      </c>
      <c r="B2725" s="79" t="s">
        <v>4302</v>
      </c>
      <c r="C2725" s="80" t="s">
        <v>6828</v>
      </c>
      <c r="D2725" s="81">
        <v>3.91</v>
      </c>
      <c r="E2725" s="81">
        <v>5.01</v>
      </c>
      <c r="F2725" s="81">
        <v>8.92</v>
      </c>
      <c r="G2725" s="65">
        <f t="shared" si="42"/>
        <v>9</v>
      </c>
    </row>
    <row r="2726" spans="1:7" x14ac:dyDescent="0.25">
      <c r="A2726" s="78" t="s">
        <v>4303</v>
      </c>
      <c r="B2726" s="79" t="s">
        <v>4304</v>
      </c>
      <c r="C2726" s="80" t="s">
        <v>6833</v>
      </c>
      <c r="D2726" s="81">
        <v>14.87</v>
      </c>
      <c r="E2726" s="81">
        <v>20.02</v>
      </c>
      <c r="F2726" s="81">
        <v>34.89</v>
      </c>
      <c r="G2726" s="65">
        <f t="shared" si="42"/>
        <v>9</v>
      </c>
    </row>
    <row r="2727" spans="1:7" x14ac:dyDescent="0.25">
      <c r="A2727" s="78" t="s">
        <v>4305</v>
      </c>
      <c r="B2727" s="79" t="s">
        <v>4306</v>
      </c>
      <c r="C2727" s="80" t="s">
        <v>6828</v>
      </c>
      <c r="D2727" s="81">
        <v>19.899999999999999</v>
      </c>
      <c r="E2727" s="81">
        <v>12.51</v>
      </c>
      <c r="F2727" s="81">
        <v>32.409999999999997</v>
      </c>
      <c r="G2727" s="65">
        <f t="shared" si="42"/>
        <v>9</v>
      </c>
    </row>
    <row r="2728" spans="1:7" x14ac:dyDescent="0.25">
      <c r="A2728" s="78" t="s">
        <v>4307</v>
      </c>
      <c r="B2728" s="79" t="s">
        <v>8165</v>
      </c>
      <c r="C2728" s="80" t="s">
        <v>6828</v>
      </c>
      <c r="D2728" s="81">
        <v>254.19</v>
      </c>
      <c r="E2728" s="81">
        <v>25.03</v>
      </c>
      <c r="F2728" s="81">
        <v>279.22000000000003</v>
      </c>
      <c r="G2728" s="65">
        <f t="shared" si="42"/>
        <v>9</v>
      </c>
    </row>
    <row r="2729" spans="1:7" x14ac:dyDescent="0.25">
      <c r="A2729" s="78" t="s">
        <v>4308</v>
      </c>
      <c r="B2729" s="79" t="s">
        <v>8706</v>
      </c>
      <c r="C2729" s="80" t="s">
        <v>6828</v>
      </c>
      <c r="D2729" s="81">
        <v>184.47</v>
      </c>
      <c r="E2729" s="81">
        <v>25.03</v>
      </c>
      <c r="F2729" s="81">
        <v>209.5</v>
      </c>
      <c r="G2729" s="65">
        <f t="shared" si="42"/>
        <v>9</v>
      </c>
    </row>
    <row r="2730" spans="1:7" x14ac:dyDescent="0.25">
      <c r="A2730" s="78" t="s">
        <v>4309</v>
      </c>
      <c r="B2730" s="79" t="s">
        <v>8166</v>
      </c>
      <c r="C2730" s="80" t="s">
        <v>6828</v>
      </c>
      <c r="D2730" s="81">
        <v>172.46</v>
      </c>
      <c r="E2730" s="81">
        <v>25.03</v>
      </c>
      <c r="F2730" s="81">
        <v>197.49</v>
      </c>
      <c r="G2730" s="65">
        <f t="shared" si="42"/>
        <v>9</v>
      </c>
    </row>
    <row r="2731" spans="1:7" x14ac:dyDescent="0.25">
      <c r="A2731" s="78" t="s">
        <v>4310</v>
      </c>
      <c r="B2731" s="79" t="s">
        <v>8167</v>
      </c>
      <c r="C2731" s="80" t="s">
        <v>6828</v>
      </c>
      <c r="D2731" s="81">
        <v>45.56</v>
      </c>
      <c r="E2731" s="81">
        <v>12.51</v>
      </c>
      <c r="F2731" s="81">
        <v>58.07</v>
      </c>
      <c r="G2731" s="65">
        <f t="shared" si="42"/>
        <v>9</v>
      </c>
    </row>
    <row r="2732" spans="1:7" x14ac:dyDescent="0.25">
      <c r="A2732" s="78" t="s">
        <v>4311</v>
      </c>
      <c r="B2732" s="79" t="s">
        <v>4312</v>
      </c>
      <c r="C2732" s="80" t="s">
        <v>6828</v>
      </c>
      <c r="D2732" s="81">
        <v>3.04</v>
      </c>
      <c r="E2732" s="81">
        <v>10.01</v>
      </c>
      <c r="F2732" s="81">
        <v>13.05</v>
      </c>
      <c r="G2732" s="65">
        <f t="shared" si="42"/>
        <v>9</v>
      </c>
    </row>
    <row r="2733" spans="1:7" ht="30" x14ac:dyDescent="0.25">
      <c r="A2733" s="78" t="s">
        <v>4313</v>
      </c>
      <c r="B2733" s="79" t="s">
        <v>4314</v>
      </c>
      <c r="C2733" s="80" t="s">
        <v>6828</v>
      </c>
      <c r="D2733" s="81">
        <v>10.220000000000001</v>
      </c>
      <c r="E2733" s="81">
        <v>12.51</v>
      </c>
      <c r="F2733" s="81">
        <v>22.73</v>
      </c>
      <c r="G2733" s="65">
        <f t="shared" si="42"/>
        <v>9</v>
      </c>
    </row>
    <row r="2734" spans="1:7" ht="30" x14ac:dyDescent="0.25">
      <c r="A2734" s="78" t="s">
        <v>4315</v>
      </c>
      <c r="B2734" s="79" t="s">
        <v>4316</v>
      </c>
      <c r="C2734" s="80" t="s">
        <v>6833</v>
      </c>
      <c r="D2734" s="81">
        <v>15.98</v>
      </c>
      <c r="E2734" s="81">
        <v>25.03</v>
      </c>
      <c r="F2734" s="81">
        <v>41.01</v>
      </c>
      <c r="G2734" s="65">
        <f t="shared" si="42"/>
        <v>9</v>
      </c>
    </row>
    <row r="2735" spans="1:7" ht="30" x14ac:dyDescent="0.25">
      <c r="A2735" s="78" t="s">
        <v>4317</v>
      </c>
      <c r="B2735" s="79" t="s">
        <v>4318</v>
      </c>
      <c r="C2735" s="80" t="s">
        <v>6828</v>
      </c>
      <c r="D2735" s="81">
        <v>10.73</v>
      </c>
      <c r="E2735" s="81">
        <v>12.51</v>
      </c>
      <c r="F2735" s="81">
        <v>23.24</v>
      </c>
      <c r="G2735" s="65">
        <f t="shared" si="42"/>
        <v>9</v>
      </c>
    </row>
    <row r="2736" spans="1:7" ht="30" x14ac:dyDescent="0.25">
      <c r="A2736" s="78" t="s">
        <v>4319</v>
      </c>
      <c r="B2736" s="79" t="s">
        <v>8168</v>
      </c>
      <c r="C2736" s="80" t="s">
        <v>6828</v>
      </c>
      <c r="D2736" s="81">
        <v>41.23</v>
      </c>
      <c r="E2736" s="81">
        <v>10.01</v>
      </c>
      <c r="F2736" s="81">
        <v>51.24</v>
      </c>
      <c r="G2736" s="65">
        <f t="shared" si="42"/>
        <v>9</v>
      </c>
    </row>
    <row r="2737" spans="1:7" ht="30" x14ac:dyDescent="0.25">
      <c r="A2737" s="78" t="s">
        <v>4320</v>
      </c>
      <c r="B2737" s="79" t="s">
        <v>4321</v>
      </c>
      <c r="C2737" s="80" t="s">
        <v>6828</v>
      </c>
      <c r="D2737" s="81">
        <v>5.09</v>
      </c>
      <c r="E2737" s="81">
        <v>12.51</v>
      </c>
      <c r="F2737" s="81">
        <v>17.600000000000001</v>
      </c>
      <c r="G2737" s="65">
        <f t="shared" si="42"/>
        <v>9</v>
      </c>
    </row>
    <row r="2738" spans="1:7" x14ac:dyDescent="0.25">
      <c r="A2738" s="78" t="s">
        <v>4322</v>
      </c>
      <c r="B2738" s="79" t="s">
        <v>4323</v>
      </c>
      <c r="C2738" s="80" t="s">
        <v>6828</v>
      </c>
      <c r="D2738" s="81">
        <v>45.48</v>
      </c>
      <c r="E2738" s="81">
        <v>2.5</v>
      </c>
      <c r="F2738" s="81">
        <v>47.98</v>
      </c>
      <c r="G2738" s="65">
        <f t="shared" si="42"/>
        <v>9</v>
      </c>
    </row>
    <row r="2739" spans="1:7" ht="30" x14ac:dyDescent="0.25">
      <c r="A2739" s="78" t="s">
        <v>4324</v>
      </c>
      <c r="B2739" s="79" t="s">
        <v>4325</v>
      </c>
      <c r="C2739" s="80" t="s">
        <v>6828</v>
      </c>
      <c r="D2739" s="81">
        <v>14.85</v>
      </c>
      <c r="E2739" s="81">
        <v>12.51</v>
      </c>
      <c r="F2739" s="81">
        <v>27.36</v>
      </c>
      <c r="G2739" s="65">
        <f t="shared" si="42"/>
        <v>9</v>
      </c>
    </row>
    <row r="2740" spans="1:7" ht="30" x14ac:dyDescent="0.25">
      <c r="A2740" s="78" t="s">
        <v>4326</v>
      </c>
      <c r="B2740" s="79" t="s">
        <v>4327</v>
      </c>
      <c r="C2740" s="80" t="s">
        <v>6828</v>
      </c>
      <c r="D2740" s="81">
        <v>26.05</v>
      </c>
      <c r="E2740" s="81">
        <v>12.51</v>
      </c>
      <c r="F2740" s="81">
        <v>38.56</v>
      </c>
      <c r="G2740" s="65">
        <f t="shared" si="42"/>
        <v>9</v>
      </c>
    </row>
    <row r="2741" spans="1:7" ht="30" x14ac:dyDescent="0.25">
      <c r="A2741" s="78" t="s">
        <v>4328</v>
      </c>
      <c r="B2741" s="79" t="s">
        <v>4329</v>
      </c>
      <c r="C2741" s="80" t="s">
        <v>6828</v>
      </c>
      <c r="D2741" s="81">
        <v>42.29</v>
      </c>
      <c r="E2741" s="81">
        <v>12.51</v>
      </c>
      <c r="F2741" s="81">
        <v>54.8</v>
      </c>
      <c r="G2741" s="65">
        <f t="shared" si="42"/>
        <v>9</v>
      </c>
    </row>
    <row r="2742" spans="1:7" ht="30" x14ac:dyDescent="0.25">
      <c r="A2742" s="78" t="s">
        <v>4330</v>
      </c>
      <c r="B2742" s="79" t="s">
        <v>4331</v>
      </c>
      <c r="C2742" s="80" t="s">
        <v>6833</v>
      </c>
      <c r="D2742" s="81">
        <v>183.6</v>
      </c>
      <c r="E2742" s="81">
        <v>25.03</v>
      </c>
      <c r="F2742" s="81">
        <v>208.63</v>
      </c>
      <c r="G2742" s="65">
        <f t="shared" si="42"/>
        <v>9</v>
      </c>
    </row>
    <row r="2743" spans="1:7" ht="30" x14ac:dyDescent="0.25">
      <c r="A2743" s="78" t="s">
        <v>4332</v>
      </c>
      <c r="B2743" s="79" t="s">
        <v>4333</v>
      </c>
      <c r="C2743" s="80" t="s">
        <v>6828</v>
      </c>
      <c r="D2743" s="81">
        <v>492.35</v>
      </c>
      <c r="E2743" s="81">
        <v>50.05</v>
      </c>
      <c r="F2743" s="81">
        <v>542.4</v>
      </c>
      <c r="G2743" s="65">
        <f t="shared" si="42"/>
        <v>9</v>
      </c>
    </row>
    <row r="2744" spans="1:7" ht="30" x14ac:dyDescent="0.25">
      <c r="A2744" s="78" t="s">
        <v>4334</v>
      </c>
      <c r="B2744" s="79" t="s">
        <v>4335</v>
      </c>
      <c r="C2744" s="80" t="s">
        <v>6828</v>
      </c>
      <c r="D2744" s="81">
        <v>343.2</v>
      </c>
      <c r="E2744" s="81">
        <v>50.05</v>
      </c>
      <c r="F2744" s="81">
        <v>393.25</v>
      </c>
      <c r="G2744" s="65">
        <f t="shared" si="42"/>
        <v>9</v>
      </c>
    </row>
    <row r="2745" spans="1:7" x14ac:dyDescent="0.25">
      <c r="A2745" s="78" t="s">
        <v>4336</v>
      </c>
      <c r="B2745" s="79" t="s">
        <v>4337</v>
      </c>
      <c r="C2745" s="80" t="s">
        <v>6828</v>
      </c>
      <c r="D2745" s="81">
        <v>1.41</v>
      </c>
      <c r="E2745" s="81">
        <v>2.04</v>
      </c>
      <c r="F2745" s="81">
        <v>3.45</v>
      </c>
      <c r="G2745" s="65">
        <f t="shared" si="42"/>
        <v>9</v>
      </c>
    </row>
    <row r="2746" spans="1:7" ht="30" x14ac:dyDescent="0.25">
      <c r="A2746" s="78" t="s">
        <v>4338</v>
      </c>
      <c r="B2746" s="79" t="s">
        <v>4339</v>
      </c>
      <c r="C2746" s="80" t="s">
        <v>6828</v>
      </c>
      <c r="D2746" s="81">
        <v>6.1</v>
      </c>
      <c r="E2746" s="81">
        <v>12.51</v>
      </c>
      <c r="F2746" s="81">
        <v>18.61</v>
      </c>
      <c r="G2746" s="65">
        <f t="shared" si="42"/>
        <v>9</v>
      </c>
    </row>
    <row r="2747" spans="1:7" ht="30" x14ac:dyDescent="0.25">
      <c r="A2747" s="78" t="s">
        <v>4340</v>
      </c>
      <c r="B2747" s="79" t="s">
        <v>4341</v>
      </c>
      <c r="C2747" s="80" t="s">
        <v>6833</v>
      </c>
      <c r="D2747" s="81">
        <v>7.74</v>
      </c>
      <c r="E2747" s="81">
        <v>25.03</v>
      </c>
      <c r="F2747" s="81">
        <v>32.770000000000003</v>
      </c>
      <c r="G2747" s="65">
        <f t="shared" si="42"/>
        <v>9</v>
      </c>
    </row>
    <row r="2748" spans="1:7" ht="30" x14ac:dyDescent="0.25">
      <c r="A2748" s="78" t="s">
        <v>4342</v>
      </c>
      <c r="B2748" s="79" t="s">
        <v>4343</v>
      </c>
      <c r="C2748" s="80" t="s">
        <v>6828</v>
      </c>
      <c r="D2748" s="81">
        <v>17.850000000000001</v>
      </c>
      <c r="E2748" s="81">
        <v>5.01</v>
      </c>
      <c r="F2748" s="81">
        <v>22.86</v>
      </c>
      <c r="G2748" s="65">
        <f t="shared" si="42"/>
        <v>9</v>
      </c>
    </row>
    <row r="2749" spans="1:7" ht="30" x14ac:dyDescent="0.25">
      <c r="A2749" s="78" t="s">
        <v>4344</v>
      </c>
      <c r="B2749" s="79" t="s">
        <v>8169</v>
      </c>
      <c r="C2749" s="80" t="s">
        <v>6828</v>
      </c>
      <c r="D2749" s="81">
        <v>6.22</v>
      </c>
      <c r="E2749" s="81">
        <v>12.51</v>
      </c>
      <c r="F2749" s="81">
        <v>18.73</v>
      </c>
      <c r="G2749" s="65">
        <f t="shared" si="42"/>
        <v>9</v>
      </c>
    </row>
    <row r="2750" spans="1:7" ht="30" x14ac:dyDescent="0.25">
      <c r="A2750" s="78" t="s">
        <v>4345</v>
      </c>
      <c r="B2750" s="79" t="s">
        <v>8170</v>
      </c>
      <c r="C2750" s="80" t="s">
        <v>6828</v>
      </c>
      <c r="D2750" s="81">
        <v>5.69</v>
      </c>
      <c r="E2750" s="81">
        <v>12.51</v>
      </c>
      <c r="F2750" s="81">
        <v>18.2</v>
      </c>
      <c r="G2750" s="65">
        <f t="shared" si="42"/>
        <v>9</v>
      </c>
    </row>
    <row r="2751" spans="1:7" ht="30" x14ac:dyDescent="0.25">
      <c r="A2751" s="78" t="s">
        <v>4346</v>
      </c>
      <c r="B2751" s="79" t="s">
        <v>4347</v>
      </c>
      <c r="C2751" s="80" t="s">
        <v>6833</v>
      </c>
      <c r="D2751" s="81">
        <v>61.53</v>
      </c>
      <c r="E2751" s="81">
        <v>12.51</v>
      </c>
      <c r="F2751" s="81">
        <v>74.040000000000006</v>
      </c>
      <c r="G2751" s="65">
        <f t="shared" si="42"/>
        <v>9</v>
      </c>
    </row>
    <row r="2752" spans="1:7" ht="30" x14ac:dyDescent="0.25">
      <c r="A2752" s="78" t="s">
        <v>4348</v>
      </c>
      <c r="B2752" s="79" t="s">
        <v>4349</v>
      </c>
      <c r="C2752" s="80" t="s">
        <v>6828</v>
      </c>
      <c r="D2752" s="81">
        <v>44.3</v>
      </c>
      <c r="E2752" s="81">
        <v>12.51</v>
      </c>
      <c r="F2752" s="81">
        <v>56.81</v>
      </c>
      <c r="G2752" s="65">
        <f t="shared" si="42"/>
        <v>9</v>
      </c>
    </row>
    <row r="2753" spans="1:7" ht="30" x14ac:dyDescent="0.25">
      <c r="A2753" s="78" t="s">
        <v>4350</v>
      </c>
      <c r="B2753" s="79" t="s">
        <v>4351</v>
      </c>
      <c r="C2753" s="80" t="s">
        <v>6828</v>
      </c>
      <c r="D2753" s="81">
        <v>49.21</v>
      </c>
      <c r="E2753" s="81">
        <v>12.51</v>
      </c>
      <c r="F2753" s="81">
        <v>61.72</v>
      </c>
      <c r="G2753" s="65">
        <f t="shared" si="42"/>
        <v>9</v>
      </c>
    </row>
    <row r="2754" spans="1:7" x14ac:dyDescent="0.25">
      <c r="A2754" s="78" t="s">
        <v>4352</v>
      </c>
      <c r="B2754" s="79" t="s">
        <v>4353</v>
      </c>
      <c r="C2754" s="80" t="s">
        <v>6828</v>
      </c>
      <c r="D2754" s="81">
        <v>5.95</v>
      </c>
      <c r="E2754" s="81">
        <v>12.51</v>
      </c>
      <c r="F2754" s="81">
        <v>18.46</v>
      </c>
      <c r="G2754" s="65">
        <f t="shared" si="42"/>
        <v>9</v>
      </c>
    </row>
    <row r="2755" spans="1:7" x14ac:dyDescent="0.25">
      <c r="A2755" s="78" t="s">
        <v>4354</v>
      </c>
      <c r="B2755" s="79" t="s">
        <v>4355</v>
      </c>
      <c r="C2755" s="80" t="s">
        <v>6828</v>
      </c>
      <c r="D2755" s="81">
        <v>8.57</v>
      </c>
      <c r="E2755" s="81">
        <v>12.51</v>
      </c>
      <c r="F2755" s="81">
        <v>21.08</v>
      </c>
      <c r="G2755" s="65">
        <f t="shared" si="42"/>
        <v>9</v>
      </c>
    </row>
    <row r="2756" spans="1:7" x14ac:dyDescent="0.25">
      <c r="A2756" s="78" t="s">
        <v>4356</v>
      </c>
      <c r="B2756" s="79" t="s">
        <v>4357</v>
      </c>
      <c r="C2756" s="80" t="s">
        <v>6828</v>
      </c>
      <c r="D2756" s="81">
        <v>12.21</v>
      </c>
      <c r="E2756" s="81">
        <v>12.51</v>
      </c>
      <c r="F2756" s="81">
        <v>24.72</v>
      </c>
      <c r="G2756" s="65">
        <f t="shared" si="42"/>
        <v>9</v>
      </c>
    </row>
    <row r="2757" spans="1:7" x14ac:dyDescent="0.25">
      <c r="A2757" s="78" t="s">
        <v>4358</v>
      </c>
      <c r="B2757" s="79" t="s">
        <v>4359</v>
      </c>
      <c r="C2757" s="80" t="s">
        <v>6828</v>
      </c>
      <c r="D2757" s="81">
        <v>21.33</v>
      </c>
      <c r="E2757" s="81">
        <v>12.51</v>
      </c>
      <c r="F2757" s="81">
        <v>33.840000000000003</v>
      </c>
      <c r="G2757" s="65">
        <f t="shared" si="42"/>
        <v>9</v>
      </c>
    </row>
    <row r="2758" spans="1:7" ht="30" x14ac:dyDescent="0.25">
      <c r="A2758" s="78" t="s">
        <v>4360</v>
      </c>
      <c r="B2758" s="79" t="s">
        <v>7737</v>
      </c>
      <c r="C2758" s="80" t="s">
        <v>6828</v>
      </c>
      <c r="D2758" s="81">
        <v>108.43</v>
      </c>
      <c r="E2758" s="81">
        <v>12.51</v>
      </c>
      <c r="F2758" s="81">
        <v>120.94</v>
      </c>
      <c r="G2758" s="65">
        <f t="shared" si="42"/>
        <v>9</v>
      </c>
    </row>
    <row r="2759" spans="1:7" ht="30" x14ac:dyDescent="0.25">
      <c r="A2759" s="78" t="s">
        <v>4361</v>
      </c>
      <c r="B2759" s="79" t="s">
        <v>4362</v>
      </c>
      <c r="C2759" s="80" t="s">
        <v>6830</v>
      </c>
      <c r="D2759" s="81">
        <v>241.2</v>
      </c>
      <c r="E2759" s="81">
        <v>5.09</v>
      </c>
      <c r="F2759" s="81">
        <v>246.29</v>
      </c>
      <c r="G2759" s="65">
        <f t="shared" si="42"/>
        <v>9</v>
      </c>
    </row>
    <row r="2760" spans="1:7" x14ac:dyDescent="0.25">
      <c r="A2760" s="78" t="s">
        <v>4363</v>
      </c>
      <c r="B2760" s="79" t="s">
        <v>7022</v>
      </c>
      <c r="C2760" s="80"/>
      <c r="D2760" s="81"/>
      <c r="E2760" s="81"/>
      <c r="F2760" s="81"/>
      <c r="G2760" s="65">
        <f t="shared" si="42"/>
        <v>5</v>
      </c>
    </row>
    <row r="2761" spans="1:7" ht="30" x14ac:dyDescent="0.25">
      <c r="A2761" s="78" t="s">
        <v>4364</v>
      </c>
      <c r="B2761" s="79" t="s">
        <v>4365</v>
      </c>
      <c r="C2761" s="80" t="s">
        <v>6828</v>
      </c>
      <c r="D2761" s="81">
        <v>9.93</v>
      </c>
      <c r="E2761" s="81">
        <v>25.03</v>
      </c>
      <c r="F2761" s="81">
        <v>34.96</v>
      </c>
      <c r="G2761" s="65">
        <f t="shared" si="42"/>
        <v>9</v>
      </c>
    </row>
    <row r="2762" spans="1:7" ht="30" x14ac:dyDescent="0.25">
      <c r="A2762" s="78" t="s">
        <v>4366</v>
      </c>
      <c r="B2762" s="79" t="s">
        <v>4367</v>
      </c>
      <c r="C2762" s="80" t="s">
        <v>6828</v>
      </c>
      <c r="D2762" s="81">
        <v>19.57</v>
      </c>
      <c r="E2762" s="81">
        <v>25.03</v>
      </c>
      <c r="F2762" s="81">
        <v>44.6</v>
      </c>
      <c r="G2762" s="65">
        <f t="shared" ref="G2762:G2825" si="43">LEN(A2762)</f>
        <v>9</v>
      </c>
    </row>
    <row r="2763" spans="1:7" ht="30" x14ac:dyDescent="0.25">
      <c r="A2763" s="78" t="s">
        <v>4368</v>
      </c>
      <c r="B2763" s="79" t="s">
        <v>7738</v>
      </c>
      <c r="C2763" s="80" t="s">
        <v>6828</v>
      </c>
      <c r="D2763" s="81">
        <v>19.649999999999999</v>
      </c>
      <c r="E2763" s="81">
        <v>25.03</v>
      </c>
      <c r="F2763" s="81">
        <v>44.68</v>
      </c>
      <c r="G2763" s="65">
        <f t="shared" si="43"/>
        <v>9</v>
      </c>
    </row>
    <row r="2764" spans="1:7" ht="30" x14ac:dyDescent="0.25">
      <c r="A2764" s="78" t="s">
        <v>4369</v>
      </c>
      <c r="B2764" s="79" t="s">
        <v>7739</v>
      </c>
      <c r="C2764" s="80" t="s">
        <v>6828</v>
      </c>
      <c r="D2764" s="81">
        <v>36.729999999999997</v>
      </c>
      <c r="E2764" s="81">
        <v>25.03</v>
      </c>
      <c r="F2764" s="81">
        <v>61.76</v>
      </c>
      <c r="G2764" s="65">
        <f t="shared" si="43"/>
        <v>9</v>
      </c>
    </row>
    <row r="2765" spans="1:7" ht="30" x14ac:dyDescent="0.25">
      <c r="A2765" s="78" t="s">
        <v>4370</v>
      </c>
      <c r="B2765" s="79" t="s">
        <v>7740</v>
      </c>
      <c r="C2765" s="80" t="s">
        <v>6828</v>
      </c>
      <c r="D2765" s="81">
        <v>10.1</v>
      </c>
      <c r="E2765" s="81">
        <v>25.03</v>
      </c>
      <c r="F2765" s="81">
        <v>35.130000000000003</v>
      </c>
      <c r="G2765" s="65">
        <f t="shared" si="43"/>
        <v>9</v>
      </c>
    </row>
    <row r="2766" spans="1:7" ht="30" x14ac:dyDescent="0.25">
      <c r="A2766" s="78" t="s">
        <v>4371</v>
      </c>
      <c r="B2766" s="79" t="s">
        <v>4372</v>
      </c>
      <c r="C2766" s="80" t="s">
        <v>6828</v>
      </c>
      <c r="D2766" s="81">
        <v>19.36</v>
      </c>
      <c r="E2766" s="81">
        <v>25.03</v>
      </c>
      <c r="F2766" s="81">
        <v>44.39</v>
      </c>
      <c r="G2766" s="65">
        <f t="shared" si="43"/>
        <v>9</v>
      </c>
    </row>
    <row r="2767" spans="1:7" ht="30" x14ac:dyDescent="0.25">
      <c r="A2767" s="78" t="s">
        <v>4373</v>
      </c>
      <c r="B2767" s="79" t="s">
        <v>4374</v>
      </c>
      <c r="C2767" s="80" t="s">
        <v>6828</v>
      </c>
      <c r="D2767" s="81">
        <v>9.9499999999999993</v>
      </c>
      <c r="E2767" s="81">
        <v>25.03</v>
      </c>
      <c r="F2767" s="81">
        <v>34.979999999999997</v>
      </c>
      <c r="G2767" s="65">
        <f t="shared" si="43"/>
        <v>9</v>
      </c>
    </row>
    <row r="2768" spans="1:7" ht="30" x14ac:dyDescent="0.25">
      <c r="A2768" s="78" t="s">
        <v>4375</v>
      </c>
      <c r="B2768" s="79" t="s">
        <v>7741</v>
      </c>
      <c r="C2768" s="80" t="s">
        <v>6828</v>
      </c>
      <c r="D2768" s="81">
        <v>36.9</v>
      </c>
      <c r="E2768" s="81">
        <v>25.03</v>
      </c>
      <c r="F2768" s="81">
        <v>61.93</v>
      </c>
      <c r="G2768" s="65">
        <f t="shared" si="43"/>
        <v>9</v>
      </c>
    </row>
    <row r="2769" spans="1:7" ht="30" x14ac:dyDescent="0.25">
      <c r="A2769" s="78" t="s">
        <v>4376</v>
      </c>
      <c r="B2769" s="79" t="s">
        <v>7742</v>
      </c>
      <c r="C2769" s="80" t="s">
        <v>6828</v>
      </c>
      <c r="D2769" s="81">
        <v>19.84</v>
      </c>
      <c r="E2769" s="81">
        <v>25.03</v>
      </c>
      <c r="F2769" s="81">
        <v>44.87</v>
      </c>
      <c r="G2769" s="65">
        <f t="shared" si="43"/>
        <v>9</v>
      </c>
    </row>
    <row r="2770" spans="1:7" ht="30" x14ac:dyDescent="0.25">
      <c r="A2770" s="78" t="s">
        <v>4377</v>
      </c>
      <c r="B2770" s="79" t="s">
        <v>7743</v>
      </c>
      <c r="C2770" s="80" t="s">
        <v>6828</v>
      </c>
      <c r="D2770" s="81">
        <v>36.909999999999997</v>
      </c>
      <c r="E2770" s="81">
        <v>25.03</v>
      </c>
      <c r="F2770" s="81">
        <v>61.94</v>
      </c>
      <c r="G2770" s="65">
        <f t="shared" si="43"/>
        <v>9</v>
      </c>
    </row>
    <row r="2771" spans="1:7" ht="30" x14ac:dyDescent="0.25">
      <c r="A2771" s="78" t="s">
        <v>4378</v>
      </c>
      <c r="B2771" s="79" t="s">
        <v>7744</v>
      </c>
      <c r="C2771" s="80" t="s">
        <v>6828</v>
      </c>
      <c r="D2771" s="81">
        <v>20.09</v>
      </c>
      <c r="E2771" s="81">
        <v>25.03</v>
      </c>
      <c r="F2771" s="81">
        <v>45.12</v>
      </c>
      <c r="G2771" s="65">
        <f t="shared" si="43"/>
        <v>9</v>
      </c>
    </row>
    <row r="2772" spans="1:7" ht="30" x14ac:dyDescent="0.25">
      <c r="A2772" s="78" t="s">
        <v>4379</v>
      </c>
      <c r="B2772" s="79" t="s">
        <v>7745</v>
      </c>
      <c r="C2772" s="80" t="s">
        <v>6828</v>
      </c>
      <c r="D2772" s="81">
        <v>19.260000000000002</v>
      </c>
      <c r="E2772" s="81">
        <v>25.03</v>
      </c>
      <c r="F2772" s="81">
        <v>44.29</v>
      </c>
      <c r="G2772" s="65">
        <f t="shared" si="43"/>
        <v>9</v>
      </c>
    </row>
    <row r="2773" spans="1:7" ht="30" x14ac:dyDescent="0.25">
      <c r="A2773" s="78" t="s">
        <v>4380</v>
      </c>
      <c r="B2773" s="79" t="s">
        <v>7746</v>
      </c>
      <c r="C2773" s="80" t="s">
        <v>6828</v>
      </c>
      <c r="D2773" s="81">
        <v>19.440000000000001</v>
      </c>
      <c r="E2773" s="81">
        <v>25.03</v>
      </c>
      <c r="F2773" s="81">
        <v>44.47</v>
      </c>
      <c r="G2773" s="65">
        <f t="shared" si="43"/>
        <v>9</v>
      </c>
    </row>
    <row r="2774" spans="1:7" ht="30" x14ac:dyDescent="0.25">
      <c r="A2774" s="78" t="s">
        <v>4381</v>
      </c>
      <c r="B2774" s="79" t="s">
        <v>7747</v>
      </c>
      <c r="C2774" s="80" t="s">
        <v>6828</v>
      </c>
      <c r="D2774" s="81">
        <v>9.7200000000000006</v>
      </c>
      <c r="E2774" s="81">
        <v>25.03</v>
      </c>
      <c r="F2774" s="81">
        <v>34.75</v>
      </c>
      <c r="G2774" s="65">
        <f t="shared" si="43"/>
        <v>9</v>
      </c>
    </row>
    <row r="2775" spans="1:7" ht="45" x14ac:dyDescent="0.25">
      <c r="A2775" s="78" t="s">
        <v>4382</v>
      </c>
      <c r="B2775" s="79" t="s">
        <v>7748</v>
      </c>
      <c r="C2775" s="80" t="s">
        <v>6828</v>
      </c>
      <c r="D2775" s="81">
        <v>21.25</v>
      </c>
      <c r="E2775" s="81">
        <v>25.03</v>
      </c>
      <c r="F2775" s="81">
        <v>46.28</v>
      </c>
      <c r="G2775" s="65">
        <f t="shared" si="43"/>
        <v>9</v>
      </c>
    </row>
    <row r="2776" spans="1:7" ht="45" x14ac:dyDescent="0.25">
      <c r="A2776" s="78" t="s">
        <v>4383</v>
      </c>
      <c r="B2776" s="79" t="s">
        <v>7749</v>
      </c>
      <c r="C2776" s="80" t="s">
        <v>6828</v>
      </c>
      <c r="D2776" s="81">
        <v>19.48</v>
      </c>
      <c r="E2776" s="81">
        <v>25.03</v>
      </c>
      <c r="F2776" s="81">
        <v>44.51</v>
      </c>
      <c r="G2776" s="65">
        <f t="shared" si="43"/>
        <v>9</v>
      </c>
    </row>
    <row r="2777" spans="1:7" ht="45" x14ac:dyDescent="0.25">
      <c r="A2777" s="78" t="s">
        <v>4384</v>
      </c>
      <c r="B2777" s="79" t="s">
        <v>7750</v>
      </c>
      <c r="C2777" s="80" t="s">
        <v>6828</v>
      </c>
      <c r="D2777" s="81">
        <v>19.489999999999998</v>
      </c>
      <c r="E2777" s="81">
        <v>25.03</v>
      </c>
      <c r="F2777" s="81">
        <v>44.52</v>
      </c>
      <c r="G2777" s="65">
        <f t="shared" si="43"/>
        <v>9</v>
      </c>
    </row>
    <row r="2778" spans="1:7" ht="30" x14ac:dyDescent="0.25">
      <c r="A2778" s="78" t="s">
        <v>4385</v>
      </c>
      <c r="B2778" s="79" t="s">
        <v>7751</v>
      </c>
      <c r="C2778" s="80" t="s">
        <v>6828</v>
      </c>
      <c r="D2778" s="81">
        <v>9.91</v>
      </c>
      <c r="E2778" s="81">
        <v>25.03</v>
      </c>
      <c r="F2778" s="81">
        <v>34.94</v>
      </c>
      <c r="G2778" s="65">
        <f t="shared" si="43"/>
        <v>9</v>
      </c>
    </row>
    <row r="2779" spans="1:7" ht="30" x14ac:dyDescent="0.25">
      <c r="A2779" s="78" t="s">
        <v>4386</v>
      </c>
      <c r="B2779" s="79" t="s">
        <v>4387</v>
      </c>
      <c r="C2779" s="80" t="s">
        <v>6828</v>
      </c>
      <c r="D2779" s="81">
        <v>9.7899999999999991</v>
      </c>
      <c r="E2779" s="81">
        <v>25.03</v>
      </c>
      <c r="F2779" s="81">
        <v>34.82</v>
      </c>
      <c r="G2779" s="65">
        <f t="shared" si="43"/>
        <v>9</v>
      </c>
    </row>
    <row r="2780" spans="1:7" ht="30" x14ac:dyDescent="0.25">
      <c r="A2780" s="78" t="s">
        <v>4388</v>
      </c>
      <c r="B2780" s="79" t="s">
        <v>4389</v>
      </c>
      <c r="C2780" s="80" t="s">
        <v>6828</v>
      </c>
      <c r="D2780" s="81">
        <v>19.48</v>
      </c>
      <c r="E2780" s="81">
        <v>25.03</v>
      </c>
      <c r="F2780" s="81">
        <v>44.51</v>
      </c>
      <c r="G2780" s="65">
        <f t="shared" si="43"/>
        <v>9</v>
      </c>
    </row>
    <row r="2781" spans="1:7" x14ac:dyDescent="0.25">
      <c r="A2781" s="78" t="s">
        <v>4390</v>
      </c>
      <c r="B2781" s="79" t="s">
        <v>7023</v>
      </c>
      <c r="C2781" s="80"/>
      <c r="D2781" s="81"/>
      <c r="E2781" s="81"/>
      <c r="F2781" s="81"/>
      <c r="G2781" s="65">
        <f t="shared" si="43"/>
        <v>2</v>
      </c>
    </row>
    <row r="2782" spans="1:7" x14ac:dyDescent="0.25">
      <c r="A2782" s="78" t="s">
        <v>4391</v>
      </c>
      <c r="B2782" s="79" t="s">
        <v>4392</v>
      </c>
      <c r="C2782" s="80"/>
      <c r="D2782" s="81"/>
      <c r="E2782" s="81"/>
      <c r="F2782" s="81"/>
      <c r="G2782" s="65">
        <f t="shared" si="43"/>
        <v>5</v>
      </c>
    </row>
    <row r="2783" spans="1:7" ht="45" x14ac:dyDescent="0.25">
      <c r="A2783" s="78" t="s">
        <v>6674</v>
      </c>
      <c r="B2783" s="79" t="s">
        <v>7752</v>
      </c>
      <c r="C2783" s="80" t="s">
        <v>6828</v>
      </c>
      <c r="D2783" s="81">
        <v>1290.24</v>
      </c>
      <c r="E2783" s="81">
        <v>70.41</v>
      </c>
      <c r="F2783" s="81">
        <v>1360.65</v>
      </c>
      <c r="G2783" s="65">
        <f t="shared" si="43"/>
        <v>9</v>
      </c>
    </row>
    <row r="2784" spans="1:7" ht="45" x14ac:dyDescent="0.25">
      <c r="A2784" s="78" t="s">
        <v>6675</v>
      </c>
      <c r="B2784" s="79" t="s">
        <v>7753</v>
      </c>
      <c r="C2784" s="80" t="s">
        <v>6828</v>
      </c>
      <c r="D2784" s="81">
        <v>1764.05</v>
      </c>
      <c r="E2784" s="81">
        <v>70.41</v>
      </c>
      <c r="F2784" s="81">
        <v>1834.46</v>
      </c>
      <c r="G2784" s="65">
        <f t="shared" si="43"/>
        <v>9</v>
      </c>
    </row>
    <row r="2785" spans="1:7" x14ac:dyDescent="0.25">
      <c r="A2785" s="78" t="s">
        <v>4393</v>
      </c>
      <c r="B2785" s="79" t="s">
        <v>4394</v>
      </c>
      <c r="C2785" s="80"/>
      <c r="D2785" s="81"/>
      <c r="E2785" s="81"/>
      <c r="F2785" s="81"/>
      <c r="G2785" s="65">
        <f t="shared" si="43"/>
        <v>5</v>
      </c>
    </row>
    <row r="2786" spans="1:7" x14ac:dyDescent="0.25">
      <c r="A2786" s="78" t="s">
        <v>4395</v>
      </c>
      <c r="B2786" s="79" t="s">
        <v>4396</v>
      </c>
      <c r="C2786" s="80" t="s">
        <v>6828</v>
      </c>
      <c r="D2786" s="81">
        <v>18.059999999999999</v>
      </c>
      <c r="E2786" s="81">
        <v>25.03</v>
      </c>
      <c r="F2786" s="81">
        <v>43.09</v>
      </c>
      <c r="G2786" s="65">
        <f t="shared" si="43"/>
        <v>9</v>
      </c>
    </row>
    <row r="2787" spans="1:7" ht="30" x14ac:dyDescent="0.25">
      <c r="A2787" s="78" t="s">
        <v>4397</v>
      </c>
      <c r="B2787" s="79" t="s">
        <v>4398</v>
      </c>
      <c r="C2787" s="80" t="s">
        <v>6828</v>
      </c>
      <c r="D2787" s="81">
        <v>940.99</v>
      </c>
      <c r="E2787" s="81">
        <v>47.55</v>
      </c>
      <c r="F2787" s="81">
        <v>988.54</v>
      </c>
      <c r="G2787" s="65">
        <f t="shared" si="43"/>
        <v>9</v>
      </c>
    </row>
    <row r="2788" spans="1:7" x14ac:dyDescent="0.25">
      <c r="A2788" s="78" t="s">
        <v>4399</v>
      </c>
      <c r="B2788" s="79" t="s">
        <v>4400</v>
      </c>
      <c r="C2788" s="80" t="s">
        <v>6828</v>
      </c>
      <c r="D2788" s="81">
        <v>429.25</v>
      </c>
      <c r="E2788" s="81">
        <v>39.880000000000003</v>
      </c>
      <c r="F2788" s="81">
        <v>469.13</v>
      </c>
      <c r="G2788" s="65">
        <f t="shared" si="43"/>
        <v>9</v>
      </c>
    </row>
    <row r="2789" spans="1:7" ht="30" x14ac:dyDescent="0.25">
      <c r="A2789" s="78" t="s">
        <v>4401</v>
      </c>
      <c r="B2789" s="79" t="s">
        <v>4402</v>
      </c>
      <c r="C2789" s="80" t="s">
        <v>6828</v>
      </c>
      <c r="D2789" s="81">
        <v>182.49</v>
      </c>
      <c r="E2789" s="81">
        <v>25.03</v>
      </c>
      <c r="F2789" s="81">
        <v>207.52</v>
      </c>
      <c r="G2789" s="65">
        <f t="shared" si="43"/>
        <v>9</v>
      </c>
    </row>
    <row r="2790" spans="1:7" ht="30" x14ac:dyDescent="0.25">
      <c r="A2790" s="78" t="s">
        <v>6755</v>
      </c>
      <c r="B2790" s="79" t="s">
        <v>6756</v>
      </c>
      <c r="C2790" s="80" t="s">
        <v>6828</v>
      </c>
      <c r="D2790" s="81">
        <v>13.96</v>
      </c>
      <c r="E2790" s="81">
        <v>30.12</v>
      </c>
      <c r="F2790" s="81">
        <v>44.08</v>
      </c>
      <c r="G2790" s="65">
        <f t="shared" si="43"/>
        <v>9</v>
      </c>
    </row>
    <row r="2791" spans="1:7" x14ac:dyDescent="0.25">
      <c r="A2791" s="78" t="s">
        <v>4403</v>
      </c>
      <c r="B2791" s="79" t="s">
        <v>4404</v>
      </c>
      <c r="C2791" s="80" t="s">
        <v>6828</v>
      </c>
      <c r="D2791" s="81">
        <v>83.29</v>
      </c>
      <c r="E2791" s="81">
        <v>39.880000000000003</v>
      </c>
      <c r="F2791" s="81">
        <v>123.17</v>
      </c>
      <c r="G2791" s="65">
        <f t="shared" si="43"/>
        <v>9</v>
      </c>
    </row>
    <row r="2792" spans="1:7" ht="30" x14ac:dyDescent="0.25">
      <c r="A2792" s="78" t="s">
        <v>4405</v>
      </c>
      <c r="B2792" s="79" t="s">
        <v>7754</v>
      </c>
      <c r="C2792" s="80" t="s">
        <v>6828</v>
      </c>
      <c r="D2792" s="81">
        <v>1897.89</v>
      </c>
      <c r="E2792" s="81">
        <v>100.1</v>
      </c>
      <c r="F2792" s="81">
        <v>1997.99</v>
      </c>
      <c r="G2792" s="65">
        <f t="shared" si="43"/>
        <v>9</v>
      </c>
    </row>
    <row r="2793" spans="1:7" x14ac:dyDescent="0.25">
      <c r="A2793" s="78" t="s">
        <v>4406</v>
      </c>
      <c r="B2793" s="79" t="s">
        <v>4407</v>
      </c>
      <c r="C2793" s="80" t="s">
        <v>6828</v>
      </c>
      <c r="D2793" s="81">
        <v>466.48</v>
      </c>
      <c r="E2793" s="81">
        <v>39.880000000000003</v>
      </c>
      <c r="F2793" s="81">
        <v>506.36</v>
      </c>
      <c r="G2793" s="65">
        <f t="shared" si="43"/>
        <v>9</v>
      </c>
    </row>
    <row r="2794" spans="1:7" x14ac:dyDescent="0.25">
      <c r="A2794" s="78" t="s">
        <v>4408</v>
      </c>
      <c r="B2794" s="79" t="s">
        <v>6597</v>
      </c>
      <c r="C2794" s="80" t="s">
        <v>6828</v>
      </c>
      <c r="D2794" s="81">
        <v>140.22999999999999</v>
      </c>
      <c r="E2794" s="81">
        <v>39.880000000000003</v>
      </c>
      <c r="F2794" s="81">
        <v>180.11</v>
      </c>
      <c r="G2794" s="65">
        <f t="shared" si="43"/>
        <v>9</v>
      </c>
    </row>
    <row r="2795" spans="1:7" x14ac:dyDescent="0.25">
      <c r="A2795" s="78" t="s">
        <v>4409</v>
      </c>
      <c r="B2795" s="79" t="s">
        <v>4410</v>
      </c>
      <c r="C2795" s="80"/>
      <c r="D2795" s="81"/>
      <c r="E2795" s="81"/>
      <c r="F2795" s="81"/>
      <c r="G2795" s="65">
        <f t="shared" si="43"/>
        <v>5</v>
      </c>
    </row>
    <row r="2796" spans="1:7" x14ac:dyDescent="0.25">
      <c r="A2796" s="78" t="s">
        <v>4411</v>
      </c>
      <c r="B2796" s="79" t="s">
        <v>4412</v>
      </c>
      <c r="C2796" s="80" t="s">
        <v>6828</v>
      </c>
      <c r="D2796" s="81">
        <v>25347.93</v>
      </c>
      <c r="E2796" s="81">
        <v>200.2</v>
      </c>
      <c r="F2796" s="81">
        <v>25548.13</v>
      </c>
      <c r="G2796" s="65">
        <f t="shared" si="43"/>
        <v>9</v>
      </c>
    </row>
    <row r="2797" spans="1:7" x14ac:dyDescent="0.25">
      <c r="A2797" s="78" t="s">
        <v>4413</v>
      </c>
      <c r="B2797" s="79" t="s">
        <v>4414</v>
      </c>
      <c r="C2797" s="80" t="s">
        <v>6828</v>
      </c>
      <c r="D2797" s="81">
        <v>18023.16</v>
      </c>
      <c r="E2797" s="81">
        <v>225.23</v>
      </c>
      <c r="F2797" s="81">
        <v>18248.39</v>
      </c>
      <c r="G2797" s="65">
        <f t="shared" si="43"/>
        <v>9</v>
      </c>
    </row>
    <row r="2798" spans="1:7" ht="30" x14ac:dyDescent="0.25">
      <c r="A2798" s="78" t="s">
        <v>6490</v>
      </c>
      <c r="B2798" s="79" t="s">
        <v>6491</v>
      </c>
      <c r="C2798" s="80" t="s">
        <v>6828</v>
      </c>
      <c r="D2798" s="81">
        <v>568.9</v>
      </c>
      <c r="E2798" s="81">
        <v>250.25</v>
      </c>
      <c r="F2798" s="81">
        <v>819.15</v>
      </c>
      <c r="G2798" s="65">
        <f t="shared" si="43"/>
        <v>9</v>
      </c>
    </row>
    <row r="2799" spans="1:7" ht="30" x14ac:dyDescent="0.25">
      <c r="A2799" s="78" t="s">
        <v>4415</v>
      </c>
      <c r="B2799" s="79" t="s">
        <v>7755</v>
      </c>
      <c r="C2799" s="80" t="s">
        <v>6836</v>
      </c>
      <c r="D2799" s="81">
        <v>14185.42</v>
      </c>
      <c r="E2799" s="81">
        <v>5307.04</v>
      </c>
      <c r="F2799" s="81">
        <v>19492.46</v>
      </c>
      <c r="G2799" s="65">
        <f t="shared" si="43"/>
        <v>9</v>
      </c>
    </row>
    <row r="2800" spans="1:7" ht="30" x14ac:dyDescent="0.25">
      <c r="A2800" s="78" t="s">
        <v>4416</v>
      </c>
      <c r="B2800" s="79" t="s">
        <v>7756</v>
      </c>
      <c r="C2800" s="80" t="s">
        <v>6836</v>
      </c>
      <c r="D2800" s="81">
        <v>28969.84</v>
      </c>
      <c r="E2800" s="81">
        <v>5970.42</v>
      </c>
      <c r="F2800" s="81">
        <v>34940.26</v>
      </c>
      <c r="G2800" s="65">
        <f t="shared" si="43"/>
        <v>9</v>
      </c>
    </row>
    <row r="2801" spans="1:7" ht="30" x14ac:dyDescent="0.25">
      <c r="A2801" s="78" t="s">
        <v>4417</v>
      </c>
      <c r="B2801" s="79" t="s">
        <v>7757</v>
      </c>
      <c r="C2801" s="80" t="s">
        <v>6836</v>
      </c>
      <c r="D2801" s="81">
        <v>32309.07</v>
      </c>
      <c r="E2801" s="81">
        <v>7020.65</v>
      </c>
      <c r="F2801" s="81">
        <v>39329.72</v>
      </c>
      <c r="G2801" s="65">
        <f t="shared" si="43"/>
        <v>9</v>
      </c>
    </row>
    <row r="2802" spans="1:7" ht="30" x14ac:dyDescent="0.25">
      <c r="A2802" s="78" t="s">
        <v>4418</v>
      </c>
      <c r="B2802" s="79" t="s">
        <v>4419</v>
      </c>
      <c r="C2802" s="80" t="s">
        <v>6828</v>
      </c>
      <c r="D2802" s="81">
        <v>1243.31</v>
      </c>
      <c r="E2802" s="81">
        <v>51.92</v>
      </c>
      <c r="F2802" s="81">
        <v>1295.23</v>
      </c>
      <c r="G2802" s="65">
        <f t="shared" si="43"/>
        <v>9</v>
      </c>
    </row>
    <row r="2803" spans="1:7" ht="30" x14ac:dyDescent="0.25">
      <c r="A2803" s="78" t="s">
        <v>4420</v>
      </c>
      <c r="B2803" s="79" t="s">
        <v>4421</v>
      </c>
      <c r="C2803" s="80" t="s">
        <v>6828</v>
      </c>
      <c r="D2803" s="81">
        <v>2123.5700000000002</v>
      </c>
      <c r="E2803" s="81">
        <v>64.900000000000006</v>
      </c>
      <c r="F2803" s="81">
        <v>2188.4699999999998</v>
      </c>
      <c r="G2803" s="65">
        <f t="shared" si="43"/>
        <v>9</v>
      </c>
    </row>
    <row r="2804" spans="1:7" ht="30" x14ac:dyDescent="0.25">
      <c r="A2804" s="78" t="s">
        <v>4422</v>
      </c>
      <c r="B2804" s="79" t="s">
        <v>4423</v>
      </c>
      <c r="C2804" s="80" t="s">
        <v>6828</v>
      </c>
      <c r="D2804" s="81">
        <v>3813.18</v>
      </c>
      <c r="E2804" s="81">
        <v>70.41</v>
      </c>
      <c r="F2804" s="81">
        <v>3883.59</v>
      </c>
      <c r="G2804" s="65">
        <f t="shared" si="43"/>
        <v>9</v>
      </c>
    </row>
    <row r="2805" spans="1:7" x14ac:dyDescent="0.25">
      <c r="A2805" s="78" t="s">
        <v>4424</v>
      </c>
      <c r="B2805" s="79" t="s">
        <v>7024</v>
      </c>
      <c r="C2805" s="80"/>
      <c r="D2805" s="81"/>
      <c r="E2805" s="81"/>
      <c r="F2805" s="81"/>
      <c r="G2805" s="65">
        <f t="shared" si="43"/>
        <v>5</v>
      </c>
    </row>
    <row r="2806" spans="1:7" x14ac:dyDescent="0.25">
      <c r="A2806" s="78" t="s">
        <v>4425</v>
      </c>
      <c r="B2806" s="79" t="s">
        <v>4426</v>
      </c>
      <c r="C2806" s="80" t="s">
        <v>6828</v>
      </c>
      <c r="D2806" s="81">
        <v>220.77</v>
      </c>
      <c r="E2806" s="81">
        <v>39.880000000000003</v>
      </c>
      <c r="F2806" s="81">
        <v>260.64999999999998</v>
      </c>
      <c r="G2806" s="65">
        <f t="shared" si="43"/>
        <v>9</v>
      </c>
    </row>
    <row r="2807" spans="1:7" x14ac:dyDescent="0.25">
      <c r="A2807" s="78" t="s">
        <v>4427</v>
      </c>
      <c r="B2807" s="79" t="s">
        <v>4428</v>
      </c>
      <c r="C2807" s="80"/>
      <c r="D2807" s="81"/>
      <c r="E2807" s="81"/>
      <c r="F2807" s="81"/>
      <c r="G2807" s="65">
        <f t="shared" si="43"/>
        <v>5</v>
      </c>
    </row>
    <row r="2808" spans="1:7" x14ac:dyDescent="0.25">
      <c r="A2808" s="78" t="s">
        <v>4429</v>
      </c>
      <c r="B2808" s="79" t="s">
        <v>4430</v>
      </c>
      <c r="C2808" s="80" t="s">
        <v>6828</v>
      </c>
      <c r="D2808" s="81">
        <v>336.37</v>
      </c>
      <c r="E2808" s="81">
        <v>50.05</v>
      </c>
      <c r="F2808" s="81">
        <v>386.42</v>
      </c>
      <c r="G2808" s="65">
        <f t="shared" si="43"/>
        <v>9</v>
      </c>
    </row>
    <row r="2809" spans="1:7" ht="30" x14ac:dyDescent="0.25">
      <c r="A2809" s="78" t="s">
        <v>7233</v>
      </c>
      <c r="B2809" s="79" t="s">
        <v>7234</v>
      </c>
      <c r="C2809" s="80" t="s">
        <v>6828</v>
      </c>
      <c r="D2809" s="81">
        <v>327.02999999999997</v>
      </c>
      <c r="E2809" s="81">
        <v>50.05</v>
      </c>
      <c r="F2809" s="81">
        <v>377.08</v>
      </c>
      <c r="G2809" s="65">
        <f t="shared" si="43"/>
        <v>9</v>
      </c>
    </row>
    <row r="2810" spans="1:7" x14ac:dyDescent="0.25">
      <c r="A2810" s="78" t="s">
        <v>4431</v>
      </c>
      <c r="B2810" s="79" t="s">
        <v>4432</v>
      </c>
      <c r="C2810" s="80"/>
      <c r="D2810" s="81"/>
      <c r="E2810" s="81"/>
      <c r="F2810" s="81"/>
      <c r="G2810" s="65">
        <f t="shared" si="43"/>
        <v>5</v>
      </c>
    </row>
    <row r="2811" spans="1:7" x14ac:dyDescent="0.25">
      <c r="A2811" s="78" t="s">
        <v>4433</v>
      </c>
      <c r="B2811" s="79" t="s">
        <v>4434</v>
      </c>
      <c r="C2811" s="80" t="s">
        <v>6828</v>
      </c>
      <c r="D2811" s="81">
        <v>41.92</v>
      </c>
      <c r="E2811" s="81">
        <v>25.03</v>
      </c>
      <c r="F2811" s="81">
        <v>66.95</v>
      </c>
      <c r="G2811" s="65">
        <f t="shared" si="43"/>
        <v>9</v>
      </c>
    </row>
    <row r="2812" spans="1:7" x14ac:dyDescent="0.25">
      <c r="A2812" s="78" t="s">
        <v>4435</v>
      </c>
      <c r="B2812" s="79" t="s">
        <v>4436</v>
      </c>
      <c r="C2812" s="80"/>
      <c r="D2812" s="81"/>
      <c r="E2812" s="81"/>
      <c r="F2812" s="81"/>
      <c r="G2812" s="65">
        <f t="shared" si="43"/>
        <v>5</v>
      </c>
    </row>
    <row r="2813" spans="1:7" ht="30" x14ac:dyDescent="0.25">
      <c r="A2813" s="78" t="s">
        <v>6757</v>
      </c>
      <c r="B2813" s="79" t="s">
        <v>7235</v>
      </c>
      <c r="C2813" s="80" t="s">
        <v>6836</v>
      </c>
      <c r="D2813" s="81">
        <v>16223.16</v>
      </c>
      <c r="E2813" s="81">
        <v>407.33</v>
      </c>
      <c r="F2813" s="81">
        <v>16630.490000000002</v>
      </c>
      <c r="G2813" s="65">
        <f t="shared" si="43"/>
        <v>9</v>
      </c>
    </row>
    <row r="2814" spans="1:7" ht="30" x14ac:dyDescent="0.25">
      <c r="A2814" s="78" t="s">
        <v>4437</v>
      </c>
      <c r="B2814" s="79" t="s">
        <v>4438</v>
      </c>
      <c r="C2814" s="80" t="s">
        <v>6836</v>
      </c>
      <c r="D2814" s="81">
        <v>7931.56</v>
      </c>
      <c r="E2814" s="81">
        <v>394.57</v>
      </c>
      <c r="F2814" s="81">
        <v>8326.1299999999992</v>
      </c>
      <c r="G2814" s="65">
        <f t="shared" si="43"/>
        <v>9</v>
      </c>
    </row>
    <row r="2815" spans="1:7" ht="30" x14ac:dyDescent="0.25">
      <c r="A2815" s="78" t="s">
        <v>4439</v>
      </c>
      <c r="B2815" s="79" t="s">
        <v>4440</v>
      </c>
      <c r="C2815" s="80" t="s">
        <v>6836</v>
      </c>
      <c r="D2815" s="81">
        <v>8864.02</v>
      </c>
      <c r="E2815" s="81">
        <v>407.33</v>
      </c>
      <c r="F2815" s="81">
        <v>9271.35</v>
      </c>
      <c r="G2815" s="65">
        <f t="shared" si="43"/>
        <v>9</v>
      </c>
    </row>
    <row r="2816" spans="1:7" ht="30" x14ac:dyDescent="0.25">
      <c r="A2816" s="78" t="s">
        <v>4441</v>
      </c>
      <c r="B2816" s="79" t="s">
        <v>4442</v>
      </c>
      <c r="C2816" s="80" t="s">
        <v>6836</v>
      </c>
      <c r="D2816" s="81">
        <v>13897.49</v>
      </c>
      <c r="E2816" s="81">
        <v>407.33</v>
      </c>
      <c r="F2816" s="81">
        <v>14304.82</v>
      </c>
      <c r="G2816" s="65">
        <f t="shared" si="43"/>
        <v>9</v>
      </c>
    </row>
    <row r="2817" spans="1:7" ht="30" x14ac:dyDescent="0.25">
      <c r="A2817" s="78" t="s">
        <v>4443</v>
      </c>
      <c r="B2817" s="79" t="s">
        <v>4444</v>
      </c>
      <c r="C2817" s="80" t="s">
        <v>6836</v>
      </c>
      <c r="D2817" s="81">
        <v>3289.57</v>
      </c>
      <c r="E2817" s="81">
        <v>394.57</v>
      </c>
      <c r="F2817" s="81">
        <v>3684.14</v>
      </c>
      <c r="G2817" s="65">
        <f t="shared" si="43"/>
        <v>9</v>
      </c>
    </row>
    <row r="2818" spans="1:7" ht="30" x14ac:dyDescent="0.25">
      <c r="A2818" s="78" t="s">
        <v>4445</v>
      </c>
      <c r="B2818" s="79" t="s">
        <v>4446</v>
      </c>
      <c r="C2818" s="80" t="s">
        <v>6836</v>
      </c>
      <c r="D2818" s="81">
        <v>4691.84</v>
      </c>
      <c r="E2818" s="81">
        <v>394.57</v>
      </c>
      <c r="F2818" s="81">
        <v>5086.41</v>
      </c>
      <c r="G2818" s="65">
        <f t="shared" si="43"/>
        <v>9</v>
      </c>
    </row>
    <row r="2819" spans="1:7" ht="30" x14ac:dyDescent="0.25">
      <c r="A2819" s="78" t="s">
        <v>4447</v>
      </c>
      <c r="B2819" s="79" t="s">
        <v>4448</v>
      </c>
      <c r="C2819" s="80" t="s">
        <v>6836</v>
      </c>
      <c r="D2819" s="81">
        <v>6670.29</v>
      </c>
      <c r="E2819" s="81">
        <v>407.33</v>
      </c>
      <c r="F2819" s="81">
        <v>7077.62</v>
      </c>
      <c r="G2819" s="65">
        <f t="shared" si="43"/>
        <v>9</v>
      </c>
    </row>
    <row r="2820" spans="1:7" ht="30" x14ac:dyDescent="0.25">
      <c r="A2820" s="78" t="s">
        <v>4449</v>
      </c>
      <c r="B2820" s="79" t="s">
        <v>4450</v>
      </c>
      <c r="C2820" s="80" t="s">
        <v>6836</v>
      </c>
      <c r="D2820" s="81">
        <v>7837.42</v>
      </c>
      <c r="E2820" s="81">
        <v>407.33</v>
      </c>
      <c r="F2820" s="81">
        <v>8244.75</v>
      </c>
      <c r="G2820" s="65">
        <f t="shared" si="43"/>
        <v>9</v>
      </c>
    </row>
    <row r="2821" spans="1:7" ht="30" x14ac:dyDescent="0.25">
      <c r="A2821" s="78" t="s">
        <v>4451</v>
      </c>
      <c r="B2821" s="79" t="s">
        <v>4452</v>
      </c>
      <c r="C2821" s="80" t="s">
        <v>6836</v>
      </c>
      <c r="D2821" s="81">
        <v>7291.74</v>
      </c>
      <c r="E2821" s="81">
        <v>407.33</v>
      </c>
      <c r="F2821" s="81">
        <v>7699.07</v>
      </c>
      <c r="G2821" s="65">
        <f t="shared" si="43"/>
        <v>9</v>
      </c>
    </row>
    <row r="2822" spans="1:7" ht="30" x14ac:dyDescent="0.25">
      <c r="A2822" s="78" t="s">
        <v>4453</v>
      </c>
      <c r="B2822" s="79" t="s">
        <v>4454</v>
      </c>
      <c r="C2822" s="80" t="s">
        <v>6836</v>
      </c>
      <c r="D2822" s="81">
        <v>11704.07</v>
      </c>
      <c r="E2822" s="81">
        <v>407.33</v>
      </c>
      <c r="F2822" s="81">
        <v>12111.4</v>
      </c>
      <c r="G2822" s="65">
        <f t="shared" si="43"/>
        <v>9</v>
      </c>
    </row>
    <row r="2823" spans="1:7" x14ac:dyDescent="0.25">
      <c r="A2823" s="78" t="s">
        <v>4455</v>
      </c>
      <c r="B2823" s="79" t="s">
        <v>4456</v>
      </c>
      <c r="C2823" s="80"/>
      <c r="D2823" s="81"/>
      <c r="E2823" s="81"/>
      <c r="F2823" s="81"/>
      <c r="G2823" s="65">
        <f t="shared" si="43"/>
        <v>5</v>
      </c>
    </row>
    <row r="2824" spans="1:7" ht="30" x14ac:dyDescent="0.25">
      <c r="A2824" s="78" t="s">
        <v>4457</v>
      </c>
      <c r="B2824" s="79" t="s">
        <v>6598</v>
      </c>
      <c r="C2824" s="80" t="s">
        <v>6828</v>
      </c>
      <c r="D2824" s="81">
        <v>43264.14</v>
      </c>
      <c r="E2824" s="81">
        <v>922.24</v>
      </c>
      <c r="F2824" s="81">
        <v>44186.38</v>
      </c>
      <c r="G2824" s="65">
        <f t="shared" si="43"/>
        <v>9</v>
      </c>
    </row>
    <row r="2825" spans="1:7" ht="30" x14ac:dyDescent="0.25">
      <c r="A2825" s="78" t="s">
        <v>4458</v>
      </c>
      <c r="B2825" s="79" t="s">
        <v>6599</v>
      </c>
      <c r="C2825" s="80" t="s">
        <v>6828</v>
      </c>
      <c r="D2825" s="81">
        <v>50011.41</v>
      </c>
      <c r="E2825" s="81">
        <v>922.24</v>
      </c>
      <c r="F2825" s="81">
        <v>50933.65</v>
      </c>
      <c r="G2825" s="65">
        <f t="shared" si="43"/>
        <v>9</v>
      </c>
    </row>
    <row r="2826" spans="1:7" ht="30" x14ac:dyDescent="0.25">
      <c r="A2826" s="78" t="s">
        <v>4459</v>
      </c>
      <c r="B2826" s="79" t="s">
        <v>6600</v>
      </c>
      <c r="C2826" s="80" t="s">
        <v>6828</v>
      </c>
      <c r="D2826" s="81">
        <v>57784.52</v>
      </c>
      <c r="E2826" s="81">
        <v>922.24</v>
      </c>
      <c r="F2826" s="81">
        <v>58706.76</v>
      </c>
      <c r="G2826" s="65">
        <f t="shared" ref="G2826:G2889" si="44">LEN(A2826)</f>
        <v>9</v>
      </c>
    </row>
    <row r="2827" spans="1:7" ht="30" x14ac:dyDescent="0.25">
      <c r="A2827" s="78" t="s">
        <v>4460</v>
      </c>
      <c r="B2827" s="79" t="s">
        <v>6601</v>
      </c>
      <c r="C2827" s="80" t="s">
        <v>6828</v>
      </c>
      <c r="D2827" s="81">
        <v>64394.3</v>
      </c>
      <c r="E2827" s="81">
        <v>922.24</v>
      </c>
      <c r="F2827" s="81">
        <v>65316.54</v>
      </c>
      <c r="G2827" s="65">
        <f t="shared" si="44"/>
        <v>9</v>
      </c>
    </row>
    <row r="2828" spans="1:7" ht="30" x14ac:dyDescent="0.25">
      <c r="A2828" s="78" t="s">
        <v>4461</v>
      </c>
      <c r="B2828" s="79" t="s">
        <v>6602</v>
      </c>
      <c r="C2828" s="80" t="s">
        <v>6828</v>
      </c>
      <c r="D2828" s="81">
        <v>4159.8599999999997</v>
      </c>
      <c r="E2828" s="81">
        <v>806.96</v>
      </c>
      <c r="F2828" s="81">
        <v>4966.82</v>
      </c>
      <c r="G2828" s="65">
        <f t="shared" si="44"/>
        <v>9</v>
      </c>
    </row>
    <row r="2829" spans="1:7" ht="30" x14ac:dyDescent="0.25">
      <c r="A2829" s="78" t="s">
        <v>4462</v>
      </c>
      <c r="B2829" s="79" t="s">
        <v>6603</v>
      </c>
      <c r="C2829" s="80" t="s">
        <v>6828</v>
      </c>
      <c r="D2829" s="81">
        <v>5377.97</v>
      </c>
      <c r="E2829" s="81">
        <v>806.96</v>
      </c>
      <c r="F2829" s="81">
        <v>6184.93</v>
      </c>
      <c r="G2829" s="65">
        <f t="shared" si="44"/>
        <v>9</v>
      </c>
    </row>
    <row r="2830" spans="1:7" ht="30" x14ac:dyDescent="0.25">
      <c r="A2830" s="78" t="s">
        <v>4463</v>
      </c>
      <c r="B2830" s="79" t="s">
        <v>6604</v>
      </c>
      <c r="C2830" s="80" t="s">
        <v>6828</v>
      </c>
      <c r="D2830" s="81">
        <v>7231.25</v>
      </c>
      <c r="E2830" s="81">
        <v>806.96</v>
      </c>
      <c r="F2830" s="81">
        <v>8038.21</v>
      </c>
      <c r="G2830" s="65">
        <f t="shared" si="44"/>
        <v>9</v>
      </c>
    </row>
    <row r="2831" spans="1:7" ht="30" x14ac:dyDescent="0.25">
      <c r="A2831" s="78" t="s">
        <v>4464</v>
      </c>
      <c r="B2831" s="79" t="s">
        <v>6605</v>
      </c>
      <c r="C2831" s="80" t="s">
        <v>6828</v>
      </c>
      <c r="D2831" s="81">
        <v>4630.88</v>
      </c>
      <c r="E2831" s="81">
        <v>806.96</v>
      </c>
      <c r="F2831" s="81">
        <v>5437.84</v>
      </c>
      <c r="G2831" s="65">
        <f t="shared" si="44"/>
        <v>9</v>
      </c>
    </row>
    <row r="2832" spans="1:7" ht="30" x14ac:dyDescent="0.25">
      <c r="A2832" s="78" t="s">
        <v>4465</v>
      </c>
      <c r="B2832" s="79" t="s">
        <v>6606</v>
      </c>
      <c r="C2832" s="80" t="s">
        <v>6828</v>
      </c>
      <c r="D2832" s="81">
        <v>5332.29</v>
      </c>
      <c r="E2832" s="81">
        <v>806.96</v>
      </c>
      <c r="F2832" s="81">
        <v>6139.25</v>
      </c>
      <c r="G2832" s="65">
        <f t="shared" si="44"/>
        <v>9</v>
      </c>
    </row>
    <row r="2833" spans="1:7" ht="30" x14ac:dyDescent="0.25">
      <c r="A2833" s="78" t="s">
        <v>4466</v>
      </c>
      <c r="B2833" s="79" t="s">
        <v>6607</v>
      </c>
      <c r="C2833" s="80" t="s">
        <v>6828</v>
      </c>
      <c r="D2833" s="81">
        <v>6330.76</v>
      </c>
      <c r="E2833" s="81">
        <v>806.96</v>
      </c>
      <c r="F2833" s="81">
        <v>7137.72</v>
      </c>
      <c r="G2833" s="65">
        <f t="shared" si="44"/>
        <v>9</v>
      </c>
    </row>
    <row r="2834" spans="1:7" ht="30" x14ac:dyDescent="0.25">
      <c r="A2834" s="78" t="s">
        <v>4467</v>
      </c>
      <c r="B2834" s="79" t="s">
        <v>6608</v>
      </c>
      <c r="C2834" s="80" t="s">
        <v>6828</v>
      </c>
      <c r="D2834" s="81">
        <v>7332.43</v>
      </c>
      <c r="E2834" s="81">
        <v>806.96</v>
      </c>
      <c r="F2834" s="81">
        <v>8139.39</v>
      </c>
      <c r="G2834" s="65">
        <f t="shared" si="44"/>
        <v>9</v>
      </c>
    </row>
    <row r="2835" spans="1:7" ht="30" x14ac:dyDescent="0.25">
      <c r="A2835" s="78" t="s">
        <v>4468</v>
      </c>
      <c r="B2835" s="79" t="s">
        <v>6609</v>
      </c>
      <c r="C2835" s="80" t="s">
        <v>6828</v>
      </c>
      <c r="D2835" s="81">
        <v>4273.8900000000003</v>
      </c>
      <c r="E2835" s="81">
        <v>806.96</v>
      </c>
      <c r="F2835" s="81">
        <v>5080.8500000000004</v>
      </c>
      <c r="G2835" s="65">
        <f t="shared" si="44"/>
        <v>9</v>
      </c>
    </row>
    <row r="2836" spans="1:7" ht="30" x14ac:dyDescent="0.25">
      <c r="A2836" s="78" t="s">
        <v>4469</v>
      </c>
      <c r="B2836" s="79" t="s">
        <v>6610</v>
      </c>
      <c r="C2836" s="80" t="s">
        <v>6828</v>
      </c>
      <c r="D2836" s="81">
        <v>4855.68</v>
      </c>
      <c r="E2836" s="81">
        <v>806.96</v>
      </c>
      <c r="F2836" s="81">
        <v>5662.64</v>
      </c>
      <c r="G2836" s="65">
        <f t="shared" si="44"/>
        <v>9</v>
      </c>
    </row>
    <row r="2837" spans="1:7" ht="30" x14ac:dyDescent="0.25">
      <c r="A2837" s="78" t="s">
        <v>4470</v>
      </c>
      <c r="B2837" s="79" t="s">
        <v>6611</v>
      </c>
      <c r="C2837" s="80" t="s">
        <v>6828</v>
      </c>
      <c r="D2837" s="81">
        <v>5270.31</v>
      </c>
      <c r="E2837" s="81">
        <v>806.96</v>
      </c>
      <c r="F2837" s="81">
        <v>6077.27</v>
      </c>
      <c r="G2837" s="65">
        <f t="shared" si="44"/>
        <v>9</v>
      </c>
    </row>
    <row r="2838" spans="1:7" ht="30" x14ac:dyDescent="0.25">
      <c r="A2838" s="78" t="s">
        <v>4471</v>
      </c>
      <c r="B2838" s="79" t="s">
        <v>6612</v>
      </c>
      <c r="C2838" s="80" t="s">
        <v>6828</v>
      </c>
      <c r="D2838" s="81">
        <v>5443.18</v>
      </c>
      <c r="E2838" s="81">
        <v>806.96</v>
      </c>
      <c r="F2838" s="81">
        <v>6250.14</v>
      </c>
      <c r="G2838" s="65">
        <f t="shared" si="44"/>
        <v>9</v>
      </c>
    </row>
    <row r="2839" spans="1:7" x14ac:dyDescent="0.25">
      <c r="A2839" s="78" t="s">
        <v>4472</v>
      </c>
      <c r="B2839" s="79" t="s">
        <v>7025</v>
      </c>
      <c r="C2839" s="80"/>
      <c r="D2839" s="81"/>
      <c r="E2839" s="81"/>
      <c r="F2839" s="81"/>
      <c r="G2839" s="65">
        <f t="shared" si="44"/>
        <v>5</v>
      </c>
    </row>
    <row r="2840" spans="1:7" ht="30" x14ac:dyDescent="0.25">
      <c r="A2840" s="78" t="s">
        <v>4473</v>
      </c>
      <c r="B2840" s="79" t="s">
        <v>4474</v>
      </c>
      <c r="C2840" s="80" t="s">
        <v>6828</v>
      </c>
      <c r="D2840" s="81">
        <v>9788.84</v>
      </c>
      <c r="E2840" s="81">
        <v>281.64</v>
      </c>
      <c r="F2840" s="81">
        <v>10070.48</v>
      </c>
      <c r="G2840" s="65">
        <f t="shared" si="44"/>
        <v>9</v>
      </c>
    </row>
    <row r="2841" spans="1:7" ht="30" x14ac:dyDescent="0.25">
      <c r="A2841" s="78" t="s">
        <v>4475</v>
      </c>
      <c r="B2841" s="79" t="s">
        <v>4476</v>
      </c>
      <c r="C2841" s="80" t="s">
        <v>6828</v>
      </c>
      <c r="D2841" s="81">
        <v>18405.5</v>
      </c>
      <c r="E2841" s="81">
        <v>281.64</v>
      </c>
      <c r="F2841" s="81">
        <v>18687.14</v>
      </c>
      <c r="G2841" s="65">
        <f t="shared" si="44"/>
        <v>9</v>
      </c>
    </row>
    <row r="2842" spans="1:7" ht="30" x14ac:dyDescent="0.25">
      <c r="A2842" s="78" t="s">
        <v>4477</v>
      </c>
      <c r="B2842" s="79" t="s">
        <v>4478</v>
      </c>
      <c r="C2842" s="80" t="s">
        <v>6828</v>
      </c>
      <c r="D2842" s="81">
        <v>5081.82</v>
      </c>
      <c r="E2842" s="81">
        <v>281.64</v>
      </c>
      <c r="F2842" s="81">
        <v>5363.46</v>
      </c>
      <c r="G2842" s="65">
        <f t="shared" si="44"/>
        <v>9</v>
      </c>
    </row>
    <row r="2843" spans="1:7" ht="30" x14ac:dyDescent="0.25">
      <c r="A2843" s="78" t="s">
        <v>4479</v>
      </c>
      <c r="B2843" s="79" t="s">
        <v>4480</v>
      </c>
      <c r="C2843" s="80" t="s">
        <v>6828</v>
      </c>
      <c r="D2843" s="81">
        <v>2395.7600000000002</v>
      </c>
      <c r="E2843" s="81">
        <v>281.64</v>
      </c>
      <c r="F2843" s="81">
        <v>2677.4</v>
      </c>
      <c r="G2843" s="65">
        <f t="shared" si="44"/>
        <v>9</v>
      </c>
    </row>
    <row r="2844" spans="1:7" ht="30" x14ac:dyDescent="0.25">
      <c r="A2844" s="78" t="s">
        <v>4481</v>
      </c>
      <c r="B2844" s="79" t="s">
        <v>4482</v>
      </c>
      <c r="C2844" s="80" t="s">
        <v>6828</v>
      </c>
      <c r="D2844" s="81">
        <v>44504.58</v>
      </c>
      <c r="E2844" s="81">
        <v>281.64</v>
      </c>
      <c r="F2844" s="81">
        <v>44786.22</v>
      </c>
      <c r="G2844" s="65">
        <f t="shared" si="44"/>
        <v>9</v>
      </c>
    </row>
    <row r="2845" spans="1:7" ht="30" x14ac:dyDescent="0.25">
      <c r="A2845" s="78" t="s">
        <v>4483</v>
      </c>
      <c r="B2845" s="79" t="s">
        <v>4484</v>
      </c>
      <c r="C2845" s="80" t="s">
        <v>6828</v>
      </c>
      <c r="D2845" s="81">
        <v>3531.52</v>
      </c>
      <c r="E2845" s="81">
        <v>281.64</v>
      </c>
      <c r="F2845" s="81">
        <v>3813.16</v>
      </c>
      <c r="G2845" s="65">
        <f t="shared" si="44"/>
        <v>9</v>
      </c>
    </row>
    <row r="2846" spans="1:7" ht="30" x14ac:dyDescent="0.25">
      <c r="A2846" s="78" t="s">
        <v>4485</v>
      </c>
      <c r="B2846" s="79" t="s">
        <v>4486</v>
      </c>
      <c r="C2846" s="80" t="s">
        <v>6828</v>
      </c>
      <c r="D2846" s="81">
        <v>12095.63</v>
      </c>
      <c r="E2846" s="81">
        <v>281.64</v>
      </c>
      <c r="F2846" s="81">
        <v>12377.27</v>
      </c>
      <c r="G2846" s="65">
        <f t="shared" si="44"/>
        <v>9</v>
      </c>
    </row>
    <row r="2847" spans="1:7" ht="30" x14ac:dyDescent="0.25">
      <c r="A2847" s="78" t="s">
        <v>4487</v>
      </c>
      <c r="B2847" s="79" t="s">
        <v>7758</v>
      </c>
      <c r="C2847" s="80" t="s">
        <v>6828</v>
      </c>
      <c r="D2847" s="81">
        <v>5067.26</v>
      </c>
      <c r="E2847" s="81">
        <v>281.64</v>
      </c>
      <c r="F2847" s="81">
        <v>5348.9</v>
      </c>
      <c r="G2847" s="65">
        <f t="shared" si="44"/>
        <v>9</v>
      </c>
    </row>
    <row r="2848" spans="1:7" ht="30" x14ac:dyDescent="0.25">
      <c r="A2848" s="78" t="s">
        <v>4488</v>
      </c>
      <c r="B2848" s="79" t="s">
        <v>4489</v>
      </c>
      <c r="C2848" s="80" t="s">
        <v>6828</v>
      </c>
      <c r="D2848" s="81">
        <v>20575.32</v>
      </c>
      <c r="E2848" s="81">
        <v>281.64</v>
      </c>
      <c r="F2848" s="81">
        <v>20856.96</v>
      </c>
      <c r="G2848" s="65">
        <f t="shared" si="44"/>
        <v>9</v>
      </c>
    </row>
    <row r="2849" spans="1:7" ht="30" x14ac:dyDescent="0.25">
      <c r="A2849" s="78" t="s">
        <v>4490</v>
      </c>
      <c r="B2849" s="79" t="s">
        <v>7759</v>
      </c>
      <c r="C2849" s="80" t="s">
        <v>6828</v>
      </c>
      <c r="D2849" s="81">
        <v>3385.15</v>
      </c>
      <c r="E2849" s="81">
        <v>281.64</v>
      </c>
      <c r="F2849" s="81">
        <v>3666.79</v>
      </c>
      <c r="G2849" s="65">
        <f t="shared" si="44"/>
        <v>9</v>
      </c>
    </row>
    <row r="2850" spans="1:7" ht="30" x14ac:dyDescent="0.25">
      <c r="A2850" s="78" t="s">
        <v>4491</v>
      </c>
      <c r="B2850" s="79" t="s">
        <v>7760</v>
      </c>
      <c r="C2850" s="80" t="s">
        <v>6828</v>
      </c>
      <c r="D2850" s="81">
        <v>5310.83</v>
      </c>
      <c r="E2850" s="81">
        <v>281.64</v>
      </c>
      <c r="F2850" s="81">
        <v>5592.47</v>
      </c>
      <c r="G2850" s="65">
        <f t="shared" si="44"/>
        <v>9</v>
      </c>
    </row>
    <row r="2851" spans="1:7" ht="30" x14ac:dyDescent="0.25">
      <c r="A2851" s="78" t="s">
        <v>4492</v>
      </c>
      <c r="B2851" s="79" t="s">
        <v>4493</v>
      </c>
      <c r="C2851" s="80" t="s">
        <v>6828</v>
      </c>
      <c r="D2851" s="81">
        <v>5528.67</v>
      </c>
      <c r="E2851" s="81">
        <v>281.64</v>
      </c>
      <c r="F2851" s="81">
        <v>5810.31</v>
      </c>
      <c r="G2851" s="65">
        <f t="shared" si="44"/>
        <v>9</v>
      </c>
    </row>
    <row r="2852" spans="1:7" ht="30" x14ac:dyDescent="0.25">
      <c r="A2852" s="78" t="s">
        <v>4494</v>
      </c>
      <c r="B2852" s="79" t="s">
        <v>7761</v>
      </c>
      <c r="C2852" s="80" t="s">
        <v>6828</v>
      </c>
      <c r="D2852" s="81">
        <v>8976.61</v>
      </c>
      <c r="E2852" s="81">
        <v>281.64</v>
      </c>
      <c r="F2852" s="81">
        <v>9258.25</v>
      </c>
      <c r="G2852" s="65">
        <f t="shared" si="44"/>
        <v>9</v>
      </c>
    </row>
    <row r="2853" spans="1:7" ht="30" x14ac:dyDescent="0.25">
      <c r="A2853" s="78" t="s">
        <v>4495</v>
      </c>
      <c r="B2853" s="79" t="s">
        <v>7762</v>
      </c>
      <c r="C2853" s="80" t="s">
        <v>6828</v>
      </c>
      <c r="D2853" s="81">
        <v>5830.24</v>
      </c>
      <c r="E2853" s="81">
        <v>281.64</v>
      </c>
      <c r="F2853" s="81">
        <v>6111.88</v>
      </c>
      <c r="G2853" s="65">
        <f t="shared" si="44"/>
        <v>9</v>
      </c>
    </row>
    <row r="2854" spans="1:7" ht="30" x14ac:dyDescent="0.25">
      <c r="A2854" s="78" t="s">
        <v>4496</v>
      </c>
      <c r="B2854" s="79" t="s">
        <v>7763</v>
      </c>
      <c r="C2854" s="80" t="s">
        <v>6828</v>
      </c>
      <c r="D2854" s="81">
        <v>1761.82</v>
      </c>
      <c r="E2854" s="81">
        <v>281.64</v>
      </c>
      <c r="F2854" s="81">
        <v>2043.46</v>
      </c>
      <c r="G2854" s="65">
        <f t="shared" si="44"/>
        <v>9</v>
      </c>
    </row>
    <row r="2855" spans="1:7" ht="30" x14ac:dyDescent="0.25">
      <c r="A2855" s="78" t="s">
        <v>4497</v>
      </c>
      <c r="B2855" s="79" t="s">
        <v>7764</v>
      </c>
      <c r="C2855" s="80" t="s">
        <v>6828</v>
      </c>
      <c r="D2855" s="81">
        <v>1292.05</v>
      </c>
      <c r="E2855" s="81">
        <v>281.64</v>
      </c>
      <c r="F2855" s="81">
        <v>1573.69</v>
      </c>
      <c r="G2855" s="65">
        <f t="shared" si="44"/>
        <v>9</v>
      </c>
    </row>
    <row r="2856" spans="1:7" ht="30" x14ac:dyDescent="0.25">
      <c r="A2856" s="78" t="s">
        <v>4498</v>
      </c>
      <c r="B2856" s="79" t="s">
        <v>7765</v>
      </c>
      <c r="C2856" s="80" t="s">
        <v>6828</v>
      </c>
      <c r="D2856" s="81">
        <v>19456.87</v>
      </c>
      <c r="E2856" s="81">
        <v>281.64</v>
      </c>
      <c r="F2856" s="81">
        <v>19738.509999999998</v>
      </c>
      <c r="G2856" s="65">
        <f t="shared" si="44"/>
        <v>9</v>
      </c>
    </row>
    <row r="2857" spans="1:7" ht="30" x14ac:dyDescent="0.25">
      <c r="A2857" s="78" t="s">
        <v>4499</v>
      </c>
      <c r="B2857" s="79" t="s">
        <v>7766</v>
      </c>
      <c r="C2857" s="80" t="s">
        <v>6828</v>
      </c>
      <c r="D2857" s="81">
        <v>14197.15</v>
      </c>
      <c r="E2857" s="81">
        <v>281.64</v>
      </c>
      <c r="F2857" s="81">
        <v>14478.79</v>
      </c>
      <c r="G2857" s="65">
        <f t="shared" si="44"/>
        <v>9</v>
      </c>
    </row>
    <row r="2858" spans="1:7" ht="30" x14ac:dyDescent="0.25">
      <c r="A2858" s="78" t="s">
        <v>4500</v>
      </c>
      <c r="B2858" s="79" t="s">
        <v>7767</v>
      </c>
      <c r="C2858" s="80" t="s">
        <v>6828</v>
      </c>
      <c r="D2858" s="81">
        <v>1721.78</v>
      </c>
      <c r="E2858" s="81">
        <v>281.64</v>
      </c>
      <c r="F2858" s="81">
        <v>2003.42</v>
      </c>
      <c r="G2858" s="65">
        <f t="shared" si="44"/>
        <v>9</v>
      </c>
    </row>
    <row r="2859" spans="1:7" ht="30" x14ac:dyDescent="0.25">
      <c r="A2859" s="78" t="s">
        <v>4501</v>
      </c>
      <c r="B2859" s="79" t="s">
        <v>7768</v>
      </c>
      <c r="C2859" s="80" t="s">
        <v>6828</v>
      </c>
      <c r="D2859" s="81">
        <v>28565.439999999999</v>
      </c>
      <c r="E2859" s="81">
        <v>281.64</v>
      </c>
      <c r="F2859" s="81">
        <v>28847.08</v>
      </c>
      <c r="G2859" s="65">
        <f t="shared" si="44"/>
        <v>9</v>
      </c>
    </row>
    <row r="2860" spans="1:7" ht="30" x14ac:dyDescent="0.25">
      <c r="A2860" s="78" t="s">
        <v>4502</v>
      </c>
      <c r="B2860" s="79" t="s">
        <v>7769</v>
      </c>
      <c r="C2860" s="80" t="s">
        <v>6828</v>
      </c>
      <c r="D2860" s="81">
        <v>31899.22</v>
      </c>
      <c r="E2860" s="81">
        <v>281.64</v>
      </c>
      <c r="F2860" s="81">
        <v>32180.86</v>
      </c>
      <c r="G2860" s="65">
        <f t="shared" si="44"/>
        <v>9</v>
      </c>
    </row>
    <row r="2861" spans="1:7" ht="30" x14ac:dyDescent="0.25">
      <c r="A2861" s="78" t="s">
        <v>4503</v>
      </c>
      <c r="B2861" s="79" t="s">
        <v>7770</v>
      </c>
      <c r="C2861" s="80" t="s">
        <v>6828</v>
      </c>
      <c r="D2861" s="81">
        <v>1999.18</v>
      </c>
      <c r="E2861" s="81">
        <v>281.64</v>
      </c>
      <c r="F2861" s="81">
        <v>2280.8200000000002</v>
      </c>
      <c r="G2861" s="65">
        <f t="shared" si="44"/>
        <v>9</v>
      </c>
    </row>
    <row r="2862" spans="1:7" ht="30" x14ac:dyDescent="0.25">
      <c r="A2862" s="78" t="s">
        <v>4504</v>
      </c>
      <c r="B2862" s="79" t="s">
        <v>7771</v>
      </c>
      <c r="C2862" s="80" t="s">
        <v>6828</v>
      </c>
      <c r="D2862" s="81">
        <v>4133.0200000000004</v>
      </c>
      <c r="E2862" s="81">
        <v>281.64</v>
      </c>
      <c r="F2862" s="81">
        <v>4414.66</v>
      </c>
      <c r="G2862" s="65">
        <f t="shared" si="44"/>
        <v>9</v>
      </c>
    </row>
    <row r="2863" spans="1:7" x14ac:dyDescent="0.25">
      <c r="A2863" s="78" t="s">
        <v>4505</v>
      </c>
      <c r="B2863" s="79" t="s">
        <v>7026</v>
      </c>
      <c r="C2863" s="80"/>
      <c r="D2863" s="81"/>
      <c r="E2863" s="81"/>
      <c r="F2863" s="81"/>
      <c r="G2863" s="65">
        <f t="shared" si="44"/>
        <v>5</v>
      </c>
    </row>
    <row r="2864" spans="1:7" ht="30" x14ac:dyDescent="0.25">
      <c r="A2864" s="78" t="s">
        <v>4506</v>
      </c>
      <c r="B2864" s="79" t="s">
        <v>7772</v>
      </c>
      <c r="C2864" s="80" t="s">
        <v>6828</v>
      </c>
      <c r="D2864" s="81">
        <v>8453.59</v>
      </c>
      <c r="E2864" s="81">
        <v>600.6</v>
      </c>
      <c r="F2864" s="81">
        <v>9054.19</v>
      </c>
      <c r="G2864" s="65">
        <f t="shared" si="44"/>
        <v>9</v>
      </c>
    </row>
    <row r="2865" spans="1:7" ht="30" x14ac:dyDescent="0.25">
      <c r="A2865" s="78" t="s">
        <v>4507</v>
      </c>
      <c r="B2865" s="79" t="s">
        <v>7773</v>
      </c>
      <c r="C2865" s="80" t="s">
        <v>6828</v>
      </c>
      <c r="D2865" s="81">
        <v>9313.2999999999993</v>
      </c>
      <c r="E2865" s="81">
        <v>600.6</v>
      </c>
      <c r="F2865" s="81">
        <v>9913.9</v>
      </c>
      <c r="G2865" s="65">
        <f t="shared" si="44"/>
        <v>9</v>
      </c>
    </row>
    <row r="2866" spans="1:7" ht="30" x14ac:dyDescent="0.25">
      <c r="A2866" s="78" t="s">
        <v>4508</v>
      </c>
      <c r="B2866" s="79" t="s">
        <v>7774</v>
      </c>
      <c r="C2866" s="80" t="s">
        <v>6828</v>
      </c>
      <c r="D2866" s="81">
        <v>18185.02</v>
      </c>
      <c r="E2866" s="81">
        <v>600.6</v>
      </c>
      <c r="F2866" s="81">
        <v>18785.62</v>
      </c>
      <c r="G2866" s="65">
        <f t="shared" si="44"/>
        <v>9</v>
      </c>
    </row>
    <row r="2867" spans="1:7" ht="30" x14ac:dyDescent="0.25">
      <c r="A2867" s="78" t="s">
        <v>4509</v>
      </c>
      <c r="B2867" s="79" t="s">
        <v>7775</v>
      </c>
      <c r="C2867" s="80" t="s">
        <v>6828</v>
      </c>
      <c r="D2867" s="81">
        <v>10513.59</v>
      </c>
      <c r="E2867" s="81">
        <v>600.6</v>
      </c>
      <c r="F2867" s="81">
        <v>11114.19</v>
      </c>
      <c r="G2867" s="65">
        <f t="shared" si="44"/>
        <v>9</v>
      </c>
    </row>
    <row r="2868" spans="1:7" ht="30" x14ac:dyDescent="0.25">
      <c r="A2868" s="78" t="s">
        <v>4510</v>
      </c>
      <c r="B2868" s="79" t="s">
        <v>7776</v>
      </c>
      <c r="C2868" s="80" t="s">
        <v>6828</v>
      </c>
      <c r="D2868" s="81">
        <v>9970.43</v>
      </c>
      <c r="E2868" s="81">
        <v>600.6</v>
      </c>
      <c r="F2868" s="81">
        <v>10571.03</v>
      </c>
      <c r="G2868" s="65">
        <f t="shared" si="44"/>
        <v>9</v>
      </c>
    </row>
    <row r="2869" spans="1:7" ht="30" x14ac:dyDescent="0.25">
      <c r="A2869" s="78" t="s">
        <v>4511</v>
      </c>
      <c r="B2869" s="79" t="s">
        <v>7777</v>
      </c>
      <c r="C2869" s="80" t="s">
        <v>6828</v>
      </c>
      <c r="D2869" s="81">
        <v>16292.23</v>
      </c>
      <c r="E2869" s="81">
        <v>600.6</v>
      </c>
      <c r="F2869" s="81">
        <v>16892.830000000002</v>
      </c>
      <c r="G2869" s="65">
        <f t="shared" si="44"/>
        <v>9</v>
      </c>
    </row>
    <row r="2870" spans="1:7" ht="45" x14ac:dyDescent="0.25">
      <c r="A2870" s="78" t="s">
        <v>4512</v>
      </c>
      <c r="B2870" s="79" t="s">
        <v>7778</v>
      </c>
      <c r="C2870" s="80" t="s">
        <v>6828</v>
      </c>
      <c r="D2870" s="81">
        <v>5919.84</v>
      </c>
      <c r="E2870" s="81">
        <v>400.4</v>
      </c>
      <c r="F2870" s="81">
        <v>6320.24</v>
      </c>
      <c r="G2870" s="65">
        <f t="shared" si="44"/>
        <v>9</v>
      </c>
    </row>
    <row r="2871" spans="1:7" ht="45" x14ac:dyDescent="0.25">
      <c r="A2871" s="78" t="s">
        <v>4513</v>
      </c>
      <c r="B2871" s="79" t="s">
        <v>7779</v>
      </c>
      <c r="C2871" s="80" t="s">
        <v>6828</v>
      </c>
      <c r="D2871" s="81">
        <v>8265.98</v>
      </c>
      <c r="E2871" s="81">
        <v>400.4</v>
      </c>
      <c r="F2871" s="81">
        <v>8666.3799999999992</v>
      </c>
      <c r="G2871" s="65">
        <f t="shared" si="44"/>
        <v>9</v>
      </c>
    </row>
    <row r="2872" spans="1:7" ht="30" x14ac:dyDescent="0.25">
      <c r="A2872" s="78" t="s">
        <v>4514</v>
      </c>
      <c r="B2872" s="79" t="s">
        <v>7780</v>
      </c>
      <c r="C2872" s="80" t="s">
        <v>6828</v>
      </c>
      <c r="D2872" s="81">
        <v>2336.59</v>
      </c>
      <c r="E2872" s="81">
        <v>400.4</v>
      </c>
      <c r="F2872" s="81">
        <v>2736.99</v>
      </c>
      <c r="G2872" s="65">
        <f t="shared" si="44"/>
        <v>9</v>
      </c>
    </row>
    <row r="2873" spans="1:7" ht="30" x14ac:dyDescent="0.25">
      <c r="A2873" s="78" t="s">
        <v>4515</v>
      </c>
      <c r="B2873" s="79" t="s">
        <v>7781</v>
      </c>
      <c r="C2873" s="80" t="s">
        <v>6828</v>
      </c>
      <c r="D2873" s="81">
        <v>3166.78</v>
      </c>
      <c r="E2873" s="81">
        <v>400.4</v>
      </c>
      <c r="F2873" s="81">
        <v>3567.18</v>
      </c>
      <c r="G2873" s="65">
        <f t="shared" si="44"/>
        <v>9</v>
      </c>
    </row>
    <row r="2874" spans="1:7" ht="30" x14ac:dyDescent="0.25">
      <c r="A2874" s="78" t="s">
        <v>4516</v>
      </c>
      <c r="B2874" s="79" t="s">
        <v>7782</v>
      </c>
      <c r="C2874" s="80" t="s">
        <v>6828</v>
      </c>
      <c r="D2874" s="81">
        <v>6060.67</v>
      </c>
      <c r="E2874" s="81">
        <v>400.4</v>
      </c>
      <c r="F2874" s="81">
        <v>6461.07</v>
      </c>
      <c r="G2874" s="65">
        <f t="shared" si="44"/>
        <v>9</v>
      </c>
    </row>
    <row r="2875" spans="1:7" ht="45" x14ac:dyDescent="0.25">
      <c r="A2875" s="78" t="s">
        <v>4517</v>
      </c>
      <c r="B2875" s="79" t="s">
        <v>7783</v>
      </c>
      <c r="C2875" s="80" t="s">
        <v>6828</v>
      </c>
      <c r="D2875" s="81">
        <v>4061.98</v>
      </c>
      <c r="E2875" s="81">
        <v>400.4</v>
      </c>
      <c r="F2875" s="81">
        <v>4462.38</v>
      </c>
      <c r="G2875" s="65">
        <f t="shared" si="44"/>
        <v>9</v>
      </c>
    </row>
    <row r="2876" spans="1:7" ht="30" x14ac:dyDescent="0.25">
      <c r="A2876" s="78" t="s">
        <v>4518</v>
      </c>
      <c r="B2876" s="79" t="s">
        <v>7784</v>
      </c>
      <c r="C2876" s="80" t="s">
        <v>6828</v>
      </c>
      <c r="D2876" s="81">
        <v>14188</v>
      </c>
      <c r="E2876" s="81">
        <v>400.4</v>
      </c>
      <c r="F2876" s="81">
        <v>14588.4</v>
      </c>
      <c r="G2876" s="65">
        <f t="shared" si="44"/>
        <v>9</v>
      </c>
    </row>
    <row r="2877" spans="1:7" ht="30" x14ac:dyDescent="0.25">
      <c r="A2877" s="78" t="s">
        <v>4519</v>
      </c>
      <c r="B2877" s="79" t="s">
        <v>7785</v>
      </c>
      <c r="C2877" s="80" t="s">
        <v>6828</v>
      </c>
      <c r="D2877" s="81">
        <v>23639.06</v>
      </c>
      <c r="E2877" s="81">
        <v>400.4</v>
      </c>
      <c r="F2877" s="81">
        <v>24039.46</v>
      </c>
      <c r="G2877" s="65">
        <f t="shared" si="44"/>
        <v>9</v>
      </c>
    </row>
    <row r="2878" spans="1:7" ht="45" x14ac:dyDescent="0.25">
      <c r="A2878" s="78" t="s">
        <v>4520</v>
      </c>
      <c r="B2878" s="79" t="s">
        <v>7786</v>
      </c>
      <c r="C2878" s="80" t="s">
        <v>6828</v>
      </c>
      <c r="D2878" s="81">
        <v>7595.84</v>
      </c>
      <c r="E2878" s="81">
        <v>400.4</v>
      </c>
      <c r="F2878" s="81">
        <v>7996.24</v>
      </c>
      <c r="G2878" s="65">
        <f t="shared" si="44"/>
        <v>9</v>
      </c>
    </row>
    <row r="2879" spans="1:7" ht="30" x14ac:dyDescent="0.25">
      <c r="A2879" s="78" t="s">
        <v>4521</v>
      </c>
      <c r="B2879" s="79" t="s">
        <v>7787</v>
      </c>
      <c r="C2879" s="80" t="s">
        <v>6828</v>
      </c>
      <c r="D2879" s="81">
        <v>27578.79</v>
      </c>
      <c r="E2879" s="81">
        <v>400.4</v>
      </c>
      <c r="F2879" s="81">
        <v>27979.19</v>
      </c>
      <c r="G2879" s="65">
        <f t="shared" si="44"/>
        <v>9</v>
      </c>
    </row>
    <row r="2880" spans="1:7" x14ac:dyDescent="0.25">
      <c r="A2880" s="78" t="s">
        <v>4522</v>
      </c>
      <c r="B2880" s="79" t="s">
        <v>4523</v>
      </c>
      <c r="C2880" s="80"/>
      <c r="D2880" s="81"/>
      <c r="E2880" s="81"/>
      <c r="F2880" s="81"/>
      <c r="G2880" s="65">
        <f t="shared" si="44"/>
        <v>5</v>
      </c>
    </row>
    <row r="2881" spans="1:7" x14ac:dyDescent="0.25">
      <c r="A2881" s="78" t="s">
        <v>4524</v>
      </c>
      <c r="B2881" s="79" t="s">
        <v>4525</v>
      </c>
      <c r="C2881" s="80" t="s">
        <v>6828</v>
      </c>
      <c r="D2881" s="81">
        <v>3749.53</v>
      </c>
      <c r="E2881" s="81">
        <v>140.82</v>
      </c>
      <c r="F2881" s="81">
        <v>3890.35</v>
      </c>
      <c r="G2881" s="65">
        <f t="shared" si="44"/>
        <v>9</v>
      </c>
    </row>
    <row r="2882" spans="1:7" x14ac:dyDescent="0.25">
      <c r="A2882" s="78" t="s">
        <v>4526</v>
      </c>
      <c r="B2882" s="79" t="s">
        <v>7027</v>
      </c>
      <c r="C2882" s="80"/>
      <c r="D2882" s="81"/>
      <c r="E2882" s="81"/>
      <c r="F2882" s="81"/>
      <c r="G2882" s="65">
        <f t="shared" si="44"/>
        <v>5</v>
      </c>
    </row>
    <row r="2883" spans="1:7" ht="30" x14ac:dyDescent="0.25">
      <c r="A2883" s="78" t="s">
        <v>4527</v>
      </c>
      <c r="B2883" s="79" t="s">
        <v>7788</v>
      </c>
      <c r="C2883" s="80" t="s">
        <v>6828</v>
      </c>
      <c r="D2883" s="81">
        <v>28.13</v>
      </c>
      <c r="E2883" s="81">
        <v>13.55</v>
      </c>
      <c r="F2883" s="81">
        <v>41.68</v>
      </c>
      <c r="G2883" s="65">
        <f t="shared" si="44"/>
        <v>9</v>
      </c>
    </row>
    <row r="2884" spans="1:7" ht="30" x14ac:dyDescent="0.25">
      <c r="A2884" s="78" t="s">
        <v>4528</v>
      </c>
      <c r="B2884" s="79" t="s">
        <v>4529</v>
      </c>
      <c r="C2884" s="80" t="s">
        <v>6828</v>
      </c>
      <c r="D2884" s="81">
        <v>776.58</v>
      </c>
      <c r="E2884" s="81">
        <v>50.05</v>
      </c>
      <c r="F2884" s="81">
        <v>826.63</v>
      </c>
      <c r="G2884" s="65">
        <f t="shared" si="44"/>
        <v>9</v>
      </c>
    </row>
    <row r="2885" spans="1:7" x14ac:dyDescent="0.25">
      <c r="A2885" s="78" t="s">
        <v>4530</v>
      </c>
      <c r="B2885" s="79" t="s">
        <v>8707</v>
      </c>
      <c r="C2885" s="80" t="s">
        <v>6828</v>
      </c>
      <c r="D2885" s="81">
        <v>334.85</v>
      </c>
      <c r="E2885" s="81">
        <v>25.03</v>
      </c>
      <c r="F2885" s="81">
        <v>359.88</v>
      </c>
      <c r="G2885" s="65">
        <f t="shared" si="44"/>
        <v>9</v>
      </c>
    </row>
    <row r="2886" spans="1:7" x14ac:dyDescent="0.25">
      <c r="A2886" s="78" t="s">
        <v>4531</v>
      </c>
      <c r="B2886" s="79" t="s">
        <v>4532</v>
      </c>
      <c r="C2886" s="80" t="s">
        <v>6828</v>
      </c>
      <c r="D2886" s="81">
        <v>588.53</v>
      </c>
      <c r="E2886" s="81">
        <v>25.03</v>
      </c>
      <c r="F2886" s="81">
        <v>613.55999999999995</v>
      </c>
      <c r="G2886" s="65">
        <f t="shared" si="44"/>
        <v>9</v>
      </c>
    </row>
    <row r="2887" spans="1:7" ht="30" x14ac:dyDescent="0.25">
      <c r="A2887" s="78" t="s">
        <v>7236</v>
      </c>
      <c r="B2887" s="79" t="s">
        <v>7237</v>
      </c>
      <c r="C2887" s="80" t="s">
        <v>6828</v>
      </c>
      <c r="D2887" s="81">
        <v>63.69</v>
      </c>
      <c r="E2887" s="81">
        <v>10.01</v>
      </c>
      <c r="F2887" s="81">
        <v>73.7</v>
      </c>
      <c r="G2887" s="65">
        <f t="shared" si="44"/>
        <v>9</v>
      </c>
    </row>
    <row r="2888" spans="1:7" ht="30" x14ac:dyDescent="0.25">
      <c r="A2888" s="78" t="s">
        <v>7789</v>
      </c>
      <c r="B2888" s="79" t="s">
        <v>7790</v>
      </c>
      <c r="C2888" s="80" t="s">
        <v>6828</v>
      </c>
      <c r="D2888" s="81">
        <v>448.99</v>
      </c>
      <c r="E2888" s="81">
        <v>25.03</v>
      </c>
      <c r="F2888" s="81">
        <v>474.02</v>
      </c>
      <c r="G2888" s="65">
        <f t="shared" si="44"/>
        <v>9</v>
      </c>
    </row>
    <row r="2889" spans="1:7" x14ac:dyDescent="0.25">
      <c r="A2889" s="78" t="s">
        <v>4533</v>
      </c>
      <c r="B2889" s="79" t="s">
        <v>7028</v>
      </c>
      <c r="C2889" s="80"/>
      <c r="D2889" s="81"/>
      <c r="E2889" s="81"/>
      <c r="F2889" s="81"/>
      <c r="G2889" s="65">
        <f t="shared" si="44"/>
        <v>2</v>
      </c>
    </row>
    <row r="2890" spans="1:7" x14ac:dyDescent="0.25">
      <c r="A2890" s="78" t="s">
        <v>4534</v>
      </c>
      <c r="B2890" s="79" t="s">
        <v>7029</v>
      </c>
      <c r="C2890" s="80"/>
      <c r="D2890" s="81"/>
      <c r="E2890" s="81"/>
      <c r="F2890" s="81"/>
      <c r="G2890" s="65">
        <f t="shared" ref="G2890:G2953" si="45">LEN(A2890)</f>
        <v>5</v>
      </c>
    </row>
    <row r="2891" spans="1:7" x14ac:dyDescent="0.25">
      <c r="A2891" s="78" t="s">
        <v>4535</v>
      </c>
      <c r="B2891" s="79" t="s">
        <v>4536</v>
      </c>
      <c r="C2891" s="80" t="s">
        <v>6828</v>
      </c>
      <c r="D2891" s="81">
        <v>747.52</v>
      </c>
      <c r="E2891" s="81">
        <v>60.23</v>
      </c>
      <c r="F2891" s="81">
        <v>807.75</v>
      </c>
      <c r="G2891" s="65">
        <f t="shared" si="45"/>
        <v>9</v>
      </c>
    </row>
    <row r="2892" spans="1:7" ht="30" x14ac:dyDescent="0.25">
      <c r="A2892" s="78" t="s">
        <v>7141</v>
      </c>
      <c r="B2892" s="79" t="s">
        <v>7142</v>
      </c>
      <c r="C2892" s="80" t="s">
        <v>6828</v>
      </c>
      <c r="D2892" s="81">
        <v>873.32</v>
      </c>
      <c r="E2892" s="81">
        <v>70.41</v>
      </c>
      <c r="F2892" s="81">
        <v>943.73</v>
      </c>
      <c r="G2892" s="65">
        <f t="shared" si="45"/>
        <v>9</v>
      </c>
    </row>
    <row r="2893" spans="1:7" x14ac:dyDescent="0.25">
      <c r="A2893" s="78" t="s">
        <v>4537</v>
      </c>
      <c r="B2893" s="79" t="s">
        <v>4538</v>
      </c>
      <c r="C2893" s="80" t="s">
        <v>6828</v>
      </c>
      <c r="D2893" s="81">
        <v>245.61</v>
      </c>
      <c r="E2893" s="81">
        <v>60.23</v>
      </c>
      <c r="F2893" s="81">
        <v>305.83999999999997</v>
      </c>
      <c r="G2893" s="65">
        <f t="shared" si="45"/>
        <v>9</v>
      </c>
    </row>
    <row r="2894" spans="1:7" ht="30" x14ac:dyDescent="0.25">
      <c r="A2894" s="78" t="s">
        <v>4539</v>
      </c>
      <c r="B2894" s="79" t="s">
        <v>4540</v>
      </c>
      <c r="C2894" s="80" t="s">
        <v>6828</v>
      </c>
      <c r="D2894" s="81">
        <v>436.7</v>
      </c>
      <c r="E2894" s="81">
        <v>60.23</v>
      </c>
      <c r="F2894" s="81">
        <v>496.93</v>
      </c>
      <c r="G2894" s="65">
        <f t="shared" si="45"/>
        <v>9</v>
      </c>
    </row>
    <row r="2895" spans="1:7" x14ac:dyDescent="0.25">
      <c r="A2895" s="78" t="s">
        <v>4541</v>
      </c>
      <c r="B2895" s="79" t="s">
        <v>4542</v>
      </c>
      <c r="C2895" s="80" t="s">
        <v>6828</v>
      </c>
      <c r="D2895" s="81">
        <v>98.8</v>
      </c>
      <c r="E2895" s="81">
        <v>70.41</v>
      </c>
      <c r="F2895" s="81">
        <v>169.21</v>
      </c>
      <c r="G2895" s="65">
        <f t="shared" si="45"/>
        <v>9</v>
      </c>
    </row>
    <row r="2896" spans="1:7" x14ac:dyDescent="0.25">
      <c r="A2896" s="78" t="s">
        <v>4543</v>
      </c>
      <c r="B2896" s="79" t="s">
        <v>4544</v>
      </c>
      <c r="C2896" s="80" t="s">
        <v>6828</v>
      </c>
      <c r="D2896" s="81">
        <v>229.13</v>
      </c>
      <c r="E2896" s="81">
        <v>70.41</v>
      </c>
      <c r="F2896" s="81">
        <v>299.54000000000002</v>
      </c>
      <c r="G2896" s="65">
        <f t="shared" si="45"/>
        <v>9</v>
      </c>
    </row>
    <row r="2897" spans="1:7" ht="30" x14ac:dyDescent="0.25">
      <c r="A2897" s="78" t="s">
        <v>4545</v>
      </c>
      <c r="B2897" s="79" t="s">
        <v>4546</v>
      </c>
      <c r="C2897" s="80" t="s">
        <v>6828</v>
      </c>
      <c r="D2897" s="81">
        <v>815.42</v>
      </c>
      <c r="E2897" s="81">
        <v>70.41</v>
      </c>
      <c r="F2897" s="81">
        <v>885.83</v>
      </c>
      <c r="G2897" s="65">
        <f t="shared" si="45"/>
        <v>9</v>
      </c>
    </row>
    <row r="2898" spans="1:7" x14ac:dyDescent="0.25">
      <c r="A2898" s="78" t="s">
        <v>4547</v>
      </c>
      <c r="B2898" s="79" t="s">
        <v>4548</v>
      </c>
      <c r="C2898" s="80" t="s">
        <v>6828</v>
      </c>
      <c r="D2898" s="81">
        <v>44.06</v>
      </c>
      <c r="E2898" s="81">
        <v>25.03</v>
      </c>
      <c r="F2898" s="81">
        <v>69.09</v>
      </c>
      <c r="G2898" s="65">
        <f t="shared" si="45"/>
        <v>9</v>
      </c>
    </row>
    <row r="2899" spans="1:7" x14ac:dyDescent="0.25">
      <c r="A2899" s="78" t="s">
        <v>4549</v>
      </c>
      <c r="B2899" s="79" t="s">
        <v>4550</v>
      </c>
      <c r="C2899" s="80" t="s">
        <v>6828</v>
      </c>
      <c r="D2899" s="81">
        <v>403.25</v>
      </c>
      <c r="E2899" s="81">
        <v>70.41</v>
      </c>
      <c r="F2899" s="81">
        <v>473.66</v>
      </c>
      <c r="G2899" s="65">
        <f t="shared" si="45"/>
        <v>9</v>
      </c>
    </row>
    <row r="2900" spans="1:7" x14ac:dyDescent="0.25">
      <c r="A2900" s="78" t="s">
        <v>4551</v>
      </c>
      <c r="B2900" s="79" t="s">
        <v>4552</v>
      </c>
      <c r="C2900" s="80" t="s">
        <v>6828</v>
      </c>
      <c r="D2900" s="81">
        <v>650.08000000000004</v>
      </c>
      <c r="E2900" s="81">
        <v>70.41</v>
      </c>
      <c r="F2900" s="81">
        <v>720.49</v>
      </c>
      <c r="G2900" s="65">
        <f t="shared" si="45"/>
        <v>9</v>
      </c>
    </row>
    <row r="2901" spans="1:7" x14ac:dyDescent="0.25">
      <c r="A2901" s="78" t="s">
        <v>4553</v>
      </c>
      <c r="B2901" s="79" t="s">
        <v>4554</v>
      </c>
      <c r="C2901" s="80" t="s">
        <v>6828</v>
      </c>
      <c r="D2901" s="81">
        <v>110.97</v>
      </c>
      <c r="E2901" s="81">
        <v>25.03</v>
      </c>
      <c r="F2901" s="81">
        <v>136</v>
      </c>
      <c r="G2901" s="65">
        <f t="shared" si="45"/>
        <v>9</v>
      </c>
    </row>
    <row r="2902" spans="1:7" x14ac:dyDescent="0.25">
      <c r="A2902" s="78" t="s">
        <v>4555</v>
      </c>
      <c r="B2902" s="79" t="s">
        <v>4556</v>
      </c>
      <c r="C2902" s="80" t="s">
        <v>6828</v>
      </c>
      <c r="D2902" s="81">
        <v>742.34</v>
      </c>
      <c r="E2902" s="81">
        <v>150.15</v>
      </c>
      <c r="F2902" s="81">
        <v>892.49</v>
      </c>
      <c r="G2902" s="65">
        <f t="shared" si="45"/>
        <v>9</v>
      </c>
    </row>
    <row r="2903" spans="1:7" x14ac:dyDescent="0.25">
      <c r="A2903" s="78" t="s">
        <v>4557</v>
      </c>
      <c r="B2903" s="79" t="s">
        <v>4558</v>
      </c>
      <c r="C2903" s="80" t="s">
        <v>6828</v>
      </c>
      <c r="D2903" s="81">
        <v>604.72</v>
      </c>
      <c r="E2903" s="81">
        <v>150.15</v>
      </c>
      <c r="F2903" s="81">
        <v>754.87</v>
      </c>
      <c r="G2903" s="65">
        <f t="shared" si="45"/>
        <v>9</v>
      </c>
    </row>
    <row r="2904" spans="1:7" x14ac:dyDescent="0.25">
      <c r="A2904" s="78" t="s">
        <v>4559</v>
      </c>
      <c r="B2904" s="79" t="s">
        <v>4560</v>
      </c>
      <c r="C2904" s="80" t="s">
        <v>6828</v>
      </c>
      <c r="D2904" s="81">
        <v>185.59</v>
      </c>
      <c r="E2904" s="81">
        <v>50.05</v>
      </c>
      <c r="F2904" s="81">
        <v>235.64</v>
      </c>
      <c r="G2904" s="65">
        <f t="shared" si="45"/>
        <v>9</v>
      </c>
    </row>
    <row r="2905" spans="1:7" x14ac:dyDescent="0.25">
      <c r="A2905" s="78" t="s">
        <v>4561</v>
      </c>
      <c r="B2905" s="79" t="s">
        <v>4562</v>
      </c>
      <c r="C2905" s="80" t="s">
        <v>6828</v>
      </c>
      <c r="D2905" s="81">
        <v>202.36</v>
      </c>
      <c r="E2905" s="81">
        <v>25.03</v>
      </c>
      <c r="F2905" s="81">
        <v>227.39</v>
      </c>
      <c r="G2905" s="65">
        <f t="shared" si="45"/>
        <v>9</v>
      </c>
    </row>
    <row r="2906" spans="1:7" ht="30" x14ac:dyDescent="0.25">
      <c r="A2906" s="78" t="s">
        <v>4563</v>
      </c>
      <c r="B2906" s="79" t="s">
        <v>4564</v>
      </c>
      <c r="C2906" s="80" t="s">
        <v>6828</v>
      </c>
      <c r="D2906" s="81">
        <v>80.73</v>
      </c>
      <c r="E2906" s="81">
        <v>16.52</v>
      </c>
      <c r="F2906" s="81">
        <v>97.25</v>
      </c>
      <c r="G2906" s="65">
        <f t="shared" si="45"/>
        <v>9</v>
      </c>
    </row>
    <row r="2907" spans="1:7" x14ac:dyDescent="0.25">
      <c r="A2907" s="78" t="s">
        <v>4565</v>
      </c>
      <c r="B2907" s="79" t="s">
        <v>4566</v>
      </c>
      <c r="C2907" s="80" t="s">
        <v>6828</v>
      </c>
      <c r="D2907" s="81">
        <v>573.69000000000005</v>
      </c>
      <c r="E2907" s="81">
        <v>150.15</v>
      </c>
      <c r="F2907" s="81">
        <v>723.84</v>
      </c>
      <c r="G2907" s="65">
        <f t="shared" si="45"/>
        <v>9</v>
      </c>
    </row>
    <row r="2908" spans="1:7" ht="30" x14ac:dyDescent="0.25">
      <c r="A2908" s="78" t="s">
        <v>4567</v>
      </c>
      <c r="B2908" s="79" t="s">
        <v>4568</v>
      </c>
      <c r="C2908" s="80" t="s">
        <v>6836</v>
      </c>
      <c r="D2908" s="81">
        <v>760.45</v>
      </c>
      <c r="E2908" s="81">
        <v>60.23</v>
      </c>
      <c r="F2908" s="81">
        <v>820.68</v>
      </c>
      <c r="G2908" s="65">
        <f t="shared" si="45"/>
        <v>9</v>
      </c>
    </row>
    <row r="2909" spans="1:7" x14ac:dyDescent="0.25">
      <c r="A2909" s="78" t="s">
        <v>4569</v>
      </c>
      <c r="B2909" s="79" t="s">
        <v>4570</v>
      </c>
      <c r="C2909" s="80" t="s">
        <v>6828</v>
      </c>
      <c r="D2909" s="81">
        <v>107.18</v>
      </c>
      <c r="E2909" s="81">
        <v>25.03</v>
      </c>
      <c r="F2909" s="81">
        <v>132.21</v>
      </c>
      <c r="G2909" s="65">
        <f t="shared" si="45"/>
        <v>9</v>
      </c>
    </row>
    <row r="2910" spans="1:7" x14ac:dyDescent="0.25">
      <c r="A2910" s="78" t="s">
        <v>4571</v>
      </c>
      <c r="B2910" s="79" t="s">
        <v>4572</v>
      </c>
      <c r="C2910" s="80"/>
      <c r="D2910" s="81"/>
      <c r="E2910" s="81"/>
      <c r="F2910" s="81"/>
      <c r="G2910" s="65">
        <f t="shared" si="45"/>
        <v>5</v>
      </c>
    </row>
    <row r="2911" spans="1:7" ht="30" x14ac:dyDescent="0.25">
      <c r="A2911" s="78" t="s">
        <v>6613</v>
      </c>
      <c r="B2911" s="79" t="s">
        <v>6614</v>
      </c>
      <c r="C2911" s="80" t="s">
        <v>6830</v>
      </c>
      <c r="D2911" s="81">
        <v>768.52</v>
      </c>
      <c r="E2911" s="81">
        <v>82.71</v>
      </c>
      <c r="F2911" s="81">
        <v>851.23</v>
      </c>
      <c r="G2911" s="65">
        <f t="shared" si="45"/>
        <v>9</v>
      </c>
    </row>
    <row r="2912" spans="1:7" x14ac:dyDescent="0.25">
      <c r="A2912" s="78" t="s">
        <v>4573</v>
      </c>
      <c r="B2912" s="79" t="s">
        <v>4574</v>
      </c>
      <c r="C2912" s="80" t="s">
        <v>6830</v>
      </c>
      <c r="D2912" s="81">
        <v>1308.05</v>
      </c>
      <c r="E2912" s="81">
        <v>90.3</v>
      </c>
      <c r="F2912" s="81">
        <v>1398.35</v>
      </c>
      <c r="G2912" s="65">
        <f t="shared" si="45"/>
        <v>9</v>
      </c>
    </row>
    <row r="2913" spans="1:7" ht="30" x14ac:dyDescent="0.25">
      <c r="A2913" s="78" t="s">
        <v>4575</v>
      </c>
      <c r="B2913" s="79" t="s">
        <v>4576</v>
      </c>
      <c r="C2913" s="80" t="s">
        <v>6830</v>
      </c>
      <c r="D2913" s="81">
        <v>1155.26</v>
      </c>
      <c r="E2913" s="81">
        <v>182.91</v>
      </c>
      <c r="F2913" s="81">
        <v>1338.17</v>
      </c>
      <c r="G2913" s="65">
        <f t="shared" si="45"/>
        <v>9</v>
      </c>
    </row>
    <row r="2914" spans="1:7" ht="30" x14ac:dyDescent="0.25">
      <c r="A2914" s="78" t="s">
        <v>4577</v>
      </c>
      <c r="B2914" s="79" t="s">
        <v>4578</v>
      </c>
      <c r="C2914" s="80" t="s">
        <v>6830</v>
      </c>
      <c r="D2914" s="81">
        <v>2941.61</v>
      </c>
      <c r="E2914" s="81"/>
      <c r="F2914" s="81">
        <v>2941.61</v>
      </c>
      <c r="G2914" s="65">
        <f t="shared" si="45"/>
        <v>9</v>
      </c>
    </row>
    <row r="2915" spans="1:7" x14ac:dyDescent="0.25">
      <c r="A2915" s="78" t="s">
        <v>4579</v>
      </c>
      <c r="B2915" s="79" t="s">
        <v>7030</v>
      </c>
      <c r="C2915" s="80"/>
      <c r="D2915" s="81"/>
      <c r="E2915" s="81"/>
      <c r="F2915" s="81"/>
      <c r="G2915" s="65">
        <f t="shared" si="45"/>
        <v>5</v>
      </c>
    </row>
    <row r="2916" spans="1:7" ht="30" x14ac:dyDescent="0.25">
      <c r="A2916" s="78" t="s">
        <v>4580</v>
      </c>
      <c r="B2916" s="79" t="s">
        <v>4581</v>
      </c>
      <c r="C2916" s="80" t="s">
        <v>6828</v>
      </c>
      <c r="D2916" s="81">
        <v>254.39</v>
      </c>
      <c r="E2916" s="81">
        <v>6.2</v>
      </c>
      <c r="F2916" s="81">
        <v>260.58999999999997</v>
      </c>
      <c r="G2916" s="65">
        <f t="shared" si="45"/>
        <v>9</v>
      </c>
    </row>
    <row r="2917" spans="1:7" x14ac:dyDescent="0.25">
      <c r="A2917" s="78" t="s">
        <v>4582</v>
      </c>
      <c r="B2917" s="79" t="s">
        <v>4583</v>
      </c>
      <c r="C2917" s="80" t="s">
        <v>6828</v>
      </c>
      <c r="D2917" s="81">
        <v>49.41</v>
      </c>
      <c r="E2917" s="81">
        <v>14.9</v>
      </c>
      <c r="F2917" s="81">
        <v>64.31</v>
      </c>
      <c r="G2917" s="65">
        <f t="shared" si="45"/>
        <v>9</v>
      </c>
    </row>
    <row r="2918" spans="1:7" ht="30" x14ac:dyDescent="0.25">
      <c r="A2918" s="78" t="s">
        <v>4584</v>
      </c>
      <c r="B2918" s="79" t="s">
        <v>4585</v>
      </c>
      <c r="C2918" s="80" t="s">
        <v>6828</v>
      </c>
      <c r="D2918" s="81">
        <v>89.29</v>
      </c>
      <c r="E2918" s="81">
        <v>6.2</v>
      </c>
      <c r="F2918" s="81">
        <v>95.49</v>
      </c>
      <c r="G2918" s="65">
        <f t="shared" si="45"/>
        <v>9</v>
      </c>
    </row>
    <row r="2919" spans="1:7" x14ac:dyDescent="0.25">
      <c r="A2919" s="78" t="s">
        <v>4586</v>
      </c>
      <c r="B2919" s="79" t="s">
        <v>4587</v>
      </c>
      <c r="C2919" s="80" t="s">
        <v>6828</v>
      </c>
      <c r="D2919" s="81">
        <v>54.61</v>
      </c>
      <c r="E2919" s="81">
        <v>14.9</v>
      </c>
      <c r="F2919" s="81">
        <v>69.510000000000005</v>
      </c>
      <c r="G2919" s="65">
        <f t="shared" si="45"/>
        <v>9</v>
      </c>
    </row>
    <row r="2920" spans="1:7" ht="30" x14ac:dyDescent="0.25">
      <c r="A2920" s="78" t="s">
        <v>4588</v>
      </c>
      <c r="B2920" s="79" t="s">
        <v>4589</v>
      </c>
      <c r="C2920" s="80" t="s">
        <v>6828</v>
      </c>
      <c r="D2920" s="81">
        <v>78.02</v>
      </c>
      <c r="E2920" s="81">
        <v>6.2</v>
      </c>
      <c r="F2920" s="81">
        <v>84.22</v>
      </c>
      <c r="G2920" s="65">
        <f t="shared" si="45"/>
        <v>9</v>
      </c>
    </row>
    <row r="2921" spans="1:7" x14ac:dyDescent="0.25">
      <c r="A2921" s="78" t="s">
        <v>4590</v>
      </c>
      <c r="B2921" s="79" t="s">
        <v>4591</v>
      </c>
      <c r="C2921" s="80" t="s">
        <v>6828</v>
      </c>
      <c r="D2921" s="81">
        <v>59.36</v>
      </c>
      <c r="E2921" s="81">
        <v>14.9</v>
      </c>
      <c r="F2921" s="81">
        <v>74.260000000000005</v>
      </c>
      <c r="G2921" s="65">
        <f t="shared" si="45"/>
        <v>9</v>
      </c>
    </row>
    <row r="2922" spans="1:7" x14ac:dyDescent="0.25">
      <c r="A2922" s="78" t="s">
        <v>4592</v>
      </c>
      <c r="B2922" s="79" t="s">
        <v>4593</v>
      </c>
      <c r="C2922" s="80" t="s">
        <v>6828</v>
      </c>
      <c r="D2922" s="81">
        <v>42.19</v>
      </c>
      <c r="E2922" s="81">
        <v>6.2</v>
      </c>
      <c r="F2922" s="81">
        <v>48.39</v>
      </c>
      <c r="G2922" s="65">
        <f t="shared" si="45"/>
        <v>9</v>
      </c>
    </row>
    <row r="2923" spans="1:7" x14ac:dyDescent="0.25">
      <c r="A2923" s="78" t="s">
        <v>4594</v>
      </c>
      <c r="B2923" s="79" t="s">
        <v>4595</v>
      </c>
      <c r="C2923" s="80" t="s">
        <v>6828</v>
      </c>
      <c r="D2923" s="81">
        <v>60.31</v>
      </c>
      <c r="E2923" s="81">
        <v>6.2</v>
      </c>
      <c r="F2923" s="81">
        <v>66.510000000000005</v>
      </c>
      <c r="G2923" s="65">
        <f t="shared" si="45"/>
        <v>9</v>
      </c>
    </row>
    <row r="2924" spans="1:7" x14ac:dyDescent="0.25">
      <c r="A2924" s="78" t="s">
        <v>4596</v>
      </c>
      <c r="B2924" s="79" t="s">
        <v>4597</v>
      </c>
      <c r="C2924" s="80" t="s">
        <v>6828</v>
      </c>
      <c r="D2924" s="81">
        <v>78.709999999999994</v>
      </c>
      <c r="E2924" s="81">
        <v>6.2</v>
      </c>
      <c r="F2924" s="81">
        <v>84.91</v>
      </c>
      <c r="G2924" s="65">
        <f t="shared" si="45"/>
        <v>9</v>
      </c>
    </row>
    <row r="2925" spans="1:7" x14ac:dyDescent="0.25">
      <c r="A2925" s="78" t="s">
        <v>4598</v>
      </c>
      <c r="B2925" s="79" t="s">
        <v>4599</v>
      </c>
      <c r="C2925" s="80" t="s">
        <v>6828</v>
      </c>
      <c r="D2925" s="81">
        <v>62.68</v>
      </c>
      <c r="E2925" s="81">
        <v>25.03</v>
      </c>
      <c r="F2925" s="81">
        <v>87.71</v>
      </c>
      <c r="G2925" s="65">
        <f t="shared" si="45"/>
        <v>9</v>
      </c>
    </row>
    <row r="2926" spans="1:7" x14ac:dyDescent="0.25">
      <c r="A2926" s="78" t="s">
        <v>4600</v>
      </c>
      <c r="B2926" s="79" t="s">
        <v>4601</v>
      </c>
      <c r="C2926" s="80" t="s">
        <v>6828</v>
      </c>
      <c r="D2926" s="81">
        <v>94.86</v>
      </c>
      <c r="E2926" s="81">
        <v>45.15</v>
      </c>
      <c r="F2926" s="81">
        <v>140.01</v>
      </c>
      <c r="G2926" s="65">
        <f t="shared" si="45"/>
        <v>9</v>
      </c>
    </row>
    <row r="2927" spans="1:7" x14ac:dyDescent="0.25">
      <c r="A2927" s="78" t="s">
        <v>4602</v>
      </c>
      <c r="B2927" s="79" t="s">
        <v>8708</v>
      </c>
      <c r="C2927" s="80" t="s">
        <v>6828</v>
      </c>
      <c r="D2927" s="81">
        <v>346.41</v>
      </c>
      <c r="E2927" s="81">
        <v>19.09</v>
      </c>
      <c r="F2927" s="81">
        <v>365.5</v>
      </c>
      <c r="G2927" s="65">
        <f t="shared" si="45"/>
        <v>9</v>
      </c>
    </row>
    <row r="2928" spans="1:7" x14ac:dyDescent="0.25">
      <c r="A2928" s="78" t="s">
        <v>6758</v>
      </c>
      <c r="B2928" s="79" t="s">
        <v>6759</v>
      </c>
      <c r="C2928" s="80" t="s">
        <v>6828</v>
      </c>
      <c r="D2928" s="81">
        <v>89.34</v>
      </c>
      <c r="E2928" s="81">
        <v>19.09</v>
      </c>
      <c r="F2928" s="81">
        <v>108.43</v>
      </c>
      <c r="G2928" s="65">
        <f t="shared" si="45"/>
        <v>9</v>
      </c>
    </row>
    <row r="2929" spans="1:7" ht="30" x14ac:dyDescent="0.25">
      <c r="A2929" s="78" t="s">
        <v>7238</v>
      </c>
      <c r="B2929" s="79" t="s">
        <v>7239</v>
      </c>
      <c r="C2929" s="80" t="s">
        <v>6828</v>
      </c>
      <c r="D2929" s="81">
        <v>289.39999999999998</v>
      </c>
      <c r="E2929" s="81">
        <v>70.069999999999993</v>
      </c>
      <c r="F2929" s="81">
        <v>359.47</v>
      </c>
      <c r="G2929" s="65">
        <f t="shared" si="45"/>
        <v>9</v>
      </c>
    </row>
    <row r="2930" spans="1:7" x14ac:dyDescent="0.25">
      <c r="A2930" s="78" t="s">
        <v>4603</v>
      </c>
      <c r="B2930" s="79" t="s">
        <v>4604</v>
      </c>
      <c r="C2930" s="80" t="s">
        <v>6828</v>
      </c>
      <c r="D2930" s="81">
        <v>593.82000000000005</v>
      </c>
      <c r="E2930" s="81">
        <v>25.03</v>
      </c>
      <c r="F2930" s="81">
        <v>618.85</v>
      </c>
      <c r="G2930" s="65">
        <f t="shared" si="45"/>
        <v>9</v>
      </c>
    </row>
    <row r="2931" spans="1:7" ht="30" x14ac:dyDescent="0.25">
      <c r="A2931" s="78" t="s">
        <v>4605</v>
      </c>
      <c r="B2931" s="79" t="s">
        <v>4606</v>
      </c>
      <c r="C2931" s="80" t="s">
        <v>6828</v>
      </c>
      <c r="D2931" s="81">
        <v>34.049999999999997</v>
      </c>
      <c r="E2931" s="81">
        <v>17.600000000000001</v>
      </c>
      <c r="F2931" s="81">
        <v>51.65</v>
      </c>
      <c r="G2931" s="65">
        <f t="shared" si="45"/>
        <v>9</v>
      </c>
    </row>
    <row r="2932" spans="1:7" ht="30" x14ac:dyDescent="0.25">
      <c r="A2932" s="78" t="s">
        <v>4607</v>
      </c>
      <c r="B2932" s="79" t="s">
        <v>4608</v>
      </c>
      <c r="C2932" s="80" t="s">
        <v>6828</v>
      </c>
      <c r="D2932" s="81">
        <v>32.79</v>
      </c>
      <c r="E2932" s="81">
        <v>17.600000000000001</v>
      </c>
      <c r="F2932" s="81">
        <v>50.39</v>
      </c>
      <c r="G2932" s="65">
        <f t="shared" si="45"/>
        <v>9</v>
      </c>
    </row>
    <row r="2933" spans="1:7" ht="30" x14ac:dyDescent="0.25">
      <c r="A2933" s="78" t="s">
        <v>4609</v>
      </c>
      <c r="B2933" s="79" t="s">
        <v>4610</v>
      </c>
      <c r="C2933" s="80" t="s">
        <v>6828</v>
      </c>
      <c r="D2933" s="81">
        <v>39.06</v>
      </c>
      <c r="E2933" s="81">
        <v>17.600000000000001</v>
      </c>
      <c r="F2933" s="81">
        <v>56.66</v>
      </c>
      <c r="G2933" s="65">
        <f t="shared" si="45"/>
        <v>9</v>
      </c>
    </row>
    <row r="2934" spans="1:7" ht="30" x14ac:dyDescent="0.25">
      <c r="A2934" s="78" t="s">
        <v>4611</v>
      </c>
      <c r="B2934" s="79" t="s">
        <v>4612</v>
      </c>
      <c r="C2934" s="80" t="s">
        <v>6828</v>
      </c>
      <c r="D2934" s="81">
        <v>23.28</v>
      </c>
      <c r="E2934" s="81">
        <v>17.600000000000001</v>
      </c>
      <c r="F2934" s="81">
        <v>40.880000000000003</v>
      </c>
      <c r="G2934" s="65">
        <f t="shared" si="45"/>
        <v>9</v>
      </c>
    </row>
    <row r="2935" spans="1:7" ht="30" x14ac:dyDescent="0.25">
      <c r="A2935" s="78" t="s">
        <v>4613</v>
      </c>
      <c r="B2935" s="79" t="s">
        <v>8709</v>
      </c>
      <c r="C2935" s="80" t="s">
        <v>6828</v>
      </c>
      <c r="D2935" s="81">
        <v>29.83</v>
      </c>
      <c r="E2935" s="81">
        <v>17.600000000000001</v>
      </c>
      <c r="F2935" s="81">
        <v>47.43</v>
      </c>
      <c r="G2935" s="65">
        <f t="shared" si="45"/>
        <v>9</v>
      </c>
    </row>
    <row r="2936" spans="1:7" ht="30" x14ac:dyDescent="0.25">
      <c r="A2936" s="78" t="s">
        <v>4614</v>
      </c>
      <c r="B2936" s="79" t="s">
        <v>8710</v>
      </c>
      <c r="C2936" s="80" t="s">
        <v>6828</v>
      </c>
      <c r="D2936" s="81">
        <v>30.36</v>
      </c>
      <c r="E2936" s="81">
        <v>17.600000000000001</v>
      </c>
      <c r="F2936" s="81">
        <v>47.96</v>
      </c>
      <c r="G2936" s="65">
        <f t="shared" si="45"/>
        <v>9</v>
      </c>
    </row>
    <row r="2937" spans="1:7" ht="30" x14ac:dyDescent="0.25">
      <c r="A2937" s="78" t="s">
        <v>4615</v>
      </c>
      <c r="B2937" s="79" t="s">
        <v>4616</v>
      </c>
      <c r="C2937" s="80" t="s">
        <v>6828</v>
      </c>
      <c r="D2937" s="81">
        <v>52.94</v>
      </c>
      <c r="E2937" s="81">
        <v>17.600000000000001</v>
      </c>
      <c r="F2937" s="81">
        <v>70.540000000000006</v>
      </c>
      <c r="G2937" s="65">
        <f t="shared" si="45"/>
        <v>9</v>
      </c>
    </row>
    <row r="2938" spans="1:7" ht="30" x14ac:dyDescent="0.25">
      <c r="A2938" s="78" t="s">
        <v>4617</v>
      </c>
      <c r="B2938" s="79" t="s">
        <v>4618</v>
      </c>
      <c r="C2938" s="80" t="s">
        <v>6828</v>
      </c>
      <c r="D2938" s="81">
        <v>46.92</v>
      </c>
      <c r="E2938" s="81">
        <v>17.600000000000001</v>
      </c>
      <c r="F2938" s="81">
        <v>64.52</v>
      </c>
      <c r="G2938" s="65">
        <f t="shared" si="45"/>
        <v>9</v>
      </c>
    </row>
    <row r="2939" spans="1:7" ht="30" x14ac:dyDescent="0.25">
      <c r="A2939" s="78" t="s">
        <v>4619</v>
      </c>
      <c r="B2939" s="79" t="s">
        <v>4620</v>
      </c>
      <c r="C2939" s="80" t="s">
        <v>6828</v>
      </c>
      <c r="D2939" s="81">
        <v>363.36</v>
      </c>
      <c r="E2939" s="81">
        <v>70.069999999999993</v>
      </c>
      <c r="F2939" s="81">
        <v>433.43</v>
      </c>
      <c r="G2939" s="65">
        <f t="shared" si="45"/>
        <v>9</v>
      </c>
    </row>
    <row r="2940" spans="1:7" x14ac:dyDescent="0.25">
      <c r="A2940" s="78" t="s">
        <v>4621</v>
      </c>
      <c r="B2940" s="79" t="s">
        <v>4622</v>
      </c>
      <c r="C2940" s="80" t="s">
        <v>6828</v>
      </c>
      <c r="D2940" s="81">
        <v>528.49</v>
      </c>
      <c r="E2940" s="81">
        <v>40.119999999999997</v>
      </c>
      <c r="F2940" s="81">
        <v>568.61</v>
      </c>
      <c r="G2940" s="65">
        <f t="shared" si="45"/>
        <v>9</v>
      </c>
    </row>
    <row r="2941" spans="1:7" ht="30" x14ac:dyDescent="0.25">
      <c r="A2941" s="78" t="s">
        <v>4623</v>
      </c>
      <c r="B2941" s="79" t="s">
        <v>4624</v>
      </c>
      <c r="C2941" s="80" t="s">
        <v>6828</v>
      </c>
      <c r="D2941" s="81">
        <v>199.51</v>
      </c>
      <c r="E2941" s="81">
        <v>19.09</v>
      </c>
      <c r="F2941" s="81">
        <v>218.6</v>
      </c>
      <c r="G2941" s="65">
        <f t="shared" si="45"/>
        <v>9</v>
      </c>
    </row>
    <row r="2942" spans="1:7" ht="30" x14ac:dyDescent="0.25">
      <c r="A2942" s="78" t="s">
        <v>4625</v>
      </c>
      <c r="B2942" s="79" t="s">
        <v>6615</v>
      </c>
      <c r="C2942" s="80" t="s">
        <v>6828</v>
      </c>
      <c r="D2942" s="81">
        <v>67.290000000000006</v>
      </c>
      <c r="E2942" s="81">
        <v>17.600000000000001</v>
      </c>
      <c r="F2942" s="81">
        <v>84.89</v>
      </c>
      <c r="G2942" s="65">
        <f t="shared" si="45"/>
        <v>9</v>
      </c>
    </row>
    <row r="2943" spans="1:7" ht="30" x14ac:dyDescent="0.25">
      <c r="A2943" s="78" t="s">
        <v>4626</v>
      </c>
      <c r="B2943" s="79" t="s">
        <v>4627</v>
      </c>
      <c r="C2943" s="80" t="s">
        <v>6828</v>
      </c>
      <c r="D2943" s="81">
        <v>490.15</v>
      </c>
      <c r="E2943" s="81">
        <v>17.600000000000001</v>
      </c>
      <c r="F2943" s="81">
        <v>507.75</v>
      </c>
      <c r="G2943" s="65">
        <f t="shared" si="45"/>
        <v>9</v>
      </c>
    </row>
    <row r="2944" spans="1:7" ht="30" x14ac:dyDescent="0.25">
      <c r="A2944" s="78" t="s">
        <v>8044</v>
      </c>
      <c r="B2944" s="79" t="s">
        <v>8206</v>
      </c>
      <c r="C2944" s="80" t="s">
        <v>6828</v>
      </c>
      <c r="D2944" s="81">
        <v>142.49</v>
      </c>
      <c r="E2944" s="81">
        <v>19.09</v>
      </c>
      <c r="F2944" s="81">
        <v>161.58000000000001</v>
      </c>
      <c r="G2944" s="65">
        <f t="shared" si="45"/>
        <v>9</v>
      </c>
    </row>
    <row r="2945" spans="1:7" x14ac:dyDescent="0.25">
      <c r="A2945" s="78" t="s">
        <v>4628</v>
      </c>
      <c r="B2945" s="79" t="s">
        <v>4629</v>
      </c>
      <c r="C2945" s="80" t="s">
        <v>6836</v>
      </c>
      <c r="D2945" s="81">
        <v>673.28</v>
      </c>
      <c r="E2945" s="81">
        <v>70.180000000000007</v>
      </c>
      <c r="F2945" s="81">
        <v>743.46</v>
      </c>
      <c r="G2945" s="65">
        <f t="shared" si="45"/>
        <v>9</v>
      </c>
    </row>
    <row r="2946" spans="1:7" x14ac:dyDescent="0.25">
      <c r="A2946" s="78" t="s">
        <v>4630</v>
      </c>
      <c r="B2946" s="79" t="s">
        <v>4631</v>
      </c>
      <c r="C2946" s="80" t="s">
        <v>6828</v>
      </c>
      <c r="D2946" s="81">
        <v>3.34</v>
      </c>
      <c r="E2946" s="81">
        <v>17.600000000000001</v>
      </c>
      <c r="F2946" s="81">
        <v>20.94</v>
      </c>
      <c r="G2946" s="65">
        <f t="shared" si="45"/>
        <v>9</v>
      </c>
    </row>
    <row r="2947" spans="1:7" x14ac:dyDescent="0.25">
      <c r="A2947" s="78" t="s">
        <v>4632</v>
      </c>
      <c r="B2947" s="79" t="s">
        <v>4633</v>
      </c>
      <c r="C2947" s="80" t="s">
        <v>6828</v>
      </c>
      <c r="D2947" s="81">
        <v>4.3499999999999996</v>
      </c>
      <c r="E2947" s="81">
        <v>17.600000000000001</v>
      </c>
      <c r="F2947" s="81">
        <v>21.95</v>
      </c>
      <c r="G2947" s="65">
        <f t="shared" si="45"/>
        <v>9</v>
      </c>
    </row>
    <row r="2948" spans="1:7" ht="45" x14ac:dyDescent="0.25">
      <c r="A2948" s="78" t="s">
        <v>4634</v>
      </c>
      <c r="B2948" s="79" t="s">
        <v>7791</v>
      </c>
      <c r="C2948" s="80" t="s">
        <v>6828</v>
      </c>
      <c r="D2948" s="81">
        <v>650.25</v>
      </c>
      <c r="E2948" s="81">
        <v>19.09</v>
      </c>
      <c r="F2948" s="81">
        <v>669.34</v>
      </c>
      <c r="G2948" s="65">
        <f t="shared" si="45"/>
        <v>9</v>
      </c>
    </row>
    <row r="2949" spans="1:7" ht="30" x14ac:dyDescent="0.25">
      <c r="A2949" s="78" t="s">
        <v>7240</v>
      </c>
      <c r="B2949" s="79" t="s">
        <v>7241</v>
      </c>
      <c r="C2949" s="80" t="s">
        <v>6828</v>
      </c>
      <c r="D2949" s="81">
        <v>938.42</v>
      </c>
      <c r="E2949" s="81">
        <v>70.069999999999993</v>
      </c>
      <c r="F2949" s="81">
        <v>1008.49</v>
      </c>
      <c r="G2949" s="65">
        <f t="shared" si="45"/>
        <v>9</v>
      </c>
    </row>
    <row r="2950" spans="1:7" ht="30" x14ac:dyDescent="0.25">
      <c r="A2950" s="78" t="s">
        <v>4635</v>
      </c>
      <c r="B2950" s="79" t="s">
        <v>4636</v>
      </c>
      <c r="C2950" s="80" t="s">
        <v>6828</v>
      </c>
      <c r="D2950" s="81">
        <v>2936.26</v>
      </c>
      <c r="E2950" s="81">
        <v>70.069999999999993</v>
      </c>
      <c r="F2950" s="81">
        <v>3006.33</v>
      </c>
      <c r="G2950" s="65">
        <f t="shared" si="45"/>
        <v>9</v>
      </c>
    </row>
    <row r="2951" spans="1:7" x14ac:dyDescent="0.25">
      <c r="A2951" s="78" t="s">
        <v>4637</v>
      </c>
      <c r="B2951" s="79" t="s">
        <v>4638</v>
      </c>
      <c r="C2951" s="80" t="s">
        <v>6828</v>
      </c>
      <c r="D2951" s="81">
        <v>1225.1099999999999</v>
      </c>
      <c r="E2951" s="81">
        <v>6.2</v>
      </c>
      <c r="F2951" s="81">
        <v>1231.31</v>
      </c>
      <c r="G2951" s="65">
        <f t="shared" si="45"/>
        <v>9</v>
      </c>
    </row>
    <row r="2952" spans="1:7" x14ac:dyDescent="0.25">
      <c r="A2952" s="78" t="s">
        <v>4639</v>
      </c>
      <c r="B2952" s="79" t="s">
        <v>4640</v>
      </c>
      <c r="C2952" s="80" t="s">
        <v>6828</v>
      </c>
      <c r="D2952" s="81">
        <v>218.85</v>
      </c>
      <c r="E2952" s="81">
        <v>25.03</v>
      </c>
      <c r="F2952" s="81">
        <v>243.88</v>
      </c>
      <c r="G2952" s="65">
        <f t="shared" si="45"/>
        <v>9</v>
      </c>
    </row>
    <row r="2953" spans="1:7" x14ac:dyDescent="0.25">
      <c r="A2953" s="78" t="s">
        <v>4641</v>
      </c>
      <c r="B2953" s="79" t="s">
        <v>4642</v>
      </c>
      <c r="C2953" s="80" t="s">
        <v>6828</v>
      </c>
      <c r="D2953" s="81">
        <v>44.16</v>
      </c>
      <c r="E2953" s="81">
        <v>29.69</v>
      </c>
      <c r="F2953" s="81">
        <v>73.849999999999994</v>
      </c>
      <c r="G2953" s="65">
        <f t="shared" si="45"/>
        <v>9</v>
      </c>
    </row>
    <row r="2954" spans="1:7" ht="30" x14ac:dyDescent="0.25">
      <c r="A2954" s="78" t="s">
        <v>4643</v>
      </c>
      <c r="B2954" s="79" t="s">
        <v>7792</v>
      </c>
      <c r="C2954" s="80" t="s">
        <v>6828</v>
      </c>
      <c r="D2954" s="81">
        <v>218.32</v>
      </c>
      <c r="E2954" s="81">
        <v>25.03</v>
      </c>
      <c r="F2954" s="81">
        <v>243.35</v>
      </c>
      <c r="G2954" s="65">
        <f t="shared" ref="G2954:G3017" si="46">LEN(A2954)</f>
        <v>9</v>
      </c>
    </row>
    <row r="2955" spans="1:7" ht="30" x14ac:dyDescent="0.25">
      <c r="A2955" s="78" t="s">
        <v>4644</v>
      </c>
      <c r="B2955" s="79" t="s">
        <v>4645</v>
      </c>
      <c r="C2955" s="80" t="s">
        <v>6828</v>
      </c>
      <c r="D2955" s="81">
        <v>416.63</v>
      </c>
      <c r="E2955" s="81">
        <v>25.03</v>
      </c>
      <c r="F2955" s="81">
        <v>441.66</v>
      </c>
      <c r="G2955" s="65">
        <f t="shared" si="46"/>
        <v>9</v>
      </c>
    </row>
    <row r="2956" spans="1:7" x14ac:dyDescent="0.25">
      <c r="A2956" s="78" t="s">
        <v>4646</v>
      </c>
      <c r="B2956" s="79" t="s">
        <v>4647</v>
      </c>
      <c r="C2956" s="80"/>
      <c r="D2956" s="81"/>
      <c r="E2956" s="81"/>
      <c r="F2956" s="81"/>
      <c r="G2956" s="65">
        <f t="shared" si="46"/>
        <v>5</v>
      </c>
    </row>
    <row r="2957" spans="1:7" x14ac:dyDescent="0.25">
      <c r="A2957" s="78" t="s">
        <v>4648</v>
      </c>
      <c r="B2957" s="79" t="s">
        <v>4649</v>
      </c>
      <c r="C2957" s="80" t="s">
        <v>6830</v>
      </c>
      <c r="D2957" s="81">
        <v>498.36</v>
      </c>
      <c r="E2957" s="81">
        <v>29.34</v>
      </c>
      <c r="F2957" s="81">
        <v>527.70000000000005</v>
      </c>
      <c r="G2957" s="65">
        <f t="shared" si="46"/>
        <v>9</v>
      </c>
    </row>
    <row r="2958" spans="1:7" x14ac:dyDescent="0.25">
      <c r="A2958" s="78" t="s">
        <v>4650</v>
      </c>
      <c r="B2958" s="79" t="s">
        <v>4651</v>
      </c>
      <c r="C2958" s="80" t="s">
        <v>6830</v>
      </c>
      <c r="D2958" s="81">
        <v>267.95999999999998</v>
      </c>
      <c r="E2958" s="81">
        <v>90.3</v>
      </c>
      <c r="F2958" s="81">
        <v>358.26</v>
      </c>
      <c r="G2958" s="65">
        <f t="shared" si="46"/>
        <v>9</v>
      </c>
    </row>
    <row r="2959" spans="1:7" x14ac:dyDescent="0.25">
      <c r="A2959" s="78" t="s">
        <v>4652</v>
      </c>
      <c r="B2959" s="79" t="s">
        <v>4653</v>
      </c>
      <c r="C2959" s="80" t="s">
        <v>6830</v>
      </c>
      <c r="D2959" s="81">
        <v>803.6</v>
      </c>
      <c r="E2959" s="81">
        <v>29.34</v>
      </c>
      <c r="F2959" s="81">
        <v>832.94</v>
      </c>
      <c r="G2959" s="65">
        <f t="shared" si="46"/>
        <v>9</v>
      </c>
    </row>
    <row r="2960" spans="1:7" x14ac:dyDescent="0.25">
      <c r="A2960" s="78" t="s">
        <v>4654</v>
      </c>
      <c r="B2960" s="79" t="s">
        <v>7031</v>
      </c>
      <c r="C2960" s="80"/>
      <c r="D2960" s="81"/>
      <c r="E2960" s="81"/>
      <c r="F2960" s="81"/>
      <c r="G2960" s="65">
        <f t="shared" si="46"/>
        <v>5</v>
      </c>
    </row>
    <row r="2961" spans="1:7" x14ac:dyDescent="0.25">
      <c r="A2961" s="78" t="s">
        <v>4655</v>
      </c>
      <c r="B2961" s="79" t="s">
        <v>4656</v>
      </c>
      <c r="C2961" s="80" t="s">
        <v>6833</v>
      </c>
      <c r="D2961" s="81">
        <v>797.84</v>
      </c>
      <c r="E2961" s="81">
        <v>70.41</v>
      </c>
      <c r="F2961" s="81">
        <v>868.25</v>
      </c>
      <c r="G2961" s="65">
        <f t="shared" si="46"/>
        <v>9</v>
      </c>
    </row>
    <row r="2962" spans="1:7" x14ac:dyDescent="0.25">
      <c r="A2962" s="78" t="s">
        <v>4657</v>
      </c>
      <c r="B2962" s="79" t="s">
        <v>4658</v>
      </c>
      <c r="C2962" s="80" t="s">
        <v>6833</v>
      </c>
      <c r="D2962" s="81">
        <v>947.15</v>
      </c>
      <c r="E2962" s="81">
        <v>70.41</v>
      </c>
      <c r="F2962" s="81">
        <v>1017.56</v>
      </c>
      <c r="G2962" s="65">
        <f t="shared" si="46"/>
        <v>9</v>
      </c>
    </row>
    <row r="2963" spans="1:7" x14ac:dyDescent="0.25">
      <c r="A2963" s="78" t="s">
        <v>4659</v>
      </c>
      <c r="B2963" s="79" t="s">
        <v>4660</v>
      </c>
      <c r="C2963" s="80" t="s">
        <v>6828</v>
      </c>
      <c r="D2963" s="81">
        <v>1069.1500000000001</v>
      </c>
      <c r="E2963" s="81">
        <v>150.15</v>
      </c>
      <c r="F2963" s="81">
        <v>1219.3</v>
      </c>
      <c r="G2963" s="65">
        <f t="shared" si="46"/>
        <v>9</v>
      </c>
    </row>
    <row r="2964" spans="1:7" x14ac:dyDescent="0.25">
      <c r="A2964" s="78" t="s">
        <v>4661</v>
      </c>
      <c r="B2964" s="79" t="s">
        <v>4662</v>
      </c>
      <c r="C2964" s="80" t="s">
        <v>6828</v>
      </c>
      <c r="D2964" s="81">
        <v>225.96</v>
      </c>
      <c r="E2964" s="81">
        <v>25.03</v>
      </c>
      <c r="F2964" s="81">
        <v>250.99</v>
      </c>
      <c r="G2964" s="65">
        <f t="shared" si="46"/>
        <v>9</v>
      </c>
    </row>
    <row r="2965" spans="1:7" x14ac:dyDescent="0.25">
      <c r="A2965" s="78" t="s">
        <v>4663</v>
      </c>
      <c r="B2965" s="79" t="s">
        <v>4664</v>
      </c>
      <c r="C2965" s="80" t="s">
        <v>6828</v>
      </c>
      <c r="D2965" s="81">
        <v>216.03</v>
      </c>
      <c r="E2965" s="81">
        <v>25.03</v>
      </c>
      <c r="F2965" s="81">
        <v>241.06</v>
      </c>
      <c r="G2965" s="65">
        <f t="shared" si="46"/>
        <v>9</v>
      </c>
    </row>
    <row r="2966" spans="1:7" x14ac:dyDescent="0.25">
      <c r="A2966" s="78" t="s">
        <v>4665</v>
      </c>
      <c r="B2966" s="79" t="s">
        <v>4666</v>
      </c>
      <c r="C2966" s="80" t="s">
        <v>6828</v>
      </c>
      <c r="D2966" s="81">
        <v>290.44</v>
      </c>
      <c r="E2966" s="81">
        <v>25.03</v>
      </c>
      <c r="F2966" s="81">
        <v>315.47000000000003</v>
      </c>
      <c r="G2966" s="65">
        <f t="shared" si="46"/>
        <v>9</v>
      </c>
    </row>
    <row r="2967" spans="1:7" x14ac:dyDescent="0.25">
      <c r="A2967" s="78" t="s">
        <v>4667</v>
      </c>
      <c r="B2967" s="79" t="s">
        <v>4668</v>
      </c>
      <c r="C2967" s="80" t="s">
        <v>6828</v>
      </c>
      <c r="D2967" s="81">
        <v>301.52999999999997</v>
      </c>
      <c r="E2967" s="81">
        <v>25.03</v>
      </c>
      <c r="F2967" s="81">
        <v>326.56</v>
      </c>
      <c r="G2967" s="65">
        <f t="shared" si="46"/>
        <v>9</v>
      </c>
    </row>
    <row r="2968" spans="1:7" x14ac:dyDescent="0.25">
      <c r="A2968" s="78" t="s">
        <v>4669</v>
      </c>
      <c r="B2968" s="79" t="s">
        <v>4670</v>
      </c>
      <c r="C2968" s="80" t="s">
        <v>6828</v>
      </c>
      <c r="D2968" s="81">
        <v>780.62</v>
      </c>
      <c r="E2968" s="81">
        <v>25.03</v>
      </c>
      <c r="F2968" s="81">
        <v>805.65</v>
      </c>
      <c r="G2968" s="65">
        <f t="shared" si="46"/>
        <v>9</v>
      </c>
    </row>
    <row r="2969" spans="1:7" x14ac:dyDescent="0.25">
      <c r="A2969" s="78" t="s">
        <v>4671</v>
      </c>
      <c r="B2969" s="79" t="s">
        <v>4672</v>
      </c>
      <c r="C2969" s="80" t="s">
        <v>6828</v>
      </c>
      <c r="D2969" s="81">
        <v>396.61</v>
      </c>
      <c r="E2969" s="81">
        <v>25.03</v>
      </c>
      <c r="F2969" s="81">
        <v>421.64</v>
      </c>
      <c r="G2969" s="65">
        <f t="shared" si="46"/>
        <v>9</v>
      </c>
    </row>
    <row r="2970" spans="1:7" x14ac:dyDescent="0.25">
      <c r="A2970" s="78" t="s">
        <v>4673</v>
      </c>
      <c r="B2970" s="79" t="s">
        <v>4674</v>
      </c>
      <c r="C2970" s="80" t="s">
        <v>6828</v>
      </c>
      <c r="D2970" s="81">
        <v>457.52</v>
      </c>
      <c r="E2970" s="81">
        <v>25.03</v>
      </c>
      <c r="F2970" s="81">
        <v>482.55</v>
      </c>
      <c r="G2970" s="65">
        <f t="shared" si="46"/>
        <v>9</v>
      </c>
    </row>
    <row r="2971" spans="1:7" x14ac:dyDescent="0.25">
      <c r="A2971" s="78" t="s">
        <v>4675</v>
      </c>
      <c r="B2971" s="79" t="s">
        <v>4676</v>
      </c>
      <c r="C2971" s="80" t="s">
        <v>6828</v>
      </c>
      <c r="D2971" s="81">
        <v>554.94000000000005</v>
      </c>
      <c r="E2971" s="81">
        <v>25.03</v>
      </c>
      <c r="F2971" s="81">
        <v>579.97</v>
      </c>
      <c r="G2971" s="65">
        <f t="shared" si="46"/>
        <v>9</v>
      </c>
    </row>
    <row r="2972" spans="1:7" x14ac:dyDescent="0.25">
      <c r="A2972" s="78" t="s">
        <v>4677</v>
      </c>
      <c r="B2972" s="79" t="s">
        <v>4678</v>
      </c>
      <c r="C2972" s="80" t="s">
        <v>6828</v>
      </c>
      <c r="D2972" s="81">
        <v>787.28</v>
      </c>
      <c r="E2972" s="81">
        <v>25.03</v>
      </c>
      <c r="F2972" s="81">
        <v>812.31</v>
      </c>
      <c r="G2972" s="65">
        <f t="shared" si="46"/>
        <v>9</v>
      </c>
    </row>
    <row r="2973" spans="1:7" x14ac:dyDescent="0.25">
      <c r="A2973" s="78" t="s">
        <v>4679</v>
      </c>
      <c r="B2973" s="79" t="s">
        <v>4680</v>
      </c>
      <c r="C2973" s="80" t="s">
        <v>6828</v>
      </c>
      <c r="D2973" s="81">
        <v>1093.31</v>
      </c>
      <c r="E2973" s="81">
        <v>25.03</v>
      </c>
      <c r="F2973" s="81">
        <v>1118.3399999999999</v>
      </c>
      <c r="G2973" s="65">
        <f t="shared" si="46"/>
        <v>9</v>
      </c>
    </row>
    <row r="2974" spans="1:7" x14ac:dyDescent="0.25">
      <c r="A2974" s="78" t="s">
        <v>4681</v>
      </c>
      <c r="B2974" s="79" t="s">
        <v>4682</v>
      </c>
      <c r="C2974" s="80" t="s">
        <v>6828</v>
      </c>
      <c r="D2974" s="81">
        <v>1488.87</v>
      </c>
      <c r="E2974" s="81">
        <v>25.03</v>
      </c>
      <c r="F2974" s="81">
        <v>1513.9</v>
      </c>
      <c r="G2974" s="65">
        <f t="shared" si="46"/>
        <v>9</v>
      </c>
    </row>
    <row r="2975" spans="1:7" x14ac:dyDescent="0.25">
      <c r="A2975" s="78" t="s">
        <v>4683</v>
      </c>
      <c r="B2975" s="79" t="s">
        <v>4684</v>
      </c>
      <c r="C2975" s="80" t="s">
        <v>6828</v>
      </c>
      <c r="D2975" s="81">
        <v>1603.84</v>
      </c>
      <c r="E2975" s="81">
        <v>25.03</v>
      </c>
      <c r="F2975" s="81">
        <v>1628.87</v>
      </c>
      <c r="G2975" s="65">
        <f t="shared" si="46"/>
        <v>9</v>
      </c>
    </row>
    <row r="2976" spans="1:7" x14ac:dyDescent="0.25">
      <c r="A2976" s="78" t="s">
        <v>4685</v>
      </c>
      <c r="B2976" s="79" t="s">
        <v>4686</v>
      </c>
      <c r="C2976" s="80" t="s">
        <v>6828</v>
      </c>
      <c r="D2976" s="81">
        <v>4768.3500000000004</v>
      </c>
      <c r="E2976" s="81">
        <v>25.03</v>
      </c>
      <c r="F2976" s="81">
        <v>4793.38</v>
      </c>
      <c r="G2976" s="65">
        <f t="shared" si="46"/>
        <v>9</v>
      </c>
    </row>
    <row r="2977" spans="1:7" x14ac:dyDescent="0.25">
      <c r="A2977" s="78" t="s">
        <v>4687</v>
      </c>
      <c r="B2977" s="79" t="s">
        <v>4688</v>
      </c>
      <c r="C2977" s="80" t="s">
        <v>6828</v>
      </c>
      <c r="D2977" s="81">
        <v>1911.42</v>
      </c>
      <c r="E2977" s="81">
        <v>25.03</v>
      </c>
      <c r="F2977" s="81">
        <v>1936.45</v>
      </c>
      <c r="G2977" s="65">
        <f t="shared" si="46"/>
        <v>9</v>
      </c>
    </row>
    <row r="2978" spans="1:7" x14ac:dyDescent="0.25">
      <c r="A2978" s="78" t="s">
        <v>4689</v>
      </c>
      <c r="B2978" s="79" t="s">
        <v>4690</v>
      </c>
      <c r="C2978" s="80" t="s">
        <v>6828</v>
      </c>
      <c r="D2978" s="81">
        <v>676.14</v>
      </c>
      <c r="E2978" s="81">
        <v>25.03</v>
      </c>
      <c r="F2978" s="81">
        <v>701.17</v>
      </c>
      <c r="G2978" s="65">
        <f t="shared" si="46"/>
        <v>9</v>
      </c>
    </row>
    <row r="2979" spans="1:7" x14ac:dyDescent="0.25">
      <c r="A2979" s="78" t="s">
        <v>4691</v>
      </c>
      <c r="B2979" s="79" t="s">
        <v>4692</v>
      </c>
      <c r="C2979" s="80" t="s">
        <v>6828</v>
      </c>
      <c r="D2979" s="81">
        <v>683.41</v>
      </c>
      <c r="E2979" s="81">
        <v>25.03</v>
      </c>
      <c r="F2979" s="81">
        <v>708.44</v>
      </c>
      <c r="G2979" s="65">
        <f t="shared" si="46"/>
        <v>9</v>
      </c>
    </row>
    <row r="2980" spans="1:7" x14ac:dyDescent="0.25">
      <c r="A2980" s="78" t="s">
        <v>4693</v>
      </c>
      <c r="B2980" s="79" t="s">
        <v>4694</v>
      </c>
      <c r="C2980" s="80" t="s">
        <v>6828</v>
      </c>
      <c r="D2980" s="81">
        <v>1177.04</v>
      </c>
      <c r="E2980" s="81">
        <v>25.03</v>
      </c>
      <c r="F2980" s="81">
        <v>1202.07</v>
      </c>
      <c r="G2980" s="65">
        <f t="shared" si="46"/>
        <v>9</v>
      </c>
    </row>
    <row r="2981" spans="1:7" x14ac:dyDescent="0.25">
      <c r="A2981" s="78" t="s">
        <v>4695</v>
      </c>
      <c r="B2981" s="79" t="s">
        <v>7032</v>
      </c>
      <c r="C2981" s="80"/>
      <c r="D2981" s="81"/>
      <c r="E2981" s="81"/>
      <c r="F2981" s="81"/>
      <c r="G2981" s="65">
        <f t="shared" si="46"/>
        <v>5</v>
      </c>
    </row>
    <row r="2982" spans="1:7" x14ac:dyDescent="0.25">
      <c r="A2982" s="78" t="s">
        <v>4696</v>
      </c>
      <c r="B2982" s="79" t="s">
        <v>4697</v>
      </c>
      <c r="C2982" s="80" t="s">
        <v>6828</v>
      </c>
      <c r="D2982" s="81">
        <v>9.3000000000000007</v>
      </c>
      <c r="E2982" s="81">
        <v>20.02</v>
      </c>
      <c r="F2982" s="81">
        <v>29.32</v>
      </c>
      <c r="G2982" s="65">
        <f t="shared" si="46"/>
        <v>9</v>
      </c>
    </row>
    <row r="2983" spans="1:7" x14ac:dyDescent="0.25">
      <c r="A2983" s="78" t="s">
        <v>4698</v>
      </c>
      <c r="B2983" s="79" t="s">
        <v>4699</v>
      </c>
      <c r="C2983" s="80" t="s">
        <v>6828</v>
      </c>
      <c r="D2983" s="81">
        <v>0.06</v>
      </c>
      <c r="E2983" s="81">
        <v>25.03</v>
      </c>
      <c r="F2983" s="81">
        <v>25.09</v>
      </c>
      <c r="G2983" s="65">
        <f t="shared" si="46"/>
        <v>9</v>
      </c>
    </row>
    <row r="2984" spans="1:7" x14ac:dyDescent="0.25">
      <c r="A2984" s="78" t="s">
        <v>4700</v>
      </c>
      <c r="B2984" s="79" t="s">
        <v>4701</v>
      </c>
      <c r="C2984" s="80" t="s">
        <v>6828</v>
      </c>
      <c r="D2984" s="81">
        <v>0.06</v>
      </c>
      <c r="E2984" s="81">
        <v>25.03</v>
      </c>
      <c r="F2984" s="81">
        <v>25.09</v>
      </c>
      <c r="G2984" s="65">
        <f t="shared" si="46"/>
        <v>9</v>
      </c>
    </row>
    <row r="2985" spans="1:7" x14ac:dyDescent="0.25">
      <c r="A2985" s="78" t="s">
        <v>4702</v>
      </c>
      <c r="B2985" s="79" t="s">
        <v>4703</v>
      </c>
      <c r="C2985" s="80" t="s">
        <v>6828</v>
      </c>
      <c r="D2985" s="81">
        <v>1.07</v>
      </c>
      <c r="E2985" s="81">
        <v>70.41</v>
      </c>
      <c r="F2985" s="81">
        <v>71.48</v>
      </c>
      <c r="G2985" s="65">
        <f t="shared" si="46"/>
        <v>9</v>
      </c>
    </row>
    <row r="2986" spans="1:7" x14ac:dyDescent="0.25">
      <c r="A2986" s="78" t="s">
        <v>4704</v>
      </c>
      <c r="B2986" s="79" t="s">
        <v>4705</v>
      </c>
      <c r="C2986" s="80" t="s">
        <v>6828</v>
      </c>
      <c r="D2986" s="81"/>
      <c r="E2986" s="81">
        <v>125.13</v>
      </c>
      <c r="F2986" s="81">
        <v>125.13</v>
      </c>
      <c r="G2986" s="65">
        <f t="shared" si="46"/>
        <v>9</v>
      </c>
    </row>
    <row r="2987" spans="1:7" x14ac:dyDescent="0.25">
      <c r="A2987" s="78" t="s">
        <v>4706</v>
      </c>
      <c r="B2987" s="79" t="s">
        <v>4707</v>
      </c>
      <c r="C2987" s="80" t="s">
        <v>6828</v>
      </c>
      <c r="D2987" s="81">
        <v>34.520000000000003</v>
      </c>
      <c r="E2987" s="81">
        <v>6.11</v>
      </c>
      <c r="F2987" s="81">
        <v>40.630000000000003</v>
      </c>
      <c r="G2987" s="65">
        <f t="shared" si="46"/>
        <v>9</v>
      </c>
    </row>
    <row r="2988" spans="1:7" x14ac:dyDescent="0.25">
      <c r="A2988" s="78" t="s">
        <v>4708</v>
      </c>
      <c r="B2988" s="79" t="s">
        <v>4709</v>
      </c>
      <c r="C2988" s="80" t="s">
        <v>6828</v>
      </c>
      <c r="D2988" s="81">
        <v>6.57</v>
      </c>
      <c r="E2988" s="81">
        <v>6.11</v>
      </c>
      <c r="F2988" s="81">
        <v>12.68</v>
      </c>
      <c r="G2988" s="65">
        <f t="shared" si="46"/>
        <v>9</v>
      </c>
    </row>
    <row r="2989" spans="1:7" x14ac:dyDescent="0.25">
      <c r="A2989" s="78" t="s">
        <v>4710</v>
      </c>
      <c r="B2989" s="79" t="s">
        <v>4711</v>
      </c>
      <c r="C2989" s="80" t="s">
        <v>6828</v>
      </c>
      <c r="D2989" s="81">
        <v>124.52</v>
      </c>
      <c r="E2989" s="81">
        <v>3.46</v>
      </c>
      <c r="F2989" s="81">
        <v>127.98</v>
      </c>
      <c r="G2989" s="65">
        <f t="shared" si="46"/>
        <v>9</v>
      </c>
    </row>
    <row r="2990" spans="1:7" ht="30" x14ac:dyDescent="0.25">
      <c r="A2990" s="78" t="s">
        <v>4712</v>
      </c>
      <c r="B2990" s="79" t="s">
        <v>4713</v>
      </c>
      <c r="C2990" s="80" t="s">
        <v>6828</v>
      </c>
      <c r="D2990" s="81">
        <v>42.56</v>
      </c>
      <c r="E2990" s="81">
        <v>2.04</v>
      </c>
      <c r="F2990" s="81">
        <v>44.6</v>
      </c>
      <c r="G2990" s="65">
        <f t="shared" si="46"/>
        <v>9</v>
      </c>
    </row>
    <row r="2991" spans="1:7" x14ac:dyDescent="0.25">
      <c r="A2991" s="78" t="s">
        <v>4714</v>
      </c>
      <c r="B2991" s="79" t="s">
        <v>4715</v>
      </c>
      <c r="C2991" s="80" t="s">
        <v>6828</v>
      </c>
      <c r="D2991" s="81">
        <v>66.400000000000006</v>
      </c>
      <c r="E2991" s="81">
        <v>6.11</v>
      </c>
      <c r="F2991" s="81">
        <v>72.510000000000005</v>
      </c>
      <c r="G2991" s="65">
        <f t="shared" si="46"/>
        <v>9</v>
      </c>
    </row>
    <row r="2992" spans="1:7" x14ac:dyDescent="0.25">
      <c r="A2992" s="78" t="s">
        <v>4716</v>
      </c>
      <c r="B2992" s="79" t="s">
        <v>4717</v>
      </c>
      <c r="C2992" s="80" t="s">
        <v>6828</v>
      </c>
      <c r="D2992" s="81">
        <v>61.53</v>
      </c>
      <c r="E2992" s="81">
        <v>3.46</v>
      </c>
      <c r="F2992" s="81">
        <v>64.989999999999995</v>
      </c>
      <c r="G2992" s="65">
        <f t="shared" si="46"/>
        <v>9</v>
      </c>
    </row>
    <row r="2993" spans="1:7" x14ac:dyDescent="0.25">
      <c r="A2993" s="78" t="s">
        <v>4718</v>
      </c>
      <c r="B2993" s="79" t="s">
        <v>4719</v>
      </c>
      <c r="C2993" s="80" t="s">
        <v>6828</v>
      </c>
      <c r="D2993" s="81">
        <v>53.76</v>
      </c>
      <c r="E2993" s="81">
        <v>3.46</v>
      </c>
      <c r="F2993" s="81">
        <v>57.22</v>
      </c>
      <c r="G2993" s="65">
        <f t="shared" si="46"/>
        <v>9</v>
      </c>
    </row>
    <row r="2994" spans="1:7" x14ac:dyDescent="0.25">
      <c r="A2994" s="78" t="s">
        <v>4720</v>
      </c>
      <c r="B2994" s="79" t="s">
        <v>4721</v>
      </c>
      <c r="C2994" s="80" t="s">
        <v>6828</v>
      </c>
      <c r="D2994" s="81">
        <v>78.900000000000006</v>
      </c>
      <c r="E2994" s="81">
        <v>45.04</v>
      </c>
      <c r="F2994" s="81">
        <v>123.94</v>
      </c>
      <c r="G2994" s="65">
        <f t="shared" si="46"/>
        <v>9</v>
      </c>
    </row>
    <row r="2995" spans="1:7" x14ac:dyDescent="0.25">
      <c r="A2995" s="78" t="s">
        <v>4722</v>
      </c>
      <c r="B2995" s="79" t="s">
        <v>4723</v>
      </c>
      <c r="C2995" s="80" t="s">
        <v>6828</v>
      </c>
      <c r="D2995" s="81">
        <v>152.5</v>
      </c>
      <c r="E2995" s="81">
        <v>25.03</v>
      </c>
      <c r="F2995" s="81">
        <v>177.53</v>
      </c>
      <c r="G2995" s="65">
        <f t="shared" si="46"/>
        <v>9</v>
      </c>
    </row>
    <row r="2996" spans="1:7" x14ac:dyDescent="0.25">
      <c r="A2996" s="78" t="s">
        <v>4724</v>
      </c>
      <c r="B2996" s="79" t="s">
        <v>4725</v>
      </c>
      <c r="C2996" s="80" t="s">
        <v>6828</v>
      </c>
      <c r="D2996" s="81">
        <v>175.52</v>
      </c>
      <c r="E2996" s="81">
        <v>25.03</v>
      </c>
      <c r="F2996" s="81">
        <v>200.55</v>
      </c>
      <c r="G2996" s="65">
        <f t="shared" si="46"/>
        <v>9</v>
      </c>
    </row>
    <row r="2997" spans="1:7" x14ac:dyDescent="0.25">
      <c r="A2997" s="78" t="s">
        <v>4726</v>
      </c>
      <c r="B2997" s="79" t="s">
        <v>4727</v>
      </c>
      <c r="C2997" s="80" t="s">
        <v>6828</v>
      </c>
      <c r="D2997" s="81">
        <v>47.28</v>
      </c>
      <c r="E2997" s="81">
        <v>6.11</v>
      </c>
      <c r="F2997" s="81">
        <v>53.39</v>
      </c>
      <c r="G2997" s="65">
        <f t="shared" si="46"/>
        <v>9</v>
      </c>
    </row>
    <row r="2998" spans="1:7" x14ac:dyDescent="0.25">
      <c r="A2998" s="78" t="s">
        <v>4728</v>
      </c>
      <c r="B2998" s="79" t="s">
        <v>4729</v>
      </c>
      <c r="C2998" s="80" t="s">
        <v>6828</v>
      </c>
      <c r="D2998" s="81">
        <v>17.920000000000002</v>
      </c>
      <c r="E2998" s="81">
        <v>20.02</v>
      </c>
      <c r="F2998" s="81">
        <v>37.94</v>
      </c>
      <c r="G2998" s="65">
        <f t="shared" si="46"/>
        <v>9</v>
      </c>
    </row>
    <row r="2999" spans="1:7" x14ac:dyDescent="0.25">
      <c r="A2999" s="78" t="s">
        <v>4730</v>
      </c>
      <c r="B2999" s="79" t="s">
        <v>4731</v>
      </c>
      <c r="C2999" s="80" t="s">
        <v>6828</v>
      </c>
      <c r="D2999" s="81">
        <v>12.24</v>
      </c>
      <c r="E2999" s="81">
        <v>20.02</v>
      </c>
      <c r="F2999" s="81">
        <v>32.26</v>
      </c>
      <c r="G2999" s="65">
        <f t="shared" si="46"/>
        <v>9</v>
      </c>
    </row>
    <row r="3000" spans="1:7" x14ac:dyDescent="0.25">
      <c r="A3000" s="78" t="s">
        <v>4732</v>
      </c>
      <c r="B3000" s="79" t="s">
        <v>4733</v>
      </c>
      <c r="C3000" s="80" t="s">
        <v>6828</v>
      </c>
      <c r="D3000" s="81">
        <v>52.06</v>
      </c>
      <c r="E3000" s="81">
        <v>3.05</v>
      </c>
      <c r="F3000" s="81">
        <v>55.11</v>
      </c>
      <c r="G3000" s="65">
        <f t="shared" si="46"/>
        <v>9</v>
      </c>
    </row>
    <row r="3001" spans="1:7" x14ac:dyDescent="0.25">
      <c r="A3001" s="78" t="s">
        <v>4734</v>
      </c>
      <c r="B3001" s="79" t="s">
        <v>4735</v>
      </c>
      <c r="C3001" s="80" t="s">
        <v>6828</v>
      </c>
      <c r="D3001" s="81">
        <v>8.61</v>
      </c>
      <c r="E3001" s="81">
        <v>8.51</v>
      </c>
      <c r="F3001" s="81">
        <v>17.12</v>
      </c>
      <c r="G3001" s="65">
        <f t="shared" si="46"/>
        <v>9</v>
      </c>
    </row>
    <row r="3002" spans="1:7" x14ac:dyDescent="0.25">
      <c r="A3002" s="78" t="s">
        <v>4736</v>
      </c>
      <c r="B3002" s="79" t="s">
        <v>4737</v>
      </c>
      <c r="C3002" s="80" t="s">
        <v>6828</v>
      </c>
      <c r="D3002" s="81">
        <v>338.65</v>
      </c>
      <c r="E3002" s="81">
        <v>35.21</v>
      </c>
      <c r="F3002" s="81">
        <v>373.86</v>
      </c>
      <c r="G3002" s="65">
        <f t="shared" si="46"/>
        <v>9</v>
      </c>
    </row>
    <row r="3003" spans="1:7" x14ac:dyDescent="0.25">
      <c r="A3003" s="78" t="s">
        <v>4738</v>
      </c>
      <c r="B3003" s="79" t="s">
        <v>4739</v>
      </c>
      <c r="C3003" s="80" t="s">
        <v>6828</v>
      </c>
      <c r="D3003" s="81">
        <v>5.61</v>
      </c>
      <c r="E3003" s="81">
        <v>2.04</v>
      </c>
      <c r="F3003" s="81">
        <v>7.65</v>
      </c>
      <c r="G3003" s="65">
        <f t="shared" si="46"/>
        <v>9</v>
      </c>
    </row>
    <row r="3004" spans="1:7" x14ac:dyDescent="0.25">
      <c r="A3004" s="78" t="s">
        <v>4740</v>
      </c>
      <c r="B3004" s="79" t="s">
        <v>4741</v>
      </c>
      <c r="C3004" s="80" t="s">
        <v>6828</v>
      </c>
      <c r="D3004" s="81">
        <v>56.56</v>
      </c>
      <c r="E3004" s="81">
        <v>2.04</v>
      </c>
      <c r="F3004" s="81">
        <v>58.6</v>
      </c>
      <c r="G3004" s="65">
        <f t="shared" si="46"/>
        <v>9</v>
      </c>
    </row>
    <row r="3005" spans="1:7" x14ac:dyDescent="0.25">
      <c r="A3005" s="78" t="s">
        <v>4742</v>
      </c>
      <c r="B3005" s="79" t="s">
        <v>4743</v>
      </c>
      <c r="C3005" s="80" t="s">
        <v>6828</v>
      </c>
      <c r="D3005" s="81">
        <v>72.650000000000006</v>
      </c>
      <c r="E3005" s="81">
        <v>10.01</v>
      </c>
      <c r="F3005" s="81">
        <v>82.66</v>
      </c>
      <c r="G3005" s="65">
        <f t="shared" si="46"/>
        <v>9</v>
      </c>
    </row>
    <row r="3006" spans="1:7" x14ac:dyDescent="0.25">
      <c r="A3006" s="78" t="s">
        <v>4744</v>
      </c>
      <c r="B3006" s="79" t="s">
        <v>4745</v>
      </c>
      <c r="C3006" s="80" t="s">
        <v>6828</v>
      </c>
      <c r="D3006" s="81">
        <v>29.95</v>
      </c>
      <c r="E3006" s="81">
        <v>10.01</v>
      </c>
      <c r="F3006" s="81">
        <v>39.96</v>
      </c>
      <c r="G3006" s="65">
        <f t="shared" si="46"/>
        <v>9</v>
      </c>
    </row>
    <row r="3007" spans="1:7" x14ac:dyDescent="0.25">
      <c r="A3007" s="78" t="s">
        <v>4746</v>
      </c>
      <c r="B3007" s="79" t="s">
        <v>7033</v>
      </c>
      <c r="C3007" s="80"/>
      <c r="D3007" s="81"/>
      <c r="E3007" s="81"/>
      <c r="F3007" s="81"/>
      <c r="G3007" s="65">
        <f t="shared" si="46"/>
        <v>2</v>
      </c>
    </row>
    <row r="3008" spans="1:7" x14ac:dyDescent="0.25">
      <c r="A3008" s="78" t="s">
        <v>4747</v>
      </c>
      <c r="B3008" s="79" t="s">
        <v>7034</v>
      </c>
      <c r="C3008" s="80"/>
      <c r="D3008" s="81"/>
      <c r="E3008" s="81"/>
      <c r="F3008" s="81"/>
      <c r="G3008" s="65">
        <f t="shared" si="46"/>
        <v>5</v>
      </c>
    </row>
    <row r="3009" spans="1:7" ht="30" x14ac:dyDescent="0.25">
      <c r="A3009" s="78" t="s">
        <v>4748</v>
      </c>
      <c r="B3009" s="79" t="s">
        <v>4749</v>
      </c>
      <c r="C3009" s="80" t="s">
        <v>6828</v>
      </c>
      <c r="D3009" s="81">
        <v>816.66</v>
      </c>
      <c r="E3009" s="81">
        <v>615.95000000000005</v>
      </c>
      <c r="F3009" s="81">
        <v>1432.61</v>
      </c>
      <c r="G3009" s="65">
        <f t="shared" si="46"/>
        <v>9</v>
      </c>
    </row>
    <row r="3010" spans="1:7" ht="30" x14ac:dyDescent="0.25">
      <c r="A3010" s="78" t="s">
        <v>4750</v>
      </c>
      <c r="B3010" s="79" t="s">
        <v>4751</v>
      </c>
      <c r="C3010" s="80" t="s">
        <v>6828</v>
      </c>
      <c r="D3010" s="81">
        <v>868.2</v>
      </c>
      <c r="E3010" s="81">
        <v>615.95000000000005</v>
      </c>
      <c r="F3010" s="81">
        <v>1484.15</v>
      </c>
      <c r="G3010" s="65">
        <f t="shared" si="46"/>
        <v>9</v>
      </c>
    </row>
    <row r="3011" spans="1:7" ht="30" x14ac:dyDescent="0.25">
      <c r="A3011" s="78" t="s">
        <v>4752</v>
      </c>
      <c r="B3011" s="79" t="s">
        <v>4753</v>
      </c>
      <c r="C3011" s="80" t="s">
        <v>6828</v>
      </c>
      <c r="D3011" s="81">
        <v>2482.52</v>
      </c>
      <c r="E3011" s="81">
        <v>1086.21</v>
      </c>
      <c r="F3011" s="81">
        <v>3568.73</v>
      </c>
      <c r="G3011" s="65">
        <f t="shared" si="46"/>
        <v>9</v>
      </c>
    </row>
    <row r="3012" spans="1:7" ht="30" x14ac:dyDescent="0.25">
      <c r="A3012" s="78" t="s">
        <v>4754</v>
      </c>
      <c r="B3012" s="79" t="s">
        <v>4755</v>
      </c>
      <c r="C3012" s="80" t="s">
        <v>6828</v>
      </c>
      <c r="D3012" s="81">
        <v>2569.66</v>
      </c>
      <c r="E3012" s="81">
        <v>1086.21</v>
      </c>
      <c r="F3012" s="81">
        <v>3655.87</v>
      </c>
      <c r="G3012" s="65">
        <f t="shared" si="46"/>
        <v>9</v>
      </c>
    </row>
    <row r="3013" spans="1:7" ht="30" x14ac:dyDescent="0.25">
      <c r="A3013" s="78" t="s">
        <v>4756</v>
      </c>
      <c r="B3013" s="79" t="s">
        <v>4757</v>
      </c>
      <c r="C3013" s="80" t="s">
        <v>6828</v>
      </c>
      <c r="D3013" s="81">
        <v>2905.84</v>
      </c>
      <c r="E3013" s="81">
        <v>1086.21</v>
      </c>
      <c r="F3013" s="81">
        <v>3992.05</v>
      </c>
      <c r="G3013" s="65">
        <f t="shared" si="46"/>
        <v>9</v>
      </c>
    </row>
    <row r="3014" spans="1:7" ht="30" x14ac:dyDescent="0.25">
      <c r="A3014" s="78" t="s">
        <v>4758</v>
      </c>
      <c r="B3014" s="79" t="s">
        <v>4759</v>
      </c>
      <c r="C3014" s="80" t="s">
        <v>6828</v>
      </c>
      <c r="D3014" s="81">
        <v>3196.15</v>
      </c>
      <c r="E3014" s="81">
        <v>1086.21</v>
      </c>
      <c r="F3014" s="81">
        <v>4282.3599999999997</v>
      </c>
      <c r="G3014" s="65">
        <f t="shared" si="46"/>
        <v>9</v>
      </c>
    </row>
    <row r="3015" spans="1:7" x14ac:dyDescent="0.25">
      <c r="A3015" s="78" t="s">
        <v>4760</v>
      </c>
      <c r="B3015" s="79" t="s">
        <v>7035</v>
      </c>
      <c r="C3015" s="80"/>
      <c r="D3015" s="81"/>
      <c r="E3015" s="81"/>
      <c r="F3015" s="81"/>
      <c r="G3015" s="65">
        <f t="shared" si="46"/>
        <v>5</v>
      </c>
    </row>
    <row r="3016" spans="1:7" x14ac:dyDescent="0.25">
      <c r="A3016" s="78" t="s">
        <v>4761</v>
      </c>
      <c r="B3016" s="79" t="s">
        <v>4762</v>
      </c>
      <c r="C3016" s="80" t="s">
        <v>6828</v>
      </c>
      <c r="D3016" s="81">
        <v>2362.9499999999998</v>
      </c>
      <c r="E3016" s="81">
        <v>785.24</v>
      </c>
      <c r="F3016" s="81">
        <v>3148.19</v>
      </c>
      <c r="G3016" s="65">
        <f t="shared" si="46"/>
        <v>9</v>
      </c>
    </row>
    <row r="3017" spans="1:7" x14ac:dyDescent="0.25">
      <c r="A3017" s="78" t="s">
        <v>4763</v>
      </c>
      <c r="B3017" s="79" t="s">
        <v>4764</v>
      </c>
      <c r="C3017" s="80" t="s">
        <v>6828</v>
      </c>
      <c r="D3017" s="81">
        <v>5134.34</v>
      </c>
      <c r="E3017" s="81">
        <v>1677.33</v>
      </c>
      <c r="F3017" s="81">
        <v>6811.67</v>
      </c>
      <c r="G3017" s="65">
        <f t="shared" si="46"/>
        <v>9</v>
      </c>
    </row>
    <row r="3018" spans="1:7" x14ac:dyDescent="0.25">
      <c r="A3018" s="78" t="s">
        <v>4765</v>
      </c>
      <c r="B3018" s="79" t="s">
        <v>4766</v>
      </c>
      <c r="C3018" s="80" t="s">
        <v>6828</v>
      </c>
      <c r="D3018" s="81">
        <v>8578.02</v>
      </c>
      <c r="E3018" s="81">
        <v>2211.02</v>
      </c>
      <c r="F3018" s="81">
        <v>10789.04</v>
      </c>
      <c r="G3018" s="65">
        <f t="shared" ref="G3018:G3081" si="47">LEN(A3018)</f>
        <v>9</v>
      </c>
    </row>
    <row r="3019" spans="1:7" x14ac:dyDescent="0.25">
      <c r="A3019" s="78" t="s">
        <v>4767</v>
      </c>
      <c r="B3019" s="79" t="s">
        <v>4768</v>
      </c>
      <c r="C3019" s="80" t="s">
        <v>6828</v>
      </c>
      <c r="D3019" s="81">
        <v>12002.59</v>
      </c>
      <c r="E3019" s="81">
        <v>2680.66</v>
      </c>
      <c r="F3019" s="81">
        <v>14683.25</v>
      </c>
      <c r="G3019" s="65">
        <f t="shared" si="47"/>
        <v>9</v>
      </c>
    </row>
    <row r="3020" spans="1:7" x14ac:dyDescent="0.25">
      <c r="A3020" s="78" t="s">
        <v>4769</v>
      </c>
      <c r="B3020" s="79" t="s">
        <v>4770</v>
      </c>
      <c r="C3020" s="80" t="s">
        <v>6828</v>
      </c>
      <c r="D3020" s="81">
        <v>594.29</v>
      </c>
      <c r="E3020" s="81">
        <v>533.5</v>
      </c>
      <c r="F3020" s="81">
        <v>1127.79</v>
      </c>
      <c r="G3020" s="65">
        <f t="shared" si="47"/>
        <v>9</v>
      </c>
    </row>
    <row r="3021" spans="1:7" x14ac:dyDescent="0.25">
      <c r="A3021" s="78" t="s">
        <v>4771</v>
      </c>
      <c r="B3021" s="79" t="s">
        <v>4772</v>
      </c>
      <c r="C3021" s="80"/>
      <c r="D3021" s="81"/>
      <c r="E3021" s="81"/>
      <c r="F3021" s="81"/>
      <c r="G3021" s="65">
        <f t="shared" si="47"/>
        <v>5</v>
      </c>
    </row>
    <row r="3022" spans="1:7" x14ac:dyDescent="0.25">
      <c r="A3022" s="78" t="s">
        <v>4773</v>
      </c>
      <c r="B3022" s="79" t="s">
        <v>4774</v>
      </c>
      <c r="C3022" s="80" t="s">
        <v>6828</v>
      </c>
      <c r="D3022" s="81">
        <v>2498.79</v>
      </c>
      <c r="E3022" s="81">
        <v>37.54</v>
      </c>
      <c r="F3022" s="81">
        <v>2536.33</v>
      </c>
      <c r="G3022" s="65">
        <f t="shared" si="47"/>
        <v>9</v>
      </c>
    </row>
    <row r="3023" spans="1:7" x14ac:dyDescent="0.25">
      <c r="A3023" s="78" t="s">
        <v>4775</v>
      </c>
      <c r="B3023" s="79" t="s">
        <v>4776</v>
      </c>
      <c r="C3023" s="80" t="s">
        <v>6828</v>
      </c>
      <c r="D3023" s="81">
        <v>3580.53</v>
      </c>
      <c r="E3023" s="81">
        <v>37.54</v>
      </c>
      <c r="F3023" s="81">
        <v>3618.07</v>
      </c>
      <c r="G3023" s="65">
        <f t="shared" si="47"/>
        <v>9</v>
      </c>
    </row>
    <row r="3024" spans="1:7" x14ac:dyDescent="0.25">
      <c r="A3024" s="78" t="s">
        <v>4777</v>
      </c>
      <c r="B3024" s="79" t="s">
        <v>4778</v>
      </c>
      <c r="C3024" s="80" t="s">
        <v>6828</v>
      </c>
      <c r="D3024" s="81">
        <v>639.23</v>
      </c>
      <c r="E3024" s="81">
        <v>60.06</v>
      </c>
      <c r="F3024" s="81">
        <v>699.29</v>
      </c>
      <c r="G3024" s="65">
        <f t="shared" si="47"/>
        <v>9</v>
      </c>
    </row>
    <row r="3025" spans="1:7" x14ac:dyDescent="0.25">
      <c r="A3025" s="78" t="s">
        <v>4779</v>
      </c>
      <c r="B3025" s="79" t="s">
        <v>4780</v>
      </c>
      <c r="C3025" s="80" t="s">
        <v>6828</v>
      </c>
      <c r="D3025" s="81">
        <v>1014.41</v>
      </c>
      <c r="E3025" s="81">
        <v>60.06</v>
      </c>
      <c r="F3025" s="81">
        <v>1074.47</v>
      </c>
      <c r="G3025" s="65">
        <f t="shared" si="47"/>
        <v>9</v>
      </c>
    </row>
    <row r="3026" spans="1:7" x14ac:dyDescent="0.25">
      <c r="A3026" s="78" t="s">
        <v>4781</v>
      </c>
      <c r="B3026" s="79" t="s">
        <v>4782</v>
      </c>
      <c r="C3026" s="80" t="s">
        <v>6828</v>
      </c>
      <c r="D3026" s="81">
        <v>2565.39</v>
      </c>
      <c r="E3026" s="81">
        <v>37.54</v>
      </c>
      <c r="F3026" s="81">
        <v>2602.9299999999998</v>
      </c>
      <c r="G3026" s="65">
        <f t="shared" si="47"/>
        <v>9</v>
      </c>
    </row>
    <row r="3027" spans="1:7" x14ac:dyDescent="0.25">
      <c r="A3027" s="78" t="s">
        <v>4783</v>
      </c>
      <c r="B3027" s="79" t="s">
        <v>7036</v>
      </c>
      <c r="C3027" s="80"/>
      <c r="D3027" s="81"/>
      <c r="E3027" s="81"/>
      <c r="F3027" s="81"/>
      <c r="G3027" s="65">
        <f t="shared" si="47"/>
        <v>5</v>
      </c>
    </row>
    <row r="3028" spans="1:7" x14ac:dyDescent="0.25">
      <c r="A3028" s="78" t="s">
        <v>4784</v>
      </c>
      <c r="B3028" s="79" t="s">
        <v>4785</v>
      </c>
      <c r="C3028" s="80" t="s">
        <v>6828</v>
      </c>
      <c r="D3028" s="81">
        <v>1008.75</v>
      </c>
      <c r="E3028" s="81"/>
      <c r="F3028" s="81">
        <v>1008.75</v>
      </c>
      <c r="G3028" s="65">
        <f t="shared" si="47"/>
        <v>9</v>
      </c>
    </row>
    <row r="3029" spans="1:7" x14ac:dyDescent="0.25">
      <c r="A3029" s="78" t="s">
        <v>4786</v>
      </c>
      <c r="B3029" s="79" t="s">
        <v>7037</v>
      </c>
      <c r="C3029" s="80"/>
      <c r="D3029" s="81"/>
      <c r="E3029" s="81"/>
      <c r="F3029" s="81"/>
      <c r="G3029" s="65">
        <f t="shared" si="47"/>
        <v>2</v>
      </c>
    </row>
    <row r="3030" spans="1:7" ht="30" x14ac:dyDescent="0.25">
      <c r="A3030" s="78" t="s">
        <v>4787</v>
      </c>
      <c r="B3030" s="79" t="s">
        <v>7038</v>
      </c>
      <c r="C3030" s="80"/>
      <c r="D3030" s="81"/>
      <c r="E3030" s="81"/>
      <c r="F3030" s="81"/>
      <c r="G3030" s="65">
        <f t="shared" si="47"/>
        <v>5</v>
      </c>
    </row>
    <row r="3031" spans="1:7" ht="30" x14ac:dyDescent="0.25">
      <c r="A3031" s="78" t="s">
        <v>4788</v>
      </c>
      <c r="B3031" s="79" t="s">
        <v>4789</v>
      </c>
      <c r="C3031" s="80" t="s">
        <v>6833</v>
      </c>
      <c r="D3031" s="81">
        <v>5.89</v>
      </c>
      <c r="E3031" s="81">
        <v>25.03</v>
      </c>
      <c r="F3031" s="81">
        <v>30.92</v>
      </c>
      <c r="G3031" s="65">
        <f t="shared" si="47"/>
        <v>9</v>
      </c>
    </row>
    <row r="3032" spans="1:7" ht="30" x14ac:dyDescent="0.25">
      <c r="A3032" s="78" t="s">
        <v>4790</v>
      </c>
      <c r="B3032" s="79" t="s">
        <v>4791</v>
      </c>
      <c r="C3032" s="80" t="s">
        <v>6833</v>
      </c>
      <c r="D3032" s="81">
        <v>6.35</v>
      </c>
      <c r="E3032" s="81">
        <v>25.03</v>
      </c>
      <c r="F3032" s="81">
        <v>31.38</v>
      </c>
      <c r="G3032" s="65">
        <f t="shared" si="47"/>
        <v>9</v>
      </c>
    </row>
    <row r="3033" spans="1:7" ht="30" x14ac:dyDescent="0.25">
      <c r="A3033" s="78" t="s">
        <v>4792</v>
      </c>
      <c r="B3033" s="79" t="s">
        <v>4793</v>
      </c>
      <c r="C3033" s="80" t="s">
        <v>6833</v>
      </c>
      <c r="D3033" s="81">
        <v>14.33</v>
      </c>
      <c r="E3033" s="81">
        <v>25.03</v>
      </c>
      <c r="F3033" s="81">
        <v>39.36</v>
      </c>
      <c r="G3033" s="65">
        <f t="shared" si="47"/>
        <v>9</v>
      </c>
    </row>
    <row r="3034" spans="1:7" ht="30" x14ac:dyDescent="0.25">
      <c r="A3034" s="78" t="s">
        <v>4794</v>
      </c>
      <c r="B3034" s="79" t="s">
        <v>4795</v>
      </c>
      <c r="C3034" s="80" t="s">
        <v>6833</v>
      </c>
      <c r="D3034" s="81">
        <v>24.01</v>
      </c>
      <c r="E3034" s="81">
        <v>25.03</v>
      </c>
      <c r="F3034" s="81">
        <v>49.04</v>
      </c>
      <c r="G3034" s="65">
        <f t="shared" si="47"/>
        <v>9</v>
      </c>
    </row>
    <row r="3035" spans="1:7" ht="30" x14ac:dyDescent="0.25">
      <c r="A3035" s="78" t="s">
        <v>4796</v>
      </c>
      <c r="B3035" s="79" t="s">
        <v>4797</v>
      </c>
      <c r="C3035" s="80" t="s">
        <v>6833</v>
      </c>
      <c r="D3035" s="81">
        <v>21.21</v>
      </c>
      <c r="E3035" s="81">
        <v>30.03</v>
      </c>
      <c r="F3035" s="81">
        <v>51.24</v>
      </c>
      <c r="G3035" s="65">
        <f t="shared" si="47"/>
        <v>9</v>
      </c>
    </row>
    <row r="3036" spans="1:7" ht="30" x14ac:dyDescent="0.25">
      <c r="A3036" s="78" t="s">
        <v>4798</v>
      </c>
      <c r="B3036" s="79" t="s">
        <v>4799</v>
      </c>
      <c r="C3036" s="80" t="s">
        <v>6833</v>
      </c>
      <c r="D3036" s="81">
        <v>41.67</v>
      </c>
      <c r="E3036" s="81">
        <v>35.03</v>
      </c>
      <c r="F3036" s="81">
        <v>76.7</v>
      </c>
      <c r="G3036" s="65">
        <f t="shared" si="47"/>
        <v>9</v>
      </c>
    </row>
    <row r="3037" spans="1:7" ht="30" x14ac:dyDescent="0.25">
      <c r="A3037" s="78" t="s">
        <v>4800</v>
      </c>
      <c r="B3037" s="79" t="s">
        <v>4801</v>
      </c>
      <c r="C3037" s="80" t="s">
        <v>6833</v>
      </c>
      <c r="D3037" s="81">
        <v>64</v>
      </c>
      <c r="E3037" s="81">
        <v>45.04</v>
      </c>
      <c r="F3037" s="81">
        <v>109.04</v>
      </c>
      <c r="G3037" s="65">
        <f t="shared" si="47"/>
        <v>9</v>
      </c>
    </row>
    <row r="3038" spans="1:7" ht="30" x14ac:dyDescent="0.25">
      <c r="A3038" s="78" t="s">
        <v>4802</v>
      </c>
      <c r="B3038" s="79" t="s">
        <v>4803</v>
      </c>
      <c r="C3038" s="80" t="s">
        <v>6833</v>
      </c>
      <c r="D3038" s="81">
        <v>76.31</v>
      </c>
      <c r="E3038" s="81">
        <v>50.05</v>
      </c>
      <c r="F3038" s="81">
        <v>126.36</v>
      </c>
      <c r="G3038" s="65">
        <f t="shared" si="47"/>
        <v>9</v>
      </c>
    </row>
    <row r="3039" spans="1:7" ht="30" x14ac:dyDescent="0.25">
      <c r="A3039" s="78" t="s">
        <v>4804</v>
      </c>
      <c r="B3039" s="79" t="s">
        <v>4805</v>
      </c>
      <c r="C3039" s="80" t="s">
        <v>6833</v>
      </c>
      <c r="D3039" s="81">
        <v>159</v>
      </c>
      <c r="E3039" s="81">
        <v>55.06</v>
      </c>
      <c r="F3039" s="81">
        <v>214.06</v>
      </c>
      <c r="G3039" s="65">
        <f t="shared" si="47"/>
        <v>9</v>
      </c>
    </row>
    <row r="3040" spans="1:7" x14ac:dyDescent="0.25">
      <c r="A3040" s="78" t="s">
        <v>4806</v>
      </c>
      <c r="B3040" s="79" t="s">
        <v>7039</v>
      </c>
      <c r="C3040" s="80"/>
      <c r="D3040" s="81"/>
      <c r="E3040" s="81"/>
      <c r="F3040" s="81"/>
      <c r="G3040" s="65">
        <f t="shared" si="47"/>
        <v>5</v>
      </c>
    </row>
    <row r="3041" spans="1:7" ht="30" x14ac:dyDescent="0.25">
      <c r="A3041" s="78" t="s">
        <v>4807</v>
      </c>
      <c r="B3041" s="79" t="s">
        <v>7793</v>
      </c>
      <c r="C3041" s="80" t="s">
        <v>6833</v>
      </c>
      <c r="D3041" s="81">
        <v>11.48</v>
      </c>
      <c r="E3041" s="81">
        <v>25.03</v>
      </c>
      <c r="F3041" s="81">
        <v>36.51</v>
      </c>
      <c r="G3041" s="65">
        <f t="shared" si="47"/>
        <v>9</v>
      </c>
    </row>
    <row r="3042" spans="1:7" ht="30" x14ac:dyDescent="0.25">
      <c r="A3042" s="78" t="s">
        <v>4808</v>
      </c>
      <c r="B3042" s="79" t="s">
        <v>7794</v>
      </c>
      <c r="C3042" s="80" t="s">
        <v>6833</v>
      </c>
      <c r="D3042" s="81">
        <v>15.05</v>
      </c>
      <c r="E3042" s="81">
        <v>30.03</v>
      </c>
      <c r="F3042" s="81">
        <v>45.08</v>
      </c>
      <c r="G3042" s="65">
        <f t="shared" si="47"/>
        <v>9</v>
      </c>
    </row>
    <row r="3043" spans="1:7" ht="30" x14ac:dyDescent="0.25">
      <c r="A3043" s="78" t="s">
        <v>4809</v>
      </c>
      <c r="B3043" s="79" t="s">
        <v>7795</v>
      </c>
      <c r="C3043" s="80" t="s">
        <v>6833</v>
      </c>
      <c r="D3043" s="81">
        <v>26.43</v>
      </c>
      <c r="E3043" s="81">
        <v>45.04</v>
      </c>
      <c r="F3043" s="81">
        <v>71.47</v>
      </c>
      <c r="G3043" s="65">
        <f t="shared" si="47"/>
        <v>9</v>
      </c>
    </row>
    <row r="3044" spans="1:7" ht="30" x14ac:dyDescent="0.25">
      <c r="A3044" s="78" t="s">
        <v>4810</v>
      </c>
      <c r="B3044" s="79" t="s">
        <v>7796</v>
      </c>
      <c r="C3044" s="80" t="s">
        <v>6833</v>
      </c>
      <c r="D3044" s="81">
        <v>23.33</v>
      </c>
      <c r="E3044" s="81">
        <v>55.06</v>
      </c>
      <c r="F3044" s="81">
        <v>78.39</v>
      </c>
      <c r="G3044" s="65">
        <f t="shared" si="47"/>
        <v>9</v>
      </c>
    </row>
    <row r="3045" spans="1:7" ht="30" x14ac:dyDescent="0.25">
      <c r="A3045" s="78" t="s">
        <v>4811</v>
      </c>
      <c r="B3045" s="79" t="s">
        <v>7040</v>
      </c>
      <c r="C3045" s="80"/>
      <c r="D3045" s="81"/>
      <c r="E3045" s="81"/>
      <c r="F3045" s="81"/>
      <c r="G3045" s="65">
        <f t="shared" si="47"/>
        <v>5</v>
      </c>
    </row>
    <row r="3046" spans="1:7" ht="30" x14ac:dyDescent="0.25">
      <c r="A3046" s="78" t="s">
        <v>4812</v>
      </c>
      <c r="B3046" s="79" t="s">
        <v>7797</v>
      </c>
      <c r="C3046" s="80" t="s">
        <v>6833</v>
      </c>
      <c r="D3046" s="81">
        <v>20.75</v>
      </c>
      <c r="E3046" s="81">
        <v>30.03</v>
      </c>
      <c r="F3046" s="81">
        <v>50.78</v>
      </c>
      <c r="G3046" s="65">
        <f t="shared" si="47"/>
        <v>9</v>
      </c>
    </row>
    <row r="3047" spans="1:7" ht="30" x14ac:dyDescent="0.25">
      <c r="A3047" s="78" t="s">
        <v>4813</v>
      </c>
      <c r="B3047" s="79" t="s">
        <v>7798</v>
      </c>
      <c r="C3047" s="80" t="s">
        <v>6833</v>
      </c>
      <c r="D3047" s="81">
        <v>39</v>
      </c>
      <c r="E3047" s="81">
        <v>45.04</v>
      </c>
      <c r="F3047" s="81">
        <v>84.04</v>
      </c>
      <c r="G3047" s="65">
        <f t="shared" si="47"/>
        <v>9</v>
      </c>
    </row>
    <row r="3048" spans="1:7" ht="30" x14ac:dyDescent="0.25">
      <c r="A3048" s="78" t="s">
        <v>4814</v>
      </c>
      <c r="B3048" s="79" t="s">
        <v>7799</v>
      </c>
      <c r="C3048" s="80" t="s">
        <v>6833</v>
      </c>
      <c r="D3048" s="81">
        <v>52.07</v>
      </c>
      <c r="E3048" s="81">
        <v>55.06</v>
      </c>
      <c r="F3048" s="81">
        <v>107.13</v>
      </c>
      <c r="G3048" s="65">
        <f t="shared" si="47"/>
        <v>9</v>
      </c>
    </row>
    <row r="3049" spans="1:7" ht="30" x14ac:dyDescent="0.25">
      <c r="A3049" s="78" t="s">
        <v>4815</v>
      </c>
      <c r="B3049" s="79" t="s">
        <v>7800</v>
      </c>
      <c r="C3049" s="80" t="s">
        <v>6833</v>
      </c>
      <c r="D3049" s="81">
        <v>105.51</v>
      </c>
      <c r="E3049" s="81">
        <v>55.06</v>
      </c>
      <c r="F3049" s="81">
        <v>160.57</v>
      </c>
      <c r="G3049" s="65">
        <f t="shared" si="47"/>
        <v>9</v>
      </c>
    </row>
    <row r="3050" spans="1:7" ht="30" x14ac:dyDescent="0.25">
      <c r="A3050" s="78" t="s">
        <v>4816</v>
      </c>
      <c r="B3050" s="79" t="s">
        <v>7801</v>
      </c>
      <c r="C3050" s="80" t="s">
        <v>6833</v>
      </c>
      <c r="D3050" s="81">
        <v>17.96</v>
      </c>
      <c r="E3050" s="81">
        <v>25.03</v>
      </c>
      <c r="F3050" s="81">
        <v>42.99</v>
      </c>
      <c r="G3050" s="65">
        <f t="shared" si="47"/>
        <v>9</v>
      </c>
    </row>
    <row r="3051" spans="1:7" ht="30" x14ac:dyDescent="0.25">
      <c r="A3051" s="78" t="s">
        <v>4817</v>
      </c>
      <c r="B3051" s="79" t="s">
        <v>7041</v>
      </c>
      <c r="C3051" s="80"/>
      <c r="D3051" s="81"/>
      <c r="E3051" s="81"/>
      <c r="F3051" s="81"/>
      <c r="G3051" s="65">
        <f t="shared" si="47"/>
        <v>5</v>
      </c>
    </row>
    <row r="3052" spans="1:7" ht="30" x14ac:dyDescent="0.25">
      <c r="A3052" s="78" t="s">
        <v>4818</v>
      </c>
      <c r="B3052" s="79" t="s">
        <v>4819</v>
      </c>
      <c r="C3052" s="80" t="s">
        <v>6833</v>
      </c>
      <c r="D3052" s="81">
        <v>26.51</v>
      </c>
      <c r="E3052" s="81">
        <v>17.600000000000001</v>
      </c>
      <c r="F3052" s="81">
        <v>44.11</v>
      </c>
      <c r="G3052" s="65">
        <f t="shared" si="47"/>
        <v>9</v>
      </c>
    </row>
    <row r="3053" spans="1:7" ht="30" x14ac:dyDescent="0.25">
      <c r="A3053" s="78" t="s">
        <v>4820</v>
      </c>
      <c r="B3053" s="79" t="s">
        <v>4821</v>
      </c>
      <c r="C3053" s="80" t="s">
        <v>6833</v>
      </c>
      <c r="D3053" s="81">
        <v>46.61</v>
      </c>
      <c r="E3053" s="81">
        <v>17.600000000000001</v>
      </c>
      <c r="F3053" s="81">
        <v>64.209999999999994</v>
      </c>
      <c r="G3053" s="65">
        <f t="shared" si="47"/>
        <v>9</v>
      </c>
    </row>
    <row r="3054" spans="1:7" ht="30" x14ac:dyDescent="0.25">
      <c r="A3054" s="78" t="s">
        <v>4822</v>
      </c>
      <c r="B3054" s="79" t="s">
        <v>4823</v>
      </c>
      <c r="C3054" s="80" t="s">
        <v>6833</v>
      </c>
      <c r="D3054" s="81">
        <v>97.19</v>
      </c>
      <c r="E3054" s="81">
        <v>17.600000000000001</v>
      </c>
      <c r="F3054" s="81">
        <v>114.79</v>
      </c>
      <c r="G3054" s="65">
        <f t="shared" si="47"/>
        <v>9</v>
      </c>
    </row>
    <row r="3055" spans="1:7" ht="30" x14ac:dyDescent="0.25">
      <c r="A3055" s="78" t="s">
        <v>4824</v>
      </c>
      <c r="B3055" s="79" t="s">
        <v>4825</v>
      </c>
      <c r="C3055" s="80" t="s">
        <v>6833</v>
      </c>
      <c r="D3055" s="81">
        <v>85.65</v>
      </c>
      <c r="E3055" s="81">
        <v>17.600000000000001</v>
      </c>
      <c r="F3055" s="81">
        <v>103.25</v>
      </c>
      <c r="G3055" s="65">
        <f t="shared" si="47"/>
        <v>9</v>
      </c>
    </row>
    <row r="3056" spans="1:7" ht="30" x14ac:dyDescent="0.25">
      <c r="A3056" s="78" t="s">
        <v>4826</v>
      </c>
      <c r="B3056" s="79" t="s">
        <v>4827</v>
      </c>
      <c r="C3056" s="80" t="s">
        <v>6833</v>
      </c>
      <c r="D3056" s="81">
        <v>148.97999999999999</v>
      </c>
      <c r="E3056" s="81">
        <v>17.600000000000001</v>
      </c>
      <c r="F3056" s="81">
        <v>166.58</v>
      </c>
      <c r="G3056" s="65">
        <f t="shared" si="47"/>
        <v>9</v>
      </c>
    </row>
    <row r="3057" spans="1:7" ht="30" x14ac:dyDescent="0.25">
      <c r="A3057" s="78" t="s">
        <v>4828</v>
      </c>
      <c r="B3057" s="79" t="s">
        <v>4829</v>
      </c>
      <c r="C3057" s="80" t="s">
        <v>6833</v>
      </c>
      <c r="D3057" s="81">
        <v>234.82</v>
      </c>
      <c r="E3057" s="81">
        <v>35.21</v>
      </c>
      <c r="F3057" s="81">
        <v>270.02999999999997</v>
      </c>
      <c r="G3057" s="65">
        <f t="shared" si="47"/>
        <v>9</v>
      </c>
    </row>
    <row r="3058" spans="1:7" ht="30" x14ac:dyDescent="0.25">
      <c r="A3058" s="78" t="s">
        <v>4830</v>
      </c>
      <c r="B3058" s="79" t="s">
        <v>4831</v>
      </c>
      <c r="C3058" s="80" t="s">
        <v>6833</v>
      </c>
      <c r="D3058" s="81">
        <v>410.75</v>
      </c>
      <c r="E3058" s="81">
        <v>35.21</v>
      </c>
      <c r="F3058" s="81">
        <v>445.96</v>
      </c>
      <c r="G3058" s="65">
        <f t="shared" si="47"/>
        <v>9</v>
      </c>
    </row>
    <row r="3059" spans="1:7" ht="30" x14ac:dyDescent="0.25">
      <c r="A3059" s="78" t="s">
        <v>4832</v>
      </c>
      <c r="B3059" s="79" t="s">
        <v>4833</v>
      </c>
      <c r="C3059" s="80" t="s">
        <v>6833</v>
      </c>
      <c r="D3059" s="81">
        <v>554.24</v>
      </c>
      <c r="E3059" s="81">
        <v>35.21</v>
      </c>
      <c r="F3059" s="81">
        <v>589.45000000000005</v>
      </c>
      <c r="G3059" s="65">
        <f t="shared" si="47"/>
        <v>9</v>
      </c>
    </row>
    <row r="3060" spans="1:7" x14ac:dyDescent="0.25">
      <c r="A3060" s="78" t="s">
        <v>4834</v>
      </c>
      <c r="B3060" s="79" t="s">
        <v>7042</v>
      </c>
      <c r="C3060" s="80"/>
      <c r="D3060" s="81"/>
      <c r="E3060" s="81"/>
      <c r="F3060" s="81"/>
      <c r="G3060" s="65">
        <f t="shared" si="47"/>
        <v>5</v>
      </c>
    </row>
    <row r="3061" spans="1:7" ht="30" x14ac:dyDescent="0.25">
      <c r="A3061" s="78" t="s">
        <v>4835</v>
      </c>
      <c r="B3061" s="79" t="s">
        <v>4836</v>
      </c>
      <c r="C3061" s="80" t="s">
        <v>6833</v>
      </c>
      <c r="D3061" s="81">
        <v>36.69</v>
      </c>
      <c r="E3061" s="81">
        <v>17.600000000000001</v>
      </c>
      <c r="F3061" s="81">
        <v>54.29</v>
      </c>
      <c r="G3061" s="65">
        <f t="shared" si="47"/>
        <v>9</v>
      </c>
    </row>
    <row r="3062" spans="1:7" ht="30" x14ac:dyDescent="0.25">
      <c r="A3062" s="78" t="s">
        <v>4837</v>
      </c>
      <c r="B3062" s="79" t="s">
        <v>4838</v>
      </c>
      <c r="C3062" s="80" t="s">
        <v>6833</v>
      </c>
      <c r="D3062" s="81">
        <v>69.97</v>
      </c>
      <c r="E3062" s="81">
        <v>17.600000000000001</v>
      </c>
      <c r="F3062" s="81">
        <v>87.57</v>
      </c>
      <c r="G3062" s="65">
        <f t="shared" si="47"/>
        <v>9</v>
      </c>
    </row>
    <row r="3063" spans="1:7" ht="30" x14ac:dyDescent="0.25">
      <c r="A3063" s="78" t="s">
        <v>4839</v>
      </c>
      <c r="B3063" s="79" t="s">
        <v>4840</v>
      </c>
      <c r="C3063" s="80" t="s">
        <v>6833</v>
      </c>
      <c r="D3063" s="81">
        <v>126.68</v>
      </c>
      <c r="E3063" s="81">
        <v>35.21</v>
      </c>
      <c r="F3063" s="81">
        <v>161.88999999999999</v>
      </c>
      <c r="G3063" s="65">
        <f t="shared" si="47"/>
        <v>9</v>
      </c>
    </row>
    <row r="3064" spans="1:7" ht="30" x14ac:dyDescent="0.25">
      <c r="A3064" s="78" t="s">
        <v>4841</v>
      </c>
      <c r="B3064" s="79" t="s">
        <v>4842</v>
      </c>
      <c r="C3064" s="80" t="s">
        <v>6833</v>
      </c>
      <c r="D3064" s="81">
        <v>185.79</v>
      </c>
      <c r="E3064" s="81">
        <v>35.21</v>
      </c>
      <c r="F3064" s="81">
        <v>221</v>
      </c>
      <c r="G3064" s="65">
        <f t="shared" si="47"/>
        <v>9</v>
      </c>
    </row>
    <row r="3065" spans="1:7" ht="30" x14ac:dyDescent="0.25">
      <c r="A3065" s="78" t="s">
        <v>4843</v>
      </c>
      <c r="B3065" s="79" t="s">
        <v>4844</v>
      </c>
      <c r="C3065" s="80" t="s">
        <v>6833</v>
      </c>
      <c r="D3065" s="81">
        <v>312.45</v>
      </c>
      <c r="E3065" s="81">
        <v>35.21</v>
      </c>
      <c r="F3065" s="81">
        <v>347.66</v>
      </c>
      <c r="G3065" s="65">
        <f t="shared" si="47"/>
        <v>9</v>
      </c>
    </row>
    <row r="3066" spans="1:7" ht="30" x14ac:dyDescent="0.25">
      <c r="A3066" s="78" t="s">
        <v>4845</v>
      </c>
      <c r="B3066" s="79" t="s">
        <v>4846</v>
      </c>
      <c r="C3066" s="80" t="s">
        <v>6833</v>
      </c>
      <c r="D3066" s="81">
        <v>469.28</v>
      </c>
      <c r="E3066" s="81">
        <v>35.21</v>
      </c>
      <c r="F3066" s="81">
        <v>504.49</v>
      </c>
      <c r="G3066" s="65">
        <f t="shared" si="47"/>
        <v>9</v>
      </c>
    </row>
    <row r="3067" spans="1:7" x14ac:dyDescent="0.25">
      <c r="A3067" s="78" t="s">
        <v>4847</v>
      </c>
      <c r="B3067" s="79" t="s">
        <v>7043</v>
      </c>
      <c r="C3067" s="80"/>
      <c r="D3067" s="81"/>
      <c r="E3067" s="81"/>
      <c r="F3067" s="81"/>
      <c r="G3067" s="65">
        <f t="shared" si="47"/>
        <v>5</v>
      </c>
    </row>
    <row r="3068" spans="1:7" x14ac:dyDescent="0.25">
      <c r="A3068" s="78" t="s">
        <v>4848</v>
      </c>
      <c r="B3068" s="79" t="s">
        <v>4849</v>
      </c>
      <c r="C3068" s="80" t="s">
        <v>6833</v>
      </c>
      <c r="D3068" s="81">
        <v>46</v>
      </c>
      <c r="E3068" s="81">
        <v>50.05</v>
      </c>
      <c r="F3068" s="81">
        <v>96.05</v>
      </c>
      <c r="G3068" s="65">
        <f t="shared" si="47"/>
        <v>9</v>
      </c>
    </row>
    <row r="3069" spans="1:7" x14ac:dyDescent="0.25">
      <c r="A3069" s="78" t="s">
        <v>4850</v>
      </c>
      <c r="B3069" s="79" t="s">
        <v>4851</v>
      </c>
      <c r="C3069" s="80" t="s">
        <v>6833</v>
      </c>
      <c r="D3069" s="81">
        <v>47.85</v>
      </c>
      <c r="E3069" s="81">
        <v>55.06</v>
      </c>
      <c r="F3069" s="81">
        <v>102.91</v>
      </c>
      <c r="G3069" s="65">
        <f t="shared" si="47"/>
        <v>9</v>
      </c>
    </row>
    <row r="3070" spans="1:7" x14ac:dyDescent="0.25">
      <c r="A3070" s="78" t="s">
        <v>4852</v>
      </c>
      <c r="B3070" s="79" t="s">
        <v>4853</v>
      </c>
      <c r="C3070" s="80" t="s">
        <v>6833</v>
      </c>
      <c r="D3070" s="81">
        <v>66.39</v>
      </c>
      <c r="E3070" s="81">
        <v>65.069999999999993</v>
      </c>
      <c r="F3070" s="81">
        <v>131.46</v>
      </c>
      <c r="G3070" s="65">
        <f t="shared" si="47"/>
        <v>9</v>
      </c>
    </row>
    <row r="3071" spans="1:7" x14ac:dyDescent="0.25">
      <c r="A3071" s="78" t="s">
        <v>4854</v>
      </c>
      <c r="B3071" s="79" t="s">
        <v>4855</v>
      </c>
      <c r="C3071" s="80" t="s">
        <v>6833</v>
      </c>
      <c r="D3071" s="81">
        <v>84.8</v>
      </c>
      <c r="E3071" s="81">
        <v>70.069999999999993</v>
      </c>
      <c r="F3071" s="81">
        <v>154.87</v>
      </c>
      <c r="G3071" s="65">
        <f t="shared" si="47"/>
        <v>9</v>
      </c>
    </row>
    <row r="3072" spans="1:7" x14ac:dyDescent="0.25">
      <c r="A3072" s="78" t="s">
        <v>4856</v>
      </c>
      <c r="B3072" s="79" t="s">
        <v>4857</v>
      </c>
      <c r="C3072" s="80" t="s">
        <v>6833</v>
      </c>
      <c r="D3072" s="81">
        <v>106.07</v>
      </c>
      <c r="E3072" s="81">
        <v>80.08</v>
      </c>
      <c r="F3072" s="81">
        <v>186.15</v>
      </c>
      <c r="G3072" s="65">
        <f t="shared" si="47"/>
        <v>9</v>
      </c>
    </row>
    <row r="3073" spans="1:7" x14ac:dyDescent="0.25">
      <c r="A3073" s="78" t="s">
        <v>4858</v>
      </c>
      <c r="B3073" s="79" t="s">
        <v>4859</v>
      </c>
      <c r="C3073" s="80" t="s">
        <v>6833</v>
      </c>
      <c r="D3073" s="81">
        <v>123.3</v>
      </c>
      <c r="E3073" s="81">
        <v>90.09</v>
      </c>
      <c r="F3073" s="81">
        <v>213.39</v>
      </c>
      <c r="G3073" s="65">
        <f t="shared" si="47"/>
        <v>9</v>
      </c>
    </row>
    <row r="3074" spans="1:7" x14ac:dyDescent="0.25">
      <c r="A3074" s="78" t="s">
        <v>4860</v>
      </c>
      <c r="B3074" s="79" t="s">
        <v>4861</v>
      </c>
      <c r="C3074" s="80" t="s">
        <v>6833</v>
      </c>
      <c r="D3074" s="81">
        <v>167.66</v>
      </c>
      <c r="E3074" s="81">
        <v>100.1</v>
      </c>
      <c r="F3074" s="81">
        <v>267.76</v>
      </c>
      <c r="G3074" s="65">
        <f t="shared" si="47"/>
        <v>9</v>
      </c>
    </row>
    <row r="3075" spans="1:7" x14ac:dyDescent="0.25">
      <c r="A3075" s="78" t="s">
        <v>4862</v>
      </c>
      <c r="B3075" s="79" t="s">
        <v>4863</v>
      </c>
      <c r="C3075" s="80" t="s">
        <v>6833</v>
      </c>
      <c r="D3075" s="81">
        <v>182.57</v>
      </c>
      <c r="E3075" s="81">
        <v>112.61</v>
      </c>
      <c r="F3075" s="81">
        <v>295.18</v>
      </c>
      <c r="G3075" s="65">
        <f t="shared" si="47"/>
        <v>9</v>
      </c>
    </row>
    <row r="3076" spans="1:7" x14ac:dyDescent="0.25">
      <c r="A3076" s="78" t="s">
        <v>4864</v>
      </c>
      <c r="B3076" s="79" t="s">
        <v>4865</v>
      </c>
      <c r="C3076" s="80" t="s">
        <v>6833</v>
      </c>
      <c r="D3076" s="81">
        <v>265.44</v>
      </c>
      <c r="E3076" s="81">
        <v>125.13</v>
      </c>
      <c r="F3076" s="81">
        <v>390.57</v>
      </c>
      <c r="G3076" s="65">
        <f t="shared" si="47"/>
        <v>9</v>
      </c>
    </row>
    <row r="3077" spans="1:7" x14ac:dyDescent="0.25">
      <c r="A3077" s="78" t="s">
        <v>4866</v>
      </c>
      <c r="B3077" s="79" t="s">
        <v>4867</v>
      </c>
      <c r="C3077" s="80" t="s">
        <v>6833</v>
      </c>
      <c r="D3077" s="81">
        <v>532.82000000000005</v>
      </c>
      <c r="E3077" s="81">
        <v>137.63999999999999</v>
      </c>
      <c r="F3077" s="81">
        <v>670.46</v>
      </c>
      <c r="G3077" s="65">
        <f t="shared" si="47"/>
        <v>9</v>
      </c>
    </row>
    <row r="3078" spans="1:7" x14ac:dyDescent="0.25">
      <c r="A3078" s="78" t="s">
        <v>4868</v>
      </c>
      <c r="B3078" s="79" t="s">
        <v>7044</v>
      </c>
      <c r="C3078" s="80"/>
      <c r="D3078" s="81"/>
      <c r="E3078" s="81"/>
      <c r="F3078" s="81"/>
      <c r="G3078" s="65">
        <f t="shared" si="47"/>
        <v>5</v>
      </c>
    </row>
    <row r="3079" spans="1:7" ht="30" x14ac:dyDescent="0.25">
      <c r="A3079" s="78" t="s">
        <v>4869</v>
      </c>
      <c r="B3079" s="79" t="s">
        <v>4870</v>
      </c>
      <c r="C3079" s="80" t="s">
        <v>6833</v>
      </c>
      <c r="D3079" s="81">
        <v>70.53</v>
      </c>
      <c r="E3079" s="81">
        <v>50.05</v>
      </c>
      <c r="F3079" s="81">
        <v>120.58</v>
      </c>
      <c r="G3079" s="65">
        <f t="shared" si="47"/>
        <v>9</v>
      </c>
    </row>
    <row r="3080" spans="1:7" ht="30" x14ac:dyDescent="0.25">
      <c r="A3080" s="78" t="s">
        <v>4871</v>
      </c>
      <c r="B3080" s="79" t="s">
        <v>4872</v>
      </c>
      <c r="C3080" s="80" t="s">
        <v>6833</v>
      </c>
      <c r="D3080" s="81">
        <v>74.3</v>
      </c>
      <c r="E3080" s="81">
        <v>55.06</v>
      </c>
      <c r="F3080" s="81">
        <v>129.36000000000001</v>
      </c>
      <c r="G3080" s="65">
        <f t="shared" si="47"/>
        <v>9</v>
      </c>
    </row>
    <row r="3081" spans="1:7" ht="30" x14ac:dyDescent="0.25">
      <c r="A3081" s="78" t="s">
        <v>4873</v>
      </c>
      <c r="B3081" s="79" t="s">
        <v>4874</v>
      </c>
      <c r="C3081" s="80" t="s">
        <v>6833</v>
      </c>
      <c r="D3081" s="81">
        <v>88.11</v>
      </c>
      <c r="E3081" s="81">
        <v>65.069999999999993</v>
      </c>
      <c r="F3081" s="81">
        <v>153.18</v>
      </c>
      <c r="G3081" s="65">
        <f t="shared" si="47"/>
        <v>9</v>
      </c>
    </row>
    <row r="3082" spans="1:7" ht="30" x14ac:dyDescent="0.25">
      <c r="A3082" s="78" t="s">
        <v>4875</v>
      </c>
      <c r="B3082" s="79" t="s">
        <v>4876</v>
      </c>
      <c r="C3082" s="80" t="s">
        <v>6833</v>
      </c>
      <c r="D3082" s="81">
        <v>136.41999999999999</v>
      </c>
      <c r="E3082" s="81">
        <v>70.069999999999993</v>
      </c>
      <c r="F3082" s="81">
        <v>206.49</v>
      </c>
      <c r="G3082" s="65">
        <f t="shared" ref="G3082:G3145" si="48">LEN(A3082)</f>
        <v>9</v>
      </c>
    </row>
    <row r="3083" spans="1:7" ht="30" x14ac:dyDescent="0.25">
      <c r="A3083" s="78" t="s">
        <v>4877</v>
      </c>
      <c r="B3083" s="79" t="s">
        <v>4878</v>
      </c>
      <c r="C3083" s="80" t="s">
        <v>6833</v>
      </c>
      <c r="D3083" s="81">
        <v>146.83000000000001</v>
      </c>
      <c r="E3083" s="81">
        <v>80.08</v>
      </c>
      <c r="F3083" s="81">
        <v>226.91</v>
      </c>
      <c r="G3083" s="65">
        <f t="shared" si="48"/>
        <v>9</v>
      </c>
    </row>
    <row r="3084" spans="1:7" ht="30" x14ac:dyDescent="0.25">
      <c r="A3084" s="78" t="s">
        <v>4879</v>
      </c>
      <c r="B3084" s="79" t="s">
        <v>4880</v>
      </c>
      <c r="C3084" s="80" t="s">
        <v>6833</v>
      </c>
      <c r="D3084" s="81">
        <v>164.41</v>
      </c>
      <c r="E3084" s="81">
        <v>90.09</v>
      </c>
      <c r="F3084" s="81">
        <v>254.5</v>
      </c>
      <c r="G3084" s="65">
        <f t="shared" si="48"/>
        <v>9</v>
      </c>
    </row>
    <row r="3085" spans="1:7" ht="30" x14ac:dyDescent="0.25">
      <c r="A3085" s="78" t="s">
        <v>4881</v>
      </c>
      <c r="B3085" s="79" t="s">
        <v>4882</v>
      </c>
      <c r="C3085" s="80" t="s">
        <v>6833</v>
      </c>
      <c r="D3085" s="81">
        <v>269.16000000000003</v>
      </c>
      <c r="E3085" s="81">
        <v>100.1</v>
      </c>
      <c r="F3085" s="81">
        <v>369.26</v>
      </c>
      <c r="G3085" s="65">
        <f t="shared" si="48"/>
        <v>9</v>
      </c>
    </row>
    <row r="3086" spans="1:7" ht="30" x14ac:dyDescent="0.25">
      <c r="A3086" s="78" t="s">
        <v>4883</v>
      </c>
      <c r="B3086" s="79" t="s">
        <v>4884</v>
      </c>
      <c r="C3086" s="80" t="s">
        <v>6833</v>
      </c>
      <c r="D3086" s="81">
        <v>324.95999999999998</v>
      </c>
      <c r="E3086" s="81">
        <v>112.61</v>
      </c>
      <c r="F3086" s="81">
        <v>437.57</v>
      </c>
      <c r="G3086" s="65">
        <f t="shared" si="48"/>
        <v>9</v>
      </c>
    </row>
    <row r="3087" spans="1:7" ht="30" x14ac:dyDescent="0.25">
      <c r="A3087" s="78" t="s">
        <v>4885</v>
      </c>
      <c r="B3087" s="79" t="s">
        <v>4886</v>
      </c>
      <c r="C3087" s="80" t="s">
        <v>6833</v>
      </c>
      <c r="D3087" s="81">
        <v>408.02</v>
      </c>
      <c r="E3087" s="81">
        <v>125.13</v>
      </c>
      <c r="F3087" s="81">
        <v>533.15</v>
      </c>
      <c r="G3087" s="65">
        <f t="shared" si="48"/>
        <v>9</v>
      </c>
    </row>
    <row r="3088" spans="1:7" ht="30" x14ac:dyDescent="0.25">
      <c r="A3088" s="78" t="s">
        <v>4887</v>
      </c>
      <c r="B3088" s="79" t="s">
        <v>4888</v>
      </c>
      <c r="C3088" s="80" t="s">
        <v>6833</v>
      </c>
      <c r="D3088" s="81">
        <v>774.47</v>
      </c>
      <c r="E3088" s="81">
        <v>137.63999999999999</v>
      </c>
      <c r="F3088" s="81">
        <v>912.11</v>
      </c>
      <c r="G3088" s="65">
        <f t="shared" si="48"/>
        <v>9</v>
      </c>
    </row>
    <row r="3089" spans="1:7" ht="30" x14ac:dyDescent="0.25">
      <c r="A3089" s="78" t="s">
        <v>4889</v>
      </c>
      <c r="B3089" s="79" t="s">
        <v>7045</v>
      </c>
      <c r="C3089" s="80"/>
      <c r="D3089" s="81"/>
      <c r="E3089" s="81"/>
      <c r="F3089" s="81"/>
      <c r="G3089" s="65">
        <f t="shared" si="48"/>
        <v>5</v>
      </c>
    </row>
    <row r="3090" spans="1:7" ht="30" x14ac:dyDescent="0.25">
      <c r="A3090" s="78" t="s">
        <v>4890</v>
      </c>
      <c r="B3090" s="79" t="s">
        <v>4891</v>
      </c>
      <c r="C3090" s="80" t="s">
        <v>6828</v>
      </c>
      <c r="D3090" s="81">
        <v>69.040000000000006</v>
      </c>
      <c r="E3090" s="81">
        <v>15.02</v>
      </c>
      <c r="F3090" s="81">
        <v>84.06</v>
      </c>
      <c r="G3090" s="65">
        <f t="shared" si="48"/>
        <v>9</v>
      </c>
    </row>
    <row r="3091" spans="1:7" ht="30" x14ac:dyDescent="0.25">
      <c r="A3091" s="78" t="s">
        <v>4892</v>
      </c>
      <c r="B3091" s="79" t="s">
        <v>4893</v>
      </c>
      <c r="C3091" s="80" t="s">
        <v>6828</v>
      </c>
      <c r="D3091" s="81">
        <v>96.17</v>
      </c>
      <c r="E3091" s="81">
        <v>15.02</v>
      </c>
      <c r="F3091" s="81">
        <v>111.19</v>
      </c>
      <c r="G3091" s="65">
        <f t="shared" si="48"/>
        <v>9</v>
      </c>
    </row>
    <row r="3092" spans="1:7" ht="30" x14ac:dyDescent="0.25">
      <c r="A3092" s="78" t="s">
        <v>4894</v>
      </c>
      <c r="B3092" s="79" t="s">
        <v>4895</v>
      </c>
      <c r="C3092" s="80" t="s">
        <v>6828</v>
      </c>
      <c r="D3092" s="81">
        <v>118.9</v>
      </c>
      <c r="E3092" s="81">
        <v>20.02</v>
      </c>
      <c r="F3092" s="81">
        <v>138.91999999999999</v>
      </c>
      <c r="G3092" s="65">
        <f t="shared" si="48"/>
        <v>9</v>
      </c>
    </row>
    <row r="3093" spans="1:7" ht="30" x14ac:dyDescent="0.25">
      <c r="A3093" s="78" t="s">
        <v>4896</v>
      </c>
      <c r="B3093" s="79" t="s">
        <v>4897</v>
      </c>
      <c r="C3093" s="80" t="s">
        <v>6828</v>
      </c>
      <c r="D3093" s="81">
        <v>208.51</v>
      </c>
      <c r="E3093" s="81">
        <v>20.02</v>
      </c>
      <c r="F3093" s="81">
        <v>228.53</v>
      </c>
      <c r="G3093" s="65">
        <f t="shared" si="48"/>
        <v>9</v>
      </c>
    </row>
    <row r="3094" spans="1:7" ht="30" x14ac:dyDescent="0.25">
      <c r="A3094" s="78" t="s">
        <v>4898</v>
      </c>
      <c r="B3094" s="79" t="s">
        <v>4899</v>
      </c>
      <c r="C3094" s="80" t="s">
        <v>6828</v>
      </c>
      <c r="D3094" s="81">
        <v>108.89</v>
      </c>
      <c r="E3094" s="81">
        <v>15.02</v>
      </c>
      <c r="F3094" s="81">
        <v>123.91</v>
      </c>
      <c r="G3094" s="65">
        <f t="shared" si="48"/>
        <v>9</v>
      </c>
    </row>
    <row r="3095" spans="1:7" ht="30" x14ac:dyDescent="0.25">
      <c r="A3095" s="78" t="s">
        <v>4900</v>
      </c>
      <c r="B3095" s="79" t="s">
        <v>4901</v>
      </c>
      <c r="C3095" s="80" t="s">
        <v>6828</v>
      </c>
      <c r="D3095" s="81">
        <v>120.3</v>
      </c>
      <c r="E3095" s="81">
        <v>15.02</v>
      </c>
      <c r="F3095" s="81">
        <v>135.32</v>
      </c>
      <c r="G3095" s="65">
        <f t="shared" si="48"/>
        <v>9</v>
      </c>
    </row>
    <row r="3096" spans="1:7" ht="30" x14ac:dyDescent="0.25">
      <c r="A3096" s="78" t="s">
        <v>4902</v>
      </c>
      <c r="B3096" s="79" t="s">
        <v>4903</v>
      </c>
      <c r="C3096" s="80" t="s">
        <v>6828</v>
      </c>
      <c r="D3096" s="81">
        <v>193.49</v>
      </c>
      <c r="E3096" s="81">
        <v>20.02</v>
      </c>
      <c r="F3096" s="81">
        <v>213.51</v>
      </c>
      <c r="G3096" s="65">
        <f t="shared" si="48"/>
        <v>9</v>
      </c>
    </row>
    <row r="3097" spans="1:7" ht="30" x14ac:dyDescent="0.25">
      <c r="A3097" s="78" t="s">
        <v>4904</v>
      </c>
      <c r="B3097" s="79" t="s">
        <v>4905</v>
      </c>
      <c r="C3097" s="80" t="s">
        <v>6828</v>
      </c>
      <c r="D3097" s="81">
        <v>323.47000000000003</v>
      </c>
      <c r="E3097" s="81">
        <v>20.02</v>
      </c>
      <c r="F3097" s="81">
        <v>343.49</v>
      </c>
      <c r="G3097" s="65">
        <f t="shared" si="48"/>
        <v>9</v>
      </c>
    </row>
    <row r="3098" spans="1:7" ht="30" x14ac:dyDescent="0.25">
      <c r="A3098" s="78" t="s">
        <v>4906</v>
      </c>
      <c r="B3098" s="79" t="s">
        <v>4907</v>
      </c>
      <c r="C3098" s="80" t="s">
        <v>6828</v>
      </c>
      <c r="D3098" s="81">
        <v>70.33</v>
      </c>
      <c r="E3098" s="81">
        <v>15.02</v>
      </c>
      <c r="F3098" s="81">
        <v>85.35</v>
      </c>
      <c r="G3098" s="65">
        <f t="shared" si="48"/>
        <v>9</v>
      </c>
    </row>
    <row r="3099" spans="1:7" ht="30" x14ac:dyDescent="0.25">
      <c r="A3099" s="78" t="s">
        <v>4908</v>
      </c>
      <c r="B3099" s="79" t="s">
        <v>4909</v>
      </c>
      <c r="C3099" s="80" t="s">
        <v>6828</v>
      </c>
      <c r="D3099" s="81">
        <v>79.33</v>
      </c>
      <c r="E3099" s="81">
        <v>15.02</v>
      </c>
      <c r="F3099" s="81">
        <v>94.35</v>
      </c>
      <c r="G3099" s="65">
        <f t="shared" si="48"/>
        <v>9</v>
      </c>
    </row>
    <row r="3100" spans="1:7" ht="30" x14ac:dyDescent="0.25">
      <c r="A3100" s="78" t="s">
        <v>4910</v>
      </c>
      <c r="B3100" s="79" t="s">
        <v>4911</v>
      </c>
      <c r="C3100" s="80" t="s">
        <v>6828</v>
      </c>
      <c r="D3100" s="81">
        <v>100.15</v>
      </c>
      <c r="E3100" s="81">
        <v>20.02</v>
      </c>
      <c r="F3100" s="81">
        <v>120.17</v>
      </c>
      <c r="G3100" s="65">
        <f t="shared" si="48"/>
        <v>9</v>
      </c>
    </row>
    <row r="3101" spans="1:7" ht="30" x14ac:dyDescent="0.25">
      <c r="A3101" s="78" t="s">
        <v>4912</v>
      </c>
      <c r="B3101" s="79" t="s">
        <v>4913</v>
      </c>
      <c r="C3101" s="80" t="s">
        <v>6828</v>
      </c>
      <c r="D3101" s="81">
        <v>141.52000000000001</v>
      </c>
      <c r="E3101" s="81">
        <v>20.02</v>
      </c>
      <c r="F3101" s="81">
        <v>161.54</v>
      </c>
      <c r="G3101" s="65">
        <f t="shared" si="48"/>
        <v>9</v>
      </c>
    </row>
    <row r="3102" spans="1:7" ht="30" x14ac:dyDescent="0.25">
      <c r="A3102" s="78" t="s">
        <v>4914</v>
      </c>
      <c r="B3102" s="79" t="s">
        <v>4915</v>
      </c>
      <c r="C3102" s="80" t="s">
        <v>6828</v>
      </c>
      <c r="D3102" s="81">
        <v>53.23</v>
      </c>
      <c r="E3102" s="81">
        <v>15.02</v>
      </c>
      <c r="F3102" s="81">
        <v>68.25</v>
      </c>
      <c r="G3102" s="65">
        <f t="shared" si="48"/>
        <v>9</v>
      </c>
    </row>
    <row r="3103" spans="1:7" ht="30" x14ac:dyDescent="0.25">
      <c r="A3103" s="78" t="s">
        <v>4916</v>
      </c>
      <c r="B3103" s="79" t="s">
        <v>4917</v>
      </c>
      <c r="C3103" s="80" t="s">
        <v>6828</v>
      </c>
      <c r="D3103" s="81">
        <v>67.680000000000007</v>
      </c>
      <c r="E3103" s="81">
        <v>20.02</v>
      </c>
      <c r="F3103" s="81">
        <v>87.7</v>
      </c>
      <c r="G3103" s="65">
        <f t="shared" si="48"/>
        <v>9</v>
      </c>
    </row>
    <row r="3104" spans="1:7" ht="30" x14ac:dyDescent="0.25">
      <c r="A3104" s="78" t="s">
        <v>4918</v>
      </c>
      <c r="B3104" s="79" t="s">
        <v>4919</v>
      </c>
      <c r="C3104" s="80" t="s">
        <v>6828</v>
      </c>
      <c r="D3104" s="81">
        <v>125.24</v>
      </c>
      <c r="E3104" s="81">
        <v>15.02</v>
      </c>
      <c r="F3104" s="81">
        <v>140.26</v>
      </c>
      <c r="G3104" s="65">
        <f t="shared" si="48"/>
        <v>9</v>
      </c>
    </row>
    <row r="3105" spans="1:7" ht="30" x14ac:dyDescent="0.25">
      <c r="A3105" s="78" t="s">
        <v>4920</v>
      </c>
      <c r="B3105" s="79" t="s">
        <v>4921</v>
      </c>
      <c r="C3105" s="80" t="s">
        <v>6828</v>
      </c>
      <c r="D3105" s="81">
        <v>141.4</v>
      </c>
      <c r="E3105" s="81">
        <v>20.02</v>
      </c>
      <c r="F3105" s="81">
        <v>161.41999999999999</v>
      </c>
      <c r="G3105" s="65">
        <f t="shared" si="48"/>
        <v>9</v>
      </c>
    </row>
    <row r="3106" spans="1:7" ht="30" x14ac:dyDescent="0.25">
      <c r="A3106" s="78" t="s">
        <v>4922</v>
      </c>
      <c r="B3106" s="79" t="s">
        <v>4923</v>
      </c>
      <c r="C3106" s="80" t="s">
        <v>6828</v>
      </c>
      <c r="D3106" s="81">
        <v>174.19</v>
      </c>
      <c r="E3106" s="81">
        <v>20.02</v>
      </c>
      <c r="F3106" s="81">
        <v>194.21</v>
      </c>
      <c r="G3106" s="65">
        <f t="shared" si="48"/>
        <v>9</v>
      </c>
    </row>
    <row r="3107" spans="1:7" ht="30" x14ac:dyDescent="0.25">
      <c r="A3107" s="78" t="s">
        <v>4924</v>
      </c>
      <c r="B3107" s="79" t="s">
        <v>4925</v>
      </c>
      <c r="C3107" s="80" t="s">
        <v>6828</v>
      </c>
      <c r="D3107" s="81">
        <v>167.83</v>
      </c>
      <c r="E3107" s="81">
        <v>20.02</v>
      </c>
      <c r="F3107" s="81">
        <v>187.85</v>
      </c>
      <c r="G3107" s="65">
        <f t="shared" si="48"/>
        <v>9</v>
      </c>
    </row>
    <row r="3108" spans="1:7" ht="30" x14ac:dyDescent="0.25">
      <c r="A3108" s="78" t="s">
        <v>4926</v>
      </c>
      <c r="B3108" s="79" t="s">
        <v>4927</v>
      </c>
      <c r="C3108" s="80" t="s">
        <v>6828</v>
      </c>
      <c r="D3108" s="81">
        <v>187.5</v>
      </c>
      <c r="E3108" s="81">
        <v>20.02</v>
      </c>
      <c r="F3108" s="81">
        <v>207.52</v>
      </c>
      <c r="G3108" s="65">
        <f t="shared" si="48"/>
        <v>9</v>
      </c>
    </row>
    <row r="3109" spans="1:7" ht="30" x14ac:dyDescent="0.25">
      <c r="A3109" s="78" t="s">
        <v>4928</v>
      </c>
      <c r="B3109" s="79" t="s">
        <v>4929</v>
      </c>
      <c r="C3109" s="80" t="s">
        <v>6828</v>
      </c>
      <c r="D3109" s="81">
        <v>224.95</v>
      </c>
      <c r="E3109" s="81">
        <v>20.02</v>
      </c>
      <c r="F3109" s="81">
        <v>244.97</v>
      </c>
      <c r="G3109" s="65">
        <f t="shared" si="48"/>
        <v>9</v>
      </c>
    </row>
    <row r="3110" spans="1:7" ht="30" x14ac:dyDescent="0.25">
      <c r="A3110" s="78" t="s">
        <v>4930</v>
      </c>
      <c r="B3110" s="79" t="s">
        <v>4931</v>
      </c>
      <c r="C3110" s="80" t="s">
        <v>6828</v>
      </c>
      <c r="D3110" s="81">
        <v>301.17</v>
      </c>
      <c r="E3110" s="81">
        <v>25.03</v>
      </c>
      <c r="F3110" s="81">
        <v>326.2</v>
      </c>
      <c r="G3110" s="65">
        <f t="shared" si="48"/>
        <v>9</v>
      </c>
    </row>
    <row r="3111" spans="1:7" ht="30" x14ac:dyDescent="0.25">
      <c r="A3111" s="78" t="s">
        <v>4932</v>
      </c>
      <c r="B3111" s="79" t="s">
        <v>4933</v>
      </c>
      <c r="C3111" s="80" t="s">
        <v>6828</v>
      </c>
      <c r="D3111" s="81">
        <v>279.3</v>
      </c>
      <c r="E3111" s="81">
        <v>20.02</v>
      </c>
      <c r="F3111" s="81">
        <v>299.32</v>
      </c>
      <c r="G3111" s="65">
        <f t="shared" si="48"/>
        <v>9</v>
      </c>
    </row>
    <row r="3112" spans="1:7" ht="30" x14ac:dyDescent="0.25">
      <c r="A3112" s="78" t="s">
        <v>4934</v>
      </c>
      <c r="B3112" s="79" t="s">
        <v>4935</v>
      </c>
      <c r="C3112" s="80" t="s">
        <v>6828</v>
      </c>
      <c r="D3112" s="81">
        <v>123.03</v>
      </c>
      <c r="E3112" s="81">
        <v>15.02</v>
      </c>
      <c r="F3112" s="81">
        <v>138.05000000000001</v>
      </c>
      <c r="G3112" s="65">
        <f t="shared" si="48"/>
        <v>9</v>
      </c>
    </row>
    <row r="3113" spans="1:7" ht="30" x14ac:dyDescent="0.25">
      <c r="A3113" s="78" t="s">
        <v>4936</v>
      </c>
      <c r="B3113" s="79" t="s">
        <v>4937</v>
      </c>
      <c r="C3113" s="80" t="s">
        <v>6828</v>
      </c>
      <c r="D3113" s="81">
        <v>148.9</v>
      </c>
      <c r="E3113" s="81">
        <v>20.02</v>
      </c>
      <c r="F3113" s="81">
        <v>168.92</v>
      </c>
      <c r="G3113" s="65">
        <f t="shared" si="48"/>
        <v>9</v>
      </c>
    </row>
    <row r="3114" spans="1:7" ht="30" x14ac:dyDescent="0.25">
      <c r="A3114" s="78" t="s">
        <v>4938</v>
      </c>
      <c r="B3114" s="79" t="s">
        <v>4939</v>
      </c>
      <c r="C3114" s="80" t="s">
        <v>6828</v>
      </c>
      <c r="D3114" s="81">
        <v>173.68</v>
      </c>
      <c r="E3114" s="81">
        <v>20.02</v>
      </c>
      <c r="F3114" s="81">
        <v>193.7</v>
      </c>
      <c r="G3114" s="65">
        <f t="shared" si="48"/>
        <v>9</v>
      </c>
    </row>
    <row r="3115" spans="1:7" ht="30" x14ac:dyDescent="0.25">
      <c r="A3115" s="78" t="s">
        <v>4940</v>
      </c>
      <c r="B3115" s="79" t="s">
        <v>4941</v>
      </c>
      <c r="C3115" s="80" t="s">
        <v>6828</v>
      </c>
      <c r="D3115" s="81">
        <v>183.51</v>
      </c>
      <c r="E3115" s="81">
        <v>20.02</v>
      </c>
      <c r="F3115" s="81">
        <v>203.53</v>
      </c>
      <c r="G3115" s="65">
        <f t="shared" si="48"/>
        <v>9</v>
      </c>
    </row>
    <row r="3116" spans="1:7" ht="30" x14ac:dyDescent="0.25">
      <c r="A3116" s="78" t="s">
        <v>4942</v>
      </c>
      <c r="B3116" s="79" t="s">
        <v>4943</v>
      </c>
      <c r="C3116" s="80" t="s">
        <v>6828</v>
      </c>
      <c r="D3116" s="81">
        <v>189.61</v>
      </c>
      <c r="E3116" s="81">
        <v>20.02</v>
      </c>
      <c r="F3116" s="81">
        <v>209.63</v>
      </c>
      <c r="G3116" s="65">
        <f t="shared" si="48"/>
        <v>9</v>
      </c>
    </row>
    <row r="3117" spans="1:7" ht="30" x14ac:dyDescent="0.25">
      <c r="A3117" s="78" t="s">
        <v>4944</v>
      </c>
      <c r="B3117" s="79" t="s">
        <v>4945</v>
      </c>
      <c r="C3117" s="80" t="s">
        <v>6828</v>
      </c>
      <c r="D3117" s="81">
        <v>235.16</v>
      </c>
      <c r="E3117" s="81">
        <v>20.02</v>
      </c>
      <c r="F3117" s="81">
        <v>255.18</v>
      </c>
      <c r="G3117" s="65">
        <f t="shared" si="48"/>
        <v>9</v>
      </c>
    </row>
    <row r="3118" spans="1:7" ht="30" x14ac:dyDescent="0.25">
      <c r="A3118" s="78" t="s">
        <v>4946</v>
      </c>
      <c r="B3118" s="79" t="s">
        <v>4947</v>
      </c>
      <c r="C3118" s="80" t="s">
        <v>6828</v>
      </c>
      <c r="D3118" s="81">
        <v>45.78</v>
      </c>
      <c r="E3118" s="81">
        <v>20.02</v>
      </c>
      <c r="F3118" s="81">
        <v>65.8</v>
      </c>
      <c r="G3118" s="65">
        <f t="shared" si="48"/>
        <v>9</v>
      </c>
    </row>
    <row r="3119" spans="1:7" ht="30" x14ac:dyDescent="0.25">
      <c r="A3119" s="78" t="s">
        <v>4948</v>
      </c>
      <c r="B3119" s="79" t="s">
        <v>4949</v>
      </c>
      <c r="C3119" s="80" t="s">
        <v>6828</v>
      </c>
      <c r="D3119" s="81">
        <v>51.57</v>
      </c>
      <c r="E3119" s="81">
        <v>20.02</v>
      </c>
      <c r="F3119" s="81">
        <v>71.59</v>
      </c>
      <c r="G3119" s="65">
        <f t="shared" si="48"/>
        <v>9</v>
      </c>
    </row>
    <row r="3120" spans="1:7" ht="30" x14ac:dyDescent="0.25">
      <c r="A3120" s="78" t="s">
        <v>4950</v>
      </c>
      <c r="B3120" s="79" t="s">
        <v>4951</v>
      </c>
      <c r="C3120" s="80" t="s">
        <v>6828</v>
      </c>
      <c r="D3120" s="81">
        <v>143.63</v>
      </c>
      <c r="E3120" s="81">
        <v>25.03</v>
      </c>
      <c r="F3120" s="81">
        <v>168.66</v>
      </c>
      <c r="G3120" s="65">
        <f t="shared" si="48"/>
        <v>9</v>
      </c>
    </row>
    <row r="3121" spans="1:7" x14ac:dyDescent="0.25">
      <c r="A3121" s="78" t="s">
        <v>4952</v>
      </c>
      <c r="B3121" s="79" t="s">
        <v>7046</v>
      </c>
      <c r="C3121" s="80"/>
      <c r="D3121" s="81"/>
      <c r="E3121" s="81"/>
      <c r="F3121" s="81"/>
      <c r="G3121" s="65">
        <f t="shared" si="48"/>
        <v>5</v>
      </c>
    </row>
    <row r="3122" spans="1:7" x14ac:dyDescent="0.25">
      <c r="A3122" s="78" t="s">
        <v>4953</v>
      </c>
      <c r="B3122" s="79" t="s">
        <v>4954</v>
      </c>
      <c r="C3122" s="80" t="s">
        <v>6833</v>
      </c>
      <c r="D3122" s="81">
        <v>76.66</v>
      </c>
      <c r="E3122" s="81">
        <v>16.52</v>
      </c>
      <c r="F3122" s="81">
        <v>93.18</v>
      </c>
      <c r="G3122" s="65">
        <f t="shared" si="48"/>
        <v>9</v>
      </c>
    </row>
    <row r="3123" spans="1:7" x14ac:dyDescent="0.25">
      <c r="A3123" s="78" t="s">
        <v>4955</v>
      </c>
      <c r="B3123" s="79" t="s">
        <v>4956</v>
      </c>
      <c r="C3123" s="80" t="s">
        <v>6833</v>
      </c>
      <c r="D3123" s="81">
        <v>121.09</v>
      </c>
      <c r="E3123" s="81">
        <v>18.02</v>
      </c>
      <c r="F3123" s="81">
        <v>139.11000000000001</v>
      </c>
      <c r="G3123" s="65">
        <f t="shared" si="48"/>
        <v>9</v>
      </c>
    </row>
    <row r="3124" spans="1:7" x14ac:dyDescent="0.25">
      <c r="A3124" s="78" t="s">
        <v>4957</v>
      </c>
      <c r="B3124" s="79" t="s">
        <v>4958</v>
      </c>
      <c r="C3124" s="80" t="s">
        <v>6833</v>
      </c>
      <c r="D3124" s="81">
        <v>136.37</v>
      </c>
      <c r="E3124" s="81">
        <v>22.52</v>
      </c>
      <c r="F3124" s="81">
        <v>158.88999999999999</v>
      </c>
      <c r="G3124" s="65">
        <f t="shared" si="48"/>
        <v>9</v>
      </c>
    </row>
    <row r="3125" spans="1:7" ht="30" x14ac:dyDescent="0.25">
      <c r="A3125" s="78" t="s">
        <v>4959</v>
      </c>
      <c r="B3125" s="79" t="s">
        <v>4960</v>
      </c>
      <c r="C3125" s="80" t="s">
        <v>6833</v>
      </c>
      <c r="D3125" s="81">
        <v>235.48</v>
      </c>
      <c r="E3125" s="81">
        <v>25.52</v>
      </c>
      <c r="F3125" s="81">
        <v>261</v>
      </c>
      <c r="G3125" s="65">
        <f t="shared" si="48"/>
        <v>9</v>
      </c>
    </row>
    <row r="3126" spans="1:7" ht="30" x14ac:dyDescent="0.25">
      <c r="A3126" s="78" t="s">
        <v>4961</v>
      </c>
      <c r="B3126" s="79" t="s">
        <v>4962</v>
      </c>
      <c r="C3126" s="80" t="s">
        <v>6833</v>
      </c>
      <c r="D3126" s="81">
        <v>275.72000000000003</v>
      </c>
      <c r="E3126" s="81">
        <v>25.52</v>
      </c>
      <c r="F3126" s="81">
        <v>301.24</v>
      </c>
      <c r="G3126" s="65">
        <f t="shared" si="48"/>
        <v>9</v>
      </c>
    </row>
    <row r="3127" spans="1:7" x14ac:dyDescent="0.25">
      <c r="A3127" s="78" t="s">
        <v>4963</v>
      </c>
      <c r="B3127" s="79" t="s">
        <v>4964</v>
      </c>
      <c r="C3127" s="80" t="s">
        <v>6833</v>
      </c>
      <c r="D3127" s="81">
        <v>352.4</v>
      </c>
      <c r="E3127" s="81">
        <v>34.54</v>
      </c>
      <c r="F3127" s="81">
        <v>386.94</v>
      </c>
      <c r="G3127" s="65">
        <f t="shared" si="48"/>
        <v>9</v>
      </c>
    </row>
    <row r="3128" spans="1:7" ht="30" x14ac:dyDescent="0.25">
      <c r="A3128" s="78" t="s">
        <v>4965</v>
      </c>
      <c r="B3128" s="79" t="s">
        <v>4966</v>
      </c>
      <c r="C3128" s="80" t="s">
        <v>6833</v>
      </c>
      <c r="D3128" s="81">
        <v>479.43</v>
      </c>
      <c r="E3128" s="81">
        <v>40.54</v>
      </c>
      <c r="F3128" s="81">
        <v>519.97</v>
      </c>
      <c r="G3128" s="65">
        <f t="shared" si="48"/>
        <v>9</v>
      </c>
    </row>
    <row r="3129" spans="1:7" x14ac:dyDescent="0.25">
      <c r="A3129" s="78" t="s">
        <v>4967</v>
      </c>
      <c r="B3129" s="79" t="s">
        <v>4968</v>
      </c>
      <c r="C3129" s="80" t="s">
        <v>6833</v>
      </c>
      <c r="D3129" s="81">
        <v>603.16999999999996</v>
      </c>
      <c r="E3129" s="81">
        <v>43.54</v>
      </c>
      <c r="F3129" s="81">
        <v>646.71</v>
      </c>
      <c r="G3129" s="65">
        <f t="shared" si="48"/>
        <v>9</v>
      </c>
    </row>
    <row r="3130" spans="1:7" x14ac:dyDescent="0.25">
      <c r="A3130" s="78" t="s">
        <v>4969</v>
      </c>
      <c r="B3130" s="79" t="s">
        <v>4970</v>
      </c>
      <c r="C3130" s="80" t="s">
        <v>6833</v>
      </c>
      <c r="D3130" s="81">
        <v>808.41</v>
      </c>
      <c r="E3130" s="81">
        <v>49.55</v>
      </c>
      <c r="F3130" s="81">
        <v>857.96</v>
      </c>
      <c r="G3130" s="65">
        <f t="shared" si="48"/>
        <v>9</v>
      </c>
    </row>
    <row r="3131" spans="1:7" x14ac:dyDescent="0.25">
      <c r="A3131" s="78" t="s">
        <v>4971</v>
      </c>
      <c r="B3131" s="79" t="s">
        <v>4972</v>
      </c>
      <c r="C3131" s="80" t="s">
        <v>6833</v>
      </c>
      <c r="D3131" s="81">
        <v>84.21</v>
      </c>
      <c r="E3131" s="81">
        <v>18.02</v>
      </c>
      <c r="F3131" s="81">
        <v>102.23</v>
      </c>
      <c r="G3131" s="65">
        <f t="shared" si="48"/>
        <v>9</v>
      </c>
    </row>
    <row r="3132" spans="1:7" x14ac:dyDescent="0.25">
      <c r="A3132" s="78" t="s">
        <v>4973</v>
      </c>
      <c r="B3132" s="79" t="s">
        <v>4974</v>
      </c>
      <c r="C3132" s="80" t="s">
        <v>6833</v>
      </c>
      <c r="D3132" s="81">
        <v>99.42</v>
      </c>
      <c r="E3132" s="81">
        <v>22.52</v>
      </c>
      <c r="F3132" s="81">
        <v>121.94</v>
      </c>
      <c r="G3132" s="65">
        <f t="shared" si="48"/>
        <v>9</v>
      </c>
    </row>
    <row r="3133" spans="1:7" x14ac:dyDescent="0.25">
      <c r="A3133" s="78" t="s">
        <v>4975</v>
      </c>
      <c r="B3133" s="79" t="s">
        <v>4976</v>
      </c>
      <c r="C3133" s="80" t="s">
        <v>6833</v>
      </c>
      <c r="D3133" s="81">
        <v>163.53</v>
      </c>
      <c r="E3133" s="81">
        <v>25.52</v>
      </c>
      <c r="F3133" s="81">
        <v>189.05</v>
      </c>
      <c r="G3133" s="65">
        <f t="shared" si="48"/>
        <v>9</v>
      </c>
    </row>
    <row r="3134" spans="1:7" x14ac:dyDescent="0.25">
      <c r="A3134" s="78" t="s">
        <v>4977</v>
      </c>
      <c r="B3134" s="79" t="s">
        <v>4978</v>
      </c>
      <c r="C3134" s="80" t="s">
        <v>6833</v>
      </c>
      <c r="D3134" s="81">
        <v>227.51</v>
      </c>
      <c r="E3134" s="81">
        <v>25.52</v>
      </c>
      <c r="F3134" s="81">
        <v>253.03</v>
      </c>
      <c r="G3134" s="65">
        <f t="shared" si="48"/>
        <v>9</v>
      </c>
    </row>
    <row r="3135" spans="1:7" x14ac:dyDescent="0.25">
      <c r="A3135" s="78" t="s">
        <v>4979</v>
      </c>
      <c r="B3135" s="79" t="s">
        <v>4980</v>
      </c>
      <c r="C3135" s="80" t="s">
        <v>6833</v>
      </c>
      <c r="D3135" s="81">
        <v>292.42</v>
      </c>
      <c r="E3135" s="81">
        <v>34.54</v>
      </c>
      <c r="F3135" s="81">
        <v>326.95999999999998</v>
      </c>
      <c r="G3135" s="65">
        <f t="shared" si="48"/>
        <v>9</v>
      </c>
    </row>
    <row r="3136" spans="1:7" x14ac:dyDescent="0.25">
      <c r="A3136" s="78" t="s">
        <v>4981</v>
      </c>
      <c r="B3136" s="79" t="s">
        <v>4982</v>
      </c>
      <c r="C3136" s="80" t="s">
        <v>6833</v>
      </c>
      <c r="D3136" s="81">
        <v>368.41</v>
      </c>
      <c r="E3136" s="81">
        <v>40.54</v>
      </c>
      <c r="F3136" s="81">
        <v>408.95</v>
      </c>
      <c r="G3136" s="65">
        <f t="shared" si="48"/>
        <v>9</v>
      </c>
    </row>
    <row r="3137" spans="1:7" x14ac:dyDescent="0.25">
      <c r="A3137" s="78" t="s">
        <v>4983</v>
      </c>
      <c r="B3137" s="79" t="s">
        <v>7047</v>
      </c>
      <c r="C3137" s="80"/>
      <c r="D3137" s="81"/>
      <c r="E3137" s="81"/>
      <c r="F3137" s="81"/>
      <c r="G3137" s="65">
        <f t="shared" si="48"/>
        <v>5</v>
      </c>
    </row>
    <row r="3138" spans="1:7" x14ac:dyDescent="0.25">
      <c r="A3138" s="78" t="s">
        <v>4984</v>
      </c>
      <c r="B3138" s="79" t="s">
        <v>4985</v>
      </c>
      <c r="C3138" s="80" t="s">
        <v>6833</v>
      </c>
      <c r="D3138" s="81">
        <v>65.86</v>
      </c>
      <c r="E3138" s="81">
        <v>33.11</v>
      </c>
      <c r="F3138" s="81">
        <v>98.97</v>
      </c>
      <c r="G3138" s="65">
        <f t="shared" si="48"/>
        <v>9</v>
      </c>
    </row>
    <row r="3139" spans="1:7" x14ac:dyDescent="0.25">
      <c r="A3139" s="78" t="s">
        <v>4986</v>
      </c>
      <c r="B3139" s="79" t="s">
        <v>4987</v>
      </c>
      <c r="C3139" s="80" t="s">
        <v>6833</v>
      </c>
      <c r="D3139" s="81">
        <v>86.64</v>
      </c>
      <c r="E3139" s="81">
        <v>38.42</v>
      </c>
      <c r="F3139" s="81">
        <v>125.06</v>
      </c>
      <c r="G3139" s="65">
        <f t="shared" si="48"/>
        <v>9</v>
      </c>
    </row>
    <row r="3140" spans="1:7" x14ac:dyDescent="0.25">
      <c r="A3140" s="78" t="s">
        <v>4988</v>
      </c>
      <c r="B3140" s="79" t="s">
        <v>4989</v>
      </c>
      <c r="C3140" s="80" t="s">
        <v>6833</v>
      </c>
      <c r="D3140" s="81">
        <v>67.53</v>
      </c>
      <c r="E3140" s="81">
        <v>33.11</v>
      </c>
      <c r="F3140" s="81">
        <v>100.64</v>
      </c>
      <c r="G3140" s="65">
        <f t="shared" si="48"/>
        <v>9</v>
      </c>
    </row>
    <row r="3141" spans="1:7" x14ac:dyDescent="0.25">
      <c r="A3141" s="78" t="s">
        <v>4990</v>
      </c>
      <c r="B3141" s="79" t="s">
        <v>4991</v>
      </c>
      <c r="C3141" s="80" t="s">
        <v>6833</v>
      </c>
      <c r="D3141" s="81">
        <v>85.04</v>
      </c>
      <c r="E3141" s="81">
        <v>38.42</v>
      </c>
      <c r="F3141" s="81">
        <v>123.46</v>
      </c>
      <c r="G3141" s="65">
        <f t="shared" si="48"/>
        <v>9</v>
      </c>
    </row>
    <row r="3142" spans="1:7" x14ac:dyDescent="0.25">
      <c r="A3142" s="78" t="s">
        <v>4992</v>
      </c>
      <c r="B3142" s="79" t="s">
        <v>4993</v>
      </c>
      <c r="C3142" s="80" t="s">
        <v>6833</v>
      </c>
      <c r="D3142" s="81">
        <v>118.69</v>
      </c>
      <c r="E3142" s="81">
        <v>47.45</v>
      </c>
      <c r="F3142" s="81">
        <v>166.14</v>
      </c>
      <c r="G3142" s="65">
        <f t="shared" si="48"/>
        <v>9</v>
      </c>
    </row>
    <row r="3143" spans="1:7" x14ac:dyDescent="0.25">
      <c r="A3143" s="78" t="s">
        <v>4994</v>
      </c>
      <c r="B3143" s="79" t="s">
        <v>4995</v>
      </c>
      <c r="C3143" s="80" t="s">
        <v>6833</v>
      </c>
      <c r="D3143" s="81">
        <v>199.51</v>
      </c>
      <c r="E3143" s="81">
        <v>54</v>
      </c>
      <c r="F3143" s="81">
        <v>253.51</v>
      </c>
      <c r="G3143" s="65">
        <f t="shared" si="48"/>
        <v>9</v>
      </c>
    </row>
    <row r="3144" spans="1:7" x14ac:dyDescent="0.25">
      <c r="A3144" s="78" t="s">
        <v>4996</v>
      </c>
      <c r="B3144" s="79" t="s">
        <v>4997</v>
      </c>
      <c r="C3144" s="80" t="s">
        <v>6833</v>
      </c>
      <c r="D3144" s="81">
        <v>379.95</v>
      </c>
      <c r="E3144" s="81">
        <v>69.58</v>
      </c>
      <c r="F3144" s="81">
        <v>449.53</v>
      </c>
      <c r="G3144" s="65">
        <f t="shared" si="48"/>
        <v>9</v>
      </c>
    </row>
    <row r="3145" spans="1:7" x14ac:dyDescent="0.25">
      <c r="A3145" s="78" t="s">
        <v>4998</v>
      </c>
      <c r="B3145" s="79" t="s">
        <v>4999</v>
      </c>
      <c r="C3145" s="80" t="s">
        <v>6833</v>
      </c>
      <c r="D3145" s="81">
        <v>562.35</v>
      </c>
      <c r="E3145" s="81">
        <v>87.65</v>
      </c>
      <c r="F3145" s="81">
        <v>650</v>
      </c>
      <c r="G3145" s="65">
        <f t="shared" si="48"/>
        <v>9</v>
      </c>
    </row>
    <row r="3146" spans="1:7" x14ac:dyDescent="0.25">
      <c r="A3146" s="78" t="s">
        <v>5000</v>
      </c>
      <c r="B3146" s="79" t="s">
        <v>5001</v>
      </c>
      <c r="C3146" s="80" t="s">
        <v>6833</v>
      </c>
      <c r="D3146" s="81">
        <v>812.33</v>
      </c>
      <c r="E3146" s="81">
        <v>131.02000000000001</v>
      </c>
      <c r="F3146" s="81">
        <v>943.35</v>
      </c>
      <c r="G3146" s="65">
        <f t="shared" ref="G3146:G3209" si="49">LEN(A3146)</f>
        <v>9</v>
      </c>
    </row>
    <row r="3147" spans="1:7" x14ac:dyDescent="0.25">
      <c r="A3147" s="78" t="s">
        <v>5002</v>
      </c>
      <c r="B3147" s="79" t="s">
        <v>5003</v>
      </c>
      <c r="C3147" s="80" t="s">
        <v>6833</v>
      </c>
      <c r="D3147" s="81">
        <v>180.88</v>
      </c>
      <c r="E3147" s="81">
        <v>54</v>
      </c>
      <c r="F3147" s="81">
        <v>234.88</v>
      </c>
      <c r="G3147" s="65">
        <f t="shared" si="49"/>
        <v>9</v>
      </c>
    </row>
    <row r="3148" spans="1:7" x14ac:dyDescent="0.25">
      <c r="A3148" s="78" t="s">
        <v>5004</v>
      </c>
      <c r="B3148" s="79" t="s">
        <v>5005</v>
      </c>
      <c r="C3148" s="80" t="s">
        <v>6833</v>
      </c>
      <c r="D3148" s="81">
        <v>374.53</v>
      </c>
      <c r="E3148" s="81">
        <v>69.58</v>
      </c>
      <c r="F3148" s="81">
        <v>444.11</v>
      </c>
      <c r="G3148" s="65">
        <f t="shared" si="49"/>
        <v>9</v>
      </c>
    </row>
    <row r="3149" spans="1:7" x14ac:dyDescent="0.25">
      <c r="A3149" s="78" t="s">
        <v>5006</v>
      </c>
      <c r="B3149" s="79" t="s">
        <v>5007</v>
      </c>
      <c r="C3149" s="80" t="s">
        <v>6833</v>
      </c>
      <c r="D3149" s="81">
        <v>539.34</v>
      </c>
      <c r="E3149" s="81">
        <v>87.65</v>
      </c>
      <c r="F3149" s="81">
        <v>626.99</v>
      </c>
      <c r="G3149" s="65">
        <f t="shared" si="49"/>
        <v>9</v>
      </c>
    </row>
    <row r="3150" spans="1:7" x14ac:dyDescent="0.25">
      <c r="A3150" s="78" t="s">
        <v>5008</v>
      </c>
      <c r="B3150" s="79" t="s">
        <v>5009</v>
      </c>
      <c r="C3150" s="80" t="s">
        <v>6833</v>
      </c>
      <c r="D3150" s="81">
        <v>270.97000000000003</v>
      </c>
      <c r="E3150" s="81">
        <v>54</v>
      </c>
      <c r="F3150" s="81">
        <v>324.97000000000003</v>
      </c>
      <c r="G3150" s="65">
        <f t="shared" si="49"/>
        <v>9</v>
      </c>
    </row>
    <row r="3151" spans="1:7" x14ac:dyDescent="0.25">
      <c r="A3151" s="78" t="s">
        <v>5010</v>
      </c>
      <c r="B3151" s="79" t="s">
        <v>5011</v>
      </c>
      <c r="C3151" s="80" t="s">
        <v>6833</v>
      </c>
      <c r="D3151" s="81">
        <v>471.65</v>
      </c>
      <c r="E3151" s="81">
        <v>69.58</v>
      </c>
      <c r="F3151" s="81">
        <v>541.23</v>
      </c>
      <c r="G3151" s="65">
        <f t="shared" si="49"/>
        <v>9</v>
      </c>
    </row>
    <row r="3152" spans="1:7" x14ac:dyDescent="0.25">
      <c r="A3152" s="78" t="s">
        <v>5012</v>
      </c>
      <c r="B3152" s="79" t="s">
        <v>5013</v>
      </c>
      <c r="C3152" s="80" t="s">
        <v>6833</v>
      </c>
      <c r="D3152" s="81">
        <v>691.95</v>
      </c>
      <c r="E3152" s="81">
        <v>87.65</v>
      </c>
      <c r="F3152" s="81">
        <v>779.6</v>
      </c>
      <c r="G3152" s="65">
        <f t="shared" si="49"/>
        <v>9</v>
      </c>
    </row>
    <row r="3153" spans="1:7" x14ac:dyDescent="0.25">
      <c r="A3153" s="78" t="s">
        <v>5014</v>
      </c>
      <c r="B3153" s="79" t="s">
        <v>5015</v>
      </c>
      <c r="C3153" s="80" t="s">
        <v>6833</v>
      </c>
      <c r="D3153" s="81">
        <v>34.56</v>
      </c>
      <c r="E3153" s="81">
        <v>32.08</v>
      </c>
      <c r="F3153" s="81">
        <v>66.64</v>
      </c>
      <c r="G3153" s="65">
        <f t="shared" si="49"/>
        <v>9</v>
      </c>
    </row>
    <row r="3154" spans="1:7" x14ac:dyDescent="0.25">
      <c r="A3154" s="78" t="s">
        <v>5016</v>
      </c>
      <c r="B3154" s="79" t="s">
        <v>5017</v>
      </c>
      <c r="C3154" s="80" t="s">
        <v>6833</v>
      </c>
      <c r="D3154" s="81">
        <v>43.25</v>
      </c>
      <c r="E3154" s="81">
        <v>40.869999999999997</v>
      </c>
      <c r="F3154" s="81">
        <v>84.12</v>
      </c>
      <c r="G3154" s="65">
        <f t="shared" si="49"/>
        <v>9</v>
      </c>
    </row>
    <row r="3155" spans="1:7" x14ac:dyDescent="0.25">
      <c r="A3155" s="78" t="s">
        <v>5018</v>
      </c>
      <c r="B3155" s="79" t="s">
        <v>5019</v>
      </c>
      <c r="C3155" s="80" t="s">
        <v>6833</v>
      </c>
      <c r="D3155" s="81">
        <v>78.569999999999993</v>
      </c>
      <c r="E3155" s="81">
        <v>69.06</v>
      </c>
      <c r="F3155" s="81">
        <v>147.63</v>
      </c>
      <c r="G3155" s="65">
        <f t="shared" si="49"/>
        <v>9</v>
      </c>
    </row>
    <row r="3156" spans="1:7" x14ac:dyDescent="0.25">
      <c r="A3156" s="78" t="s">
        <v>5020</v>
      </c>
      <c r="B3156" s="79" t="s">
        <v>5021</v>
      </c>
      <c r="C3156" s="80" t="s">
        <v>6833</v>
      </c>
      <c r="D3156" s="81">
        <v>1179.23</v>
      </c>
      <c r="E3156" s="81">
        <v>196.53</v>
      </c>
      <c r="F3156" s="81">
        <v>1375.76</v>
      </c>
      <c r="G3156" s="65">
        <f t="shared" si="49"/>
        <v>9</v>
      </c>
    </row>
    <row r="3157" spans="1:7" x14ac:dyDescent="0.25">
      <c r="A3157" s="78" t="s">
        <v>5022</v>
      </c>
      <c r="B3157" s="79" t="s">
        <v>5023</v>
      </c>
      <c r="C3157" s="80" t="s">
        <v>6833</v>
      </c>
      <c r="D3157" s="81">
        <v>115.36</v>
      </c>
      <c r="E3157" s="81">
        <v>38.42</v>
      </c>
      <c r="F3157" s="81">
        <v>153.78</v>
      </c>
      <c r="G3157" s="65">
        <f t="shared" si="49"/>
        <v>9</v>
      </c>
    </row>
    <row r="3158" spans="1:7" x14ac:dyDescent="0.25">
      <c r="A3158" s="78" t="s">
        <v>5024</v>
      </c>
      <c r="B3158" s="79" t="s">
        <v>5025</v>
      </c>
      <c r="C3158" s="80" t="s">
        <v>6833</v>
      </c>
      <c r="D3158" s="81">
        <v>103.04</v>
      </c>
      <c r="E3158" s="81">
        <v>38.42</v>
      </c>
      <c r="F3158" s="81">
        <v>141.46</v>
      </c>
      <c r="G3158" s="65">
        <f t="shared" si="49"/>
        <v>9</v>
      </c>
    </row>
    <row r="3159" spans="1:7" x14ac:dyDescent="0.25">
      <c r="A3159" s="78" t="s">
        <v>5026</v>
      </c>
      <c r="B3159" s="79" t="s">
        <v>5027</v>
      </c>
      <c r="C3159" s="80" t="s">
        <v>6833</v>
      </c>
      <c r="D3159" s="81">
        <v>148.99</v>
      </c>
      <c r="E3159" s="81">
        <v>38.42</v>
      </c>
      <c r="F3159" s="81">
        <v>187.41</v>
      </c>
      <c r="G3159" s="65">
        <f t="shared" si="49"/>
        <v>9</v>
      </c>
    </row>
    <row r="3160" spans="1:7" x14ac:dyDescent="0.25">
      <c r="A3160" s="78" t="s">
        <v>5028</v>
      </c>
      <c r="B3160" s="79" t="s">
        <v>5029</v>
      </c>
      <c r="C3160" s="80" t="s">
        <v>6833</v>
      </c>
      <c r="D3160" s="81">
        <v>242.63</v>
      </c>
      <c r="E3160" s="81">
        <v>60.55</v>
      </c>
      <c r="F3160" s="81">
        <v>303.18</v>
      </c>
      <c r="G3160" s="65">
        <f t="shared" si="49"/>
        <v>9</v>
      </c>
    </row>
    <row r="3161" spans="1:7" x14ac:dyDescent="0.25">
      <c r="A3161" s="78" t="s">
        <v>5030</v>
      </c>
      <c r="B3161" s="79" t="s">
        <v>5031</v>
      </c>
      <c r="C3161" s="80" t="s">
        <v>6833</v>
      </c>
      <c r="D3161" s="81">
        <v>132.97</v>
      </c>
      <c r="E3161" s="81">
        <v>47.45</v>
      </c>
      <c r="F3161" s="81">
        <v>180.42</v>
      </c>
      <c r="G3161" s="65">
        <f t="shared" si="49"/>
        <v>9</v>
      </c>
    </row>
    <row r="3162" spans="1:7" x14ac:dyDescent="0.25">
      <c r="A3162" s="78" t="s">
        <v>5032</v>
      </c>
      <c r="B3162" s="79" t="s">
        <v>5033</v>
      </c>
      <c r="C3162" s="80" t="s">
        <v>6833</v>
      </c>
      <c r="D3162" s="81">
        <v>444.76</v>
      </c>
      <c r="E3162" s="81">
        <v>78.61</v>
      </c>
      <c r="F3162" s="81">
        <v>523.37</v>
      </c>
      <c r="G3162" s="65">
        <f t="shared" si="49"/>
        <v>9</v>
      </c>
    </row>
    <row r="3163" spans="1:7" x14ac:dyDescent="0.25">
      <c r="A3163" s="78" t="s">
        <v>5034</v>
      </c>
      <c r="B3163" s="79" t="s">
        <v>5035</v>
      </c>
      <c r="C3163" s="80" t="s">
        <v>6833</v>
      </c>
      <c r="D3163" s="81">
        <v>108.79</v>
      </c>
      <c r="E3163" s="81">
        <v>33.11</v>
      </c>
      <c r="F3163" s="81">
        <v>141.9</v>
      </c>
      <c r="G3163" s="65">
        <f t="shared" si="49"/>
        <v>9</v>
      </c>
    </row>
    <row r="3164" spans="1:7" x14ac:dyDescent="0.25">
      <c r="A3164" s="78" t="s">
        <v>5036</v>
      </c>
      <c r="B3164" s="79" t="s">
        <v>5037</v>
      </c>
      <c r="C3164" s="80" t="s">
        <v>6833</v>
      </c>
      <c r="D3164" s="81">
        <v>97.07</v>
      </c>
      <c r="E3164" s="81">
        <v>33.11</v>
      </c>
      <c r="F3164" s="81">
        <v>130.18</v>
      </c>
      <c r="G3164" s="65">
        <f t="shared" si="49"/>
        <v>9</v>
      </c>
    </row>
    <row r="3165" spans="1:7" x14ac:dyDescent="0.25">
      <c r="A3165" s="78" t="s">
        <v>5038</v>
      </c>
      <c r="B3165" s="79" t="s">
        <v>5039</v>
      </c>
      <c r="C3165" s="80" t="s">
        <v>6833</v>
      </c>
      <c r="D3165" s="81">
        <v>23.71</v>
      </c>
      <c r="E3165" s="81">
        <v>11.68</v>
      </c>
      <c r="F3165" s="81">
        <v>35.39</v>
      </c>
      <c r="G3165" s="65">
        <f t="shared" si="49"/>
        <v>9</v>
      </c>
    </row>
    <row r="3166" spans="1:7" x14ac:dyDescent="0.25">
      <c r="A3166" s="78" t="s">
        <v>5040</v>
      </c>
      <c r="B3166" s="79" t="s">
        <v>7048</v>
      </c>
      <c r="C3166" s="80"/>
      <c r="D3166" s="81"/>
      <c r="E3166" s="81"/>
      <c r="F3166" s="81"/>
      <c r="G3166" s="65">
        <f t="shared" si="49"/>
        <v>5</v>
      </c>
    </row>
    <row r="3167" spans="1:7" ht="30" x14ac:dyDescent="0.25">
      <c r="A3167" s="78" t="s">
        <v>5041</v>
      </c>
      <c r="B3167" s="79" t="s">
        <v>5042</v>
      </c>
      <c r="C3167" s="80" t="s">
        <v>6833</v>
      </c>
      <c r="D3167" s="81">
        <v>8.0299999999999994</v>
      </c>
      <c r="E3167" s="81">
        <v>1.67</v>
      </c>
      <c r="F3167" s="81">
        <v>9.6999999999999993</v>
      </c>
      <c r="G3167" s="65">
        <f t="shared" si="49"/>
        <v>9</v>
      </c>
    </row>
    <row r="3168" spans="1:7" ht="30" x14ac:dyDescent="0.25">
      <c r="A3168" s="78" t="s">
        <v>5043</v>
      </c>
      <c r="B3168" s="79" t="s">
        <v>5044</v>
      </c>
      <c r="C3168" s="80" t="s">
        <v>6833</v>
      </c>
      <c r="D3168" s="81">
        <v>8.81</v>
      </c>
      <c r="E3168" s="81">
        <v>1.67</v>
      </c>
      <c r="F3168" s="81">
        <v>10.48</v>
      </c>
      <c r="G3168" s="65">
        <f t="shared" si="49"/>
        <v>9</v>
      </c>
    </row>
    <row r="3169" spans="1:7" ht="30" x14ac:dyDescent="0.25">
      <c r="A3169" s="78" t="s">
        <v>5045</v>
      </c>
      <c r="B3169" s="79" t="s">
        <v>5046</v>
      </c>
      <c r="C3169" s="80" t="s">
        <v>6833</v>
      </c>
      <c r="D3169" s="81">
        <v>11.7</v>
      </c>
      <c r="E3169" s="81">
        <v>1.67</v>
      </c>
      <c r="F3169" s="81">
        <v>13.37</v>
      </c>
      <c r="G3169" s="65">
        <f t="shared" si="49"/>
        <v>9</v>
      </c>
    </row>
    <row r="3170" spans="1:7" ht="30" x14ac:dyDescent="0.25">
      <c r="A3170" s="78" t="s">
        <v>5047</v>
      </c>
      <c r="B3170" s="79" t="s">
        <v>5048</v>
      </c>
      <c r="C3170" s="80" t="s">
        <v>6833</v>
      </c>
      <c r="D3170" s="81">
        <v>26.34</v>
      </c>
      <c r="E3170" s="81">
        <v>1.67</v>
      </c>
      <c r="F3170" s="81">
        <v>28.01</v>
      </c>
      <c r="G3170" s="65">
        <f t="shared" si="49"/>
        <v>9</v>
      </c>
    </row>
    <row r="3171" spans="1:7" ht="30" x14ac:dyDescent="0.25">
      <c r="A3171" s="78" t="s">
        <v>5049</v>
      </c>
      <c r="B3171" s="79" t="s">
        <v>5050</v>
      </c>
      <c r="C3171" s="80" t="s">
        <v>6833</v>
      </c>
      <c r="D3171" s="81">
        <v>30.41</v>
      </c>
      <c r="E3171" s="81">
        <v>1.67</v>
      </c>
      <c r="F3171" s="81">
        <v>32.08</v>
      </c>
      <c r="G3171" s="65">
        <f t="shared" si="49"/>
        <v>9</v>
      </c>
    </row>
    <row r="3172" spans="1:7" ht="30" x14ac:dyDescent="0.25">
      <c r="A3172" s="78" t="s">
        <v>6492</v>
      </c>
      <c r="B3172" s="79" t="s">
        <v>6676</v>
      </c>
      <c r="C3172" s="80" t="s">
        <v>6833</v>
      </c>
      <c r="D3172" s="81">
        <v>78.150000000000006</v>
      </c>
      <c r="E3172" s="81">
        <v>2.5</v>
      </c>
      <c r="F3172" s="81">
        <v>80.650000000000006</v>
      </c>
      <c r="G3172" s="65">
        <f t="shared" si="49"/>
        <v>9</v>
      </c>
    </row>
    <row r="3173" spans="1:7" ht="30" x14ac:dyDescent="0.25">
      <c r="A3173" s="78" t="s">
        <v>6493</v>
      </c>
      <c r="B3173" s="79" t="s">
        <v>6677</v>
      </c>
      <c r="C3173" s="80" t="s">
        <v>6833</v>
      </c>
      <c r="D3173" s="81">
        <v>96.31</v>
      </c>
      <c r="E3173" s="81">
        <v>2.5</v>
      </c>
      <c r="F3173" s="81">
        <v>98.81</v>
      </c>
      <c r="G3173" s="65">
        <f t="shared" si="49"/>
        <v>9</v>
      </c>
    </row>
    <row r="3174" spans="1:7" ht="30" x14ac:dyDescent="0.25">
      <c r="A3174" s="78" t="s">
        <v>6494</v>
      </c>
      <c r="B3174" s="79" t="s">
        <v>6678</v>
      </c>
      <c r="C3174" s="80" t="s">
        <v>6833</v>
      </c>
      <c r="D3174" s="81">
        <v>154.43</v>
      </c>
      <c r="E3174" s="81">
        <v>2.5</v>
      </c>
      <c r="F3174" s="81">
        <v>156.93</v>
      </c>
      <c r="G3174" s="65">
        <f t="shared" si="49"/>
        <v>9</v>
      </c>
    </row>
    <row r="3175" spans="1:7" ht="30" x14ac:dyDescent="0.25">
      <c r="A3175" s="78" t="s">
        <v>6495</v>
      </c>
      <c r="B3175" s="79" t="s">
        <v>6679</v>
      </c>
      <c r="C3175" s="80" t="s">
        <v>6833</v>
      </c>
      <c r="D3175" s="81">
        <v>240.26</v>
      </c>
      <c r="E3175" s="81">
        <v>2.5</v>
      </c>
      <c r="F3175" s="81">
        <v>242.76</v>
      </c>
      <c r="G3175" s="65">
        <f t="shared" si="49"/>
        <v>9</v>
      </c>
    </row>
    <row r="3176" spans="1:7" ht="30" x14ac:dyDescent="0.25">
      <c r="A3176" s="78" t="s">
        <v>6496</v>
      </c>
      <c r="B3176" s="79" t="s">
        <v>6680</v>
      </c>
      <c r="C3176" s="80" t="s">
        <v>6833</v>
      </c>
      <c r="D3176" s="81">
        <v>354.96</v>
      </c>
      <c r="E3176" s="81">
        <v>2.5</v>
      </c>
      <c r="F3176" s="81">
        <v>357.46</v>
      </c>
      <c r="G3176" s="65">
        <f t="shared" si="49"/>
        <v>9</v>
      </c>
    </row>
    <row r="3177" spans="1:7" ht="30" x14ac:dyDescent="0.25">
      <c r="A3177" s="78" t="s">
        <v>6497</v>
      </c>
      <c r="B3177" s="79" t="s">
        <v>6681</v>
      </c>
      <c r="C3177" s="80" t="s">
        <v>6833</v>
      </c>
      <c r="D3177" s="81">
        <v>534.67999999999995</v>
      </c>
      <c r="E3177" s="81">
        <v>2.5</v>
      </c>
      <c r="F3177" s="81">
        <v>537.17999999999995</v>
      </c>
      <c r="G3177" s="65">
        <f t="shared" si="49"/>
        <v>9</v>
      </c>
    </row>
    <row r="3178" spans="1:7" ht="30" x14ac:dyDescent="0.25">
      <c r="A3178" s="78" t="s">
        <v>6498</v>
      </c>
      <c r="B3178" s="79" t="s">
        <v>6682</v>
      </c>
      <c r="C3178" s="80" t="s">
        <v>6833</v>
      </c>
      <c r="D3178" s="81">
        <v>830.26</v>
      </c>
      <c r="E3178" s="81">
        <v>2.5</v>
      </c>
      <c r="F3178" s="81">
        <v>832.76</v>
      </c>
      <c r="G3178" s="65">
        <f t="shared" si="49"/>
        <v>9</v>
      </c>
    </row>
    <row r="3179" spans="1:7" ht="30" x14ac:dyDescent="0.25">
      <c r="A3179" s="78" t="s">
        <v>6499</v>
      </c>
      <c r="B3179" s="79" t="s">
        <v>6683</v>
      </c>
      <c r="C3179" s="80" t="s">
        <v>6833</v>
      </c>
      <c r="D3179" s="81">
        <v>1163.27</v>
      </c>
      <c r="E3179" s="81">
        <v>2.5</v>
      </c>
      <c r="F3179" s="81">
        <v>1165.77</v>
      </c>
      <c r="G3179" s="65">
        <f t="shared" si="49"/>
        <v>9</v>
      </c>
    </row>
    <row r="3180" spans="1:7" x14ac:dyDescent="0.25">
      <c r="A3180" s="78" t="s">
        <v>5051</v>
      </c>
      <c r="B3180" s="79" t="s">
        <v>7049</v>
      </c>
      <c r="C3180" s="80"/>
      <c r="D3180" s="81"/>
      <c r="E3180" s="81"/>
      <c r="F3180" s="81"/>
      <c r="G3180" s="65">
        <f t="shared" si="49"/>
        <v>5</v>
      </c>
    </row>
    <row r="3181" spans="1:7" ht="30" x14ac:dyDescent="0.25">
      <c r="A3181" s="78" t="s">
        <v>5052</v>
      </c>
      <c r="B3181" s="79" t="s">
        <v>5053</v>
      </c>
      <c r="C3181" s="80" t="s">
        <v>6833</v>
      </c>
      <c r="D3181" s="81">
        <v>525.29999999999995</v>
      </c>
      <c r="E3181" s="81">
        <v>35.21</v>
      </c>
      <c r="F3181" s="81">
        <v>560.51</v>
      </c>
      <c r="G3181" s="65">
        <f t="shared" si="49"/>
        <v>9</v>
      </c>
    </row>
    <row r="3182" spans="1:7" ht="30" x14ac:dyDescent="0.25">
      <c r="A3182" s="78" t="s">
        <v>5054</v>
      </c>
      <c r="B3182" s="79" t="s">
        <v>5055</v>
      </c>
      <c r="C3182" s="80" t="s">
        <v>6833</v>
      </c>
      <c r="D3182" s="81">
        <v>580.87</v>
      </c>
      <c r="E3182" s="81">
        <v>35.21</v>
      </c>
      <c r="F3182" s="81">
        <v>616.08000000000004</v>
      </c>
      <c r="G3182" s="65">
        <f t="shared" si="49"/>
        <v>9</v>
      </c>
    </row>
    <row r="3183" spans="1:7" ht="30" x14ac:dyDescent="0.25">
      <c r="A3183" s="78" t="s">
        <v>5056</v>
      </c>
      <c r="B3183" s="79" t="s">
        <v>5057</v>
      </c>
      <c r="C3183" s="80" t="s">
        <v>6833</v>
      </c>
      <c r="D3183" s="81">
        <v>758.62</v>
      </c>
      <c r="E3183" s="81">
        <v>35.21</v>
      </c>
      <c r="F3183" s="81">
        <v>793.83</v>
      </c>
      <c r="G3183" s="65">
        <f t="shared" si="49"/>
        <v>9</v>
      </c>
    </row>
    <row r="3184" spans="1:7" ht="30" x14ac:dyDescent="0.25">
      <c r="A3184" s="78" t="s">
        <v>5058</v>
      </c>
      <c r="B3184" s="79" t="s">
        <v>5059</v>
      </c>
      <c r="C3184" s="80" t="s">
        <v>6833</v>
      </c>
      <c r="D3184" s="81">
        <v>1068.01</v>
      </c>
      <c r="E3184" s="81">
        <v>35.21</v>
      </c>
      <c r="F3184" s="81">
        <v>1103.22</v>
      </c>
      <c r="G3184" s="65">
        <f t="shared" si="49"/>
        <v>9</v>
      </c>
    </row>
    <row r="3185" spans="1:7" ht="30" x14ac:dyDescent="0.25">
      <c r="A3185" s="78" t="s">
        <v>5060</v>
      </c>
      <c r="B3185" s="79" t="s">
        <v>5061</v>
      </c>
      <c r="C3185" s="80" t="s">
        <v>6833</v>
      </c>
      <c r="D3185" s="81">
        <v>929.98</v>
      </c>
      <c r="E3185" s="81">
        <v>35.21</v>
      </c>
      <c r="F3185" s="81">
        <v>965.19</v>
      </c>
      <c r="G3185" s="65">
        <f t="shared" si="49"/>
        <v>9</v>
      </c>
    </row>
    <row r="3186" spans="1:7" ht="30" x14ac:dyDescent="0.25">
      <c r="A3186" s="78" t="s">
        <v>5062</v>
      </c>
      <c r="B3186" s="79" t="s">
        <v>5063</v>
      </c>
      <c r="C3186" s="80" t="s">
        <v>6833</v>
      </c>
      <c r="D3186" s="81">
        <v>516.29</v>
      </c>
      <c r="E3186" s="81">
        <v>35.21</v>
      </c>
      <c r="F3186" s="81">
        <v>551.5</v>
      </c>
      <c r="G3186" s="65">
        <f t="shared" si="49"/>
        <v>9</v>
      </c>
    </row>
    <row r="3187" spans="1:7" ht="30" x14ac:dyDescent="0.25">
      <c r="A3187" s="78" t="s">
        <v>5064</v>
      </c>
      <c r="B3187" s="79" t="s">
        <v>5065</v>
      </c>
      <c r="C3187" s="80" t="s">
        <v>6833</v>
      </c>
      <c r="D3187" s="81">
        <v>519.61</v>
      </c>
      <c r="E3187" s="81">
        <v>35.21</v>
      </c>
      <c r="F3187" s="81">
        <v>554.82000000000005</v>
      </c>
      <c r="G3187" s="65">
        <f t="shared" si="49"/>
        <v>9</v>
      </c>
    </row>
    <row r="3188" spans="1:7" ht="30" x14ac:dyDescent="0.25">
      <c r="A3188" s="78" t="s">
        <v>5066</v>
      </c>
      <c r="B3188" s="79" t="s">
        <v>5067</v>
      </c>
      <c r="C3188" s="80" t="s">
        <v>6833</v>
      </c>
      <c r="D3188" s="81">
        <v>609.49</v>
      </c>
      <c r="E3188" s="81">
        <v>35.21</v>
      </c>
      <c r="F3188" s="81">
        <v>644.70000000000005</v>
      </c>
      <c r="G3188" s="65">
        <f t="shared" si="49"/>
        <v>9</v>
      </c>
    </row>
    <row r="3189" spans="1:7" ht="30" x14ac:dyDescent="0.25">
      <c r="A3189" s="78" t="s">
        <v>5068</v>
      </c>
      <c r="B3189" s="79" t="s">
        <v>5069</v>
      </c>
      <c r="C3189" s="80" t="s">
        <v>6833</v>
      </c>
      <c r="D3189" s="81">
        <v>782.23</v>
      </c>
      <c r="E3189" s="81">
        <v>35.21</v>
      </c>
      <c r="F3189" s="81">
        <v>817.44</v>
      </c>
      <c r="G3189" s="65">
        <f t="shared" si="49"/>
        <v>9</v>
      </c>
    </row>
    <row r="3190" spans="1:7" ht="30" x14ac:dyDescent="0.25">
      <c r="A3190" s="78" t="s">
        <v>5070</v>
      </c>
      <c r="B3190" s="79" t="s">
        <v>5071</v>
      </c>
      <c r="C3190" s="80" t="s">
        <v>6833</v>
      </c>
      <c r="D3190" s="81">
        <v>890.3</v>
      </c>
      <c r="E3190" s="81">
        <v>35.21</v>
      </c>
      <c r="F3190" s="81">
        <v>925.51</v>
      </c>
      <c r="G3190" s="65">
        <f t="shared" si="49"/>
        <v>9</v>
      </c>
    </row>
    <row r="3191" spans="1:7" ht="30" x14ac:dyDescent="0.25">
      <c r="A3191" s="78" t="s">
        <v>5072</v>
      </c>
      <c r="B3191" s="79" t="s">
        <v>5073</v>
      </c>
      <c r="C3191" s="80" t="s">
        <v>6833</v>
      </c>
      <c r="D3191" s="81">
        <v>975.28</v>
      </c>
      <c r="E3191" s="81">
        <v>35.21</v>
      </c>
      <c r="F3191" s="81">
        <v>1010.49</v>
      </c>
      <c r="G3191" s="65">
        <f t="shared" si="49"/>
        <v>9</v>
      </c>
    </row>
    <row r="3192" spans="1:7" ht="30" x14ac:dyDescent="0.25">
      <c r="A3192" s="78" t="s">
        <v>5074</v>
      </c>
      <c r="B3192" s="79" t="s">
        <v>5075</v>
      </c>
      <c r="C3192" s="80" t="s">
        <v>6833</v>
      </c>
      <c r="D3192" s="81">
        <v>1353.76</v>
      </c>
      <c r="E3192" s="81">
        <v>35.21</v>
      </c>
      <c r="F3192" s="81">
        <v>1388.97</v>
      </c>
      <c r="G3192" s="65">
        <f t="shared" si="49"/>
        <v>9</v>
      </c>
    </row>
    <row r="3193" spans="1:7" x14ac:dyDescent="0.25">
      <c r="A3193" s="78" t="s">
        <v>5076</v>
      </c>
      <c r="B3193" s="79" t="s">
        <v>7050</v>
      </c>
      <c r="C3193" s="80"/>
      <c r="D3193" s="81"/>
      <c r="E3193" s="81"/>
      <c r="F3193" s="81"/>
      <c r="G3193" s="65">
        <f t="shared" si="49"/>
        <v>5</v>
      </c>
    </row>
    <row r="3194" spans="1:7" ht="30" x14ac:dyDescent="0.25">
      <c r="A3194" s="78" t="s">
        <v>5077</v>
      </c>
      <c r="B3194" s="79" t="s">
        <v>5078</v>
      </c>
      <c r="C3194" s="80" t="s">
        <v>6833</v>
      </c>
      <c r="D3194" s="81">
        <v>148.66999999999999</v>
      </c>
      <c r="E3194" s="81">
        <v>21.13</v>
      </c>
      <c r="F3194" s="81">
        <v>169.8</v>
      </c>
      <c r="G3194" s="65">
        <f t="shared" si="49"/>
        <v>9</v>
      </c>
    </row>
    <row r="3195" spans="1:7" ht="30" x14ac:dyDescent="0.25">
      <c r="A3195" s="78" t="s">
        <v>5079</v>
      </c>
      <c r="B3195" s="79" t="s">
        <v>5080</v>
      </c>
      <c r="C3195" s="80" t="s">
        <v>6833</v>
      </c>
      <c r="D3195" s="81">
        <v>211.84</v>
      </c>
      <c r="E3195" s="81">
        <v>28.17</v>
      </c>
      <c r="F3195" s="81">
        <v>240.01</v>
      </c>
      <c r="G3195" s="65">
        <f t="shared" si="49"/>
        <v>9</v>
      </c>
    </row>
    <row r="3196" spans="1:7" ht="30" x14ac:dyDescent="0.25">
      <c r="A3196" s="78" t="s">
        <v>5081</v>
      </c>
      <c r="B3196" s="79" t="s">
        <v>5082</v>
      </c>
      <c r="C3196" s="80" t="s">
        <v>6833</v>
      </c>
      <c r="D3196" s="81">
        <v>236.37</v>
      </c>
      <c r="E3196" s="81">
        <v>28.17</v>
      </c>
      <c r="F3196" s="81">
        <v>264.54000000000002</v>
      </c>
      <c r="G3196" s="65">
        <f t="shared" si="49"/>
        <v>9</v>
      </c>
    </row>
    <row r="3197" spans="1:7" ht="30" x14ac:dyDescent="0.25">
      <c r="A3197" s="78" t="s">
        <v>5083</v>
      </c>
      <c r="B3197" s="79" t="s">
        <v>7051</v>
      </c>
      <c r="C3197" s="80"/>
      <c r="D3197" s="81"/>
      <c r="E3197" s="81"/>
      <c r="F3197" s="81"/>
      <c r="G3197" s="65">
        <f t="shared" si="49"/>
        <v>5</v>
      </c>
    </row>
    <row r="3198" spans="1:7" ht="30" x14ac:dyDescent="0.25">
      <c r="A3198" s="78" t="s">
        <v>5084</v>
      </c>
      <c r="B3198" s="79" t="s">
        <v>5085</v>
      </c>
      <c r="C3198" s="80" t="s">
        <v>6833</v>
      </c>
      <c r="D3198" s="81">
        <v>532.76</v>
      </c>
      <c r="E3198" s="81">
        <v>40.21</v>
      </c>
      <c r="F3198" s="81">
        <v>572.97</v>
      </c>
      <c r="G3198" s="65">
        <f t="shared" si="49"/>
        <v>9</v>
      </c>
    </row>
    <row r="3199" spans="1:7" ht="30" x14ac:dyDescent="0.25">
      <c r="A3199" s="78" t="s">
        <v>5086</v>
      </c>
      <c r="B3199" s="79" t="s">
        <v>5087</v>
      </c>
      <c r="C3199" s="80" t="s">
        <v>6833</v>
      </c>
      <c r="D3199" s="81">
        <v>577.04999999999995</v>
      </c>
      <c r="E3199" s="81">
        <v>40.21</v>
      </c>
      <c r="F3199" s="81">
        <v>617.26</v>
      </c>
      <c r="G3199" s="65">
        <f t="shared" si="49"/>
        <v>9</v>
      </c>
    </row>
    <row r="3200" spans="1:7" ht="30" x14ac:dyDescent="0.25">
      <c r="A3200" s="78" t="s">
        <v>5088</v>
      </c>
      <c r="B3200" s="79" t="s">
        <v>5089</v>
      </c>
      <c r="C3200" s="80" t="s">
        <v>6833</v>
      </c>
      <c r="D3200" s="81">
        <v>658.35</v>
      </c>
      <c r="E3200" s="81">
        <v>40.21</v>
      </c>
      <c r="F3200" s="81">
        <v>698.56</v>
      </c>
      <c r="G3200" s="65">
        <f t="shared" si="49"/>
        <v>9</v>
      </c>
    </row>
    <row r="3201" spans="1:7" ht="30" x14ac:dyDescent="0.25">
      <c r="A3201" s="78" t="s">
        <v>5090</v>
      </c>
      <c r="B3201" s="79" t="s">
        <v>5091</v>
      </c>
      <c r="C3201" s="80" t="s">
        <v>6833</v>
      </c>
      <c r="D3201" s="81">
        <v>787.14</v>
      </c>
      <c r="E3201" s="81">
        <v>40.21</v>
      </c>
      <c r="F3201" s="81">
        <v>827.35</v>
      </c>
      <c r="G3201" s="65">
        <f t="shared" si="49"/>
        <v>9</v>
      </c>
    </row>
    <row r="3202" spans="1:7" ht="30" x14ac:dyDescent="0.25">
      <c r="A3202" s="78" t="s">
        <v>5092</v>
      </c>
      <c r="B3202" s="79" t="s">
        <v>5093</v>
      </c>
      <c r="C3202" s="80" t="s">
        <v>6833</v>
      </c>
      <c r="D3202" s="81">
        <v>924.66</v>
      </c>
      <c r="E3202" s="81">
        <v>43.22</v>
      </c>
      <c r="F3202" s="81">
        <v>967.88</v>
      </c>
      <c r="G3202" s="65">
        <f t="shared" si="49"/>
        <v>9</v>
      </c>
    </row>
    <row r="3203" spans="1:7" ht="30" x14ac:dyDescent="0.25">
      <c r="A3203" s="78" t="s">
        <v>5094</v>
      </c>
      <c r="B3203" s="79" t="s">
        <v>5095</v>
      </c>
      <c r="C3203" s="80" t="s">
        <v>6833</v>
      </c>
      <c r="D3203" s="81">
        <v>1175.8800000000001</v>
      </c>
      <c r="E3203" s="81">
        <v>43.22</v>
      </c>
      <c r="F3203" s="81">
        <v>1219.0999999999999</v>
      </c>
      <c r="G3203" s="65">
        <f t="shared" si="49"/>
        <v>9</v>
      </c>
    </row>
    <row r="3204" spans="1:7" x14ac:dyDescent="0.25">
      <c r="A3204" s="78" t="s">
        <v>5096</v>
      </c>
      <c r="B3204" s="79" t="s">
        <v>5097</v>
      </c>
      <c r="C3204" s="80" t="s">
        <v>6828</v>
      </c>
      <c r="D3204" s="81">
        <v>115.7</v>
      </c>
      <c r="E3204" s="81">
        <v>22.02</v>
      </c>
      <c r="F3204" s="81">
        <v>137.72</v>
      </c>
      <c r="G3204" s="65">
        <f t="shared" si="49"/>
        <v>9</v>
      </c>
    </row>
    <row r="3205" spans="1:7" x14ac:dyDescent="0.25">
      <c r="A3205" s="78" t="s">
        <v>5098</v>
      </c>
      <c r="B3205" s="79" t="s">
        <v>5099</v>
      </c>
      <c r="C3205" s="80" t="s">
        <v>6828</v>
      </c>
      <c r="D3205" s="81">
        <v>152.44</v>
      </c>
      <c r="E3205" s="81">
        <v>22.02</v>
      </c>
      <c r="F3205" s="81">
        <v>174.46</v>
      </c>
      <c r="G3205" s="65">
        <f t="shared" si="49"/>
        <v>9</v>
      </c>
    </row>
    <row r="3206" spans="1:7" x14ac:dyDescent="0.25">
      <c r="A3206" s="78" t="s">
        <v>5100</v>
      </c>
      <c r="B3206" s="79" t="s">
        <v>5101</v>
      </c>
      <c r="C3206" s="80" t="s">
        <v>6828</v>
      </c>
      <c r="D3206" s="81">
        <v>183.71</v>
      </c>
      <c r="E3206" s="81">
        <v>24.02</v>
      </c>
      <c r="F3206" s="81">
        <v>207.73</v>
      </c>
      <c r="G3206" s="65">
        <f t="shared" si="49"/>
        <v>9</v>
      </c>
    </row>
    <row r="3207" spans="1:7" x14ac:dyDescent="0.25">
      <c r="A3207" s="78" t="s">
        <v>5102</v>
      </c>
      <c r="B3207" s="79" t="s">
        <v>5103</v>
      </c>
      <c r="C3207" s="80" t="s">
        <v>6828</v>
      </c>
      <c r="D3207" s="81">
        <v>267.61</v>
      </c>
      <c r="E3207" s="81">
        <v>26.03</v>
      </c>
      <c r="F3207" s="81">
        <v>293.64</v>
      </c>
      <c r="G3207" s="65">
        <f t="shared" si="49"/>
        <v>9</v>
      </c>
    </row>
    <row r="3208" spans="1:7" x14ac:dyDescent="0.25">
      <c r="A3208" s="78" t="s">
        <v>5104</v>
      </c>
      <c r="B3208" s="79" t="s">
        <v>5105</v>
      </c>
      <c r="C3208" s="80" t="s">
        <v>6828</v>
      </c>
      <c r="D3208" s="81">
        <v>343.79</v>
      </c>
      <c r="E3208" s="81">
        <v>28.03</v>
      </c>
      <c r="F3208" s="81">
        <v>371.82</v>
      </c>
      <c r="G3208" s="65">
        <f t="shared" si="49"/>
        <v>9</v>
      </c>
    </row>
    <row r="3209" spans="1:7" x14ac:dyDescent="0.25">
      <c r="A3209" s="78" t="s">
        <v>5106</v>
      </c>
      <c r="B3209" s="79" t="s">
        <v>5107</v>
      </c>
      <c r="C3209" s="80" t="s">
        <v>6828</v>
      </c>
      <c r="D3209" s="81">
        <v>501.54</v>
      </c>
      <c r="E3209" s="81">
        <v>30.03</v>
      </c>
      <c r="F3209" s="81">
        <v>531.57000000000005</v>
      </c>
      <c r="G3209" s="65">
        <f t="shared" si="49"/>
        <v>9</v>
      </c>
    </row>
    <row r="3210" spans="1:7" x14ac:dyDescent="0.25">
      <c r="A3210" s="78" t="s">
        <v>5108</v>
      </c>
      <c r="B3210" s="79" t="s">
        <v>5109</v>
      </c>
      <c r="C3210" s="80" t="s">
        <v>6828</v>
      </c>
      <c r="D3210" s="81">
        <v>652.02</v>
      </c>
      <c r="E3210" s="81">
        <v>32.03</v>
      </c>
      <c r="F3210" s="81">
        <v>684.05</v>
      </c>
      <c r="G3210" s="65">
        <f t="shared" ref="G3210:G3273" si="50">LEN(A3210)</f>
        <v>9</v>
      </c>
    </row>
    <row r="3211" spans="1:7" ht="30" x14ac:dyDescent="0.25">
      <c r="A3211" s="78" t="s">
        <v>5110</v>
      </c>
      <c r="B3211" s="79" t="s">
        <v>5111</v>
      </c>
      <c r="C3211" s="80" t="s">
        <v>6828</v>
      </c>
      <c r="D3211" s="81">
        <v>284.38</v>
      </c>
      <c r="E3211" s="81">
        <v>28.03</v>
      </c>
      <c r="F3211" s="81">
        <v>312.41000000000003</v>
      </c>
      <c r="G3211" s="65">
        <f t="shared" si="50"/>
        <v>9</v>
      </c>
    </row>
    <row r="3212" spans="1:7" ht="30" x14ac:dyDescent="0.25">
      <c r="A3212" s="78" t="s">
        <v>5112</v>
      </c>
      <c r="B3212" s="79" t="s">
        <v>5113</v>
      </c>
      <c r="C3212" s="80" t="s">
        <v>6828</v>
      </c>
      <c r="D3212" s="81">
        <v>332.93</v>
      </c>
      <c r="E3212" s="81">
        <v>22.02</v>
      </c>
      <c r="F3212" s="81">
        <v>354.95</v>
      </c>
      <c r="G3212" s="65">
        <f t="shared" si="50"/>
        <v>9</v>
      </c>
    </row>
    <row r="3213" spans="1:7" ht="30" x14ac:dyDescent="0.25">
      <c r="A3213" s="78" t="s">
        <v>5114</v>
      </c>
      <c r="B3213" s="79" t="s">
        <v>5115</v>
      </c>
      <c r="C3213" s="80" t="s">
        <v>6828</v>
      </c>
      <c r="D3213" s="81">
        <v>359.29</v>
      </c>
      <c r="E3213" s="81">
        <v>28.03</v>
      </c>
      <c r="F3213" s="81">
        <v>387.32</v>
      </c>
      <c r="G3213" s="65">
        <f t="shared" si="50"/>
        <v>9</v>
      </c>
    </row>
    <row r="3214" spans="1:7" ht="30" x14ac:dyDescent="0.25">
      <c r="A3214" s="78" t="s">
        <v>5116</v>
      </c>
      <c r="B3214" s="79" t="s">
        <v>5117</v>
      </c>
      <c r="C3214" s="80" t="s">
        <v>6828</v>
      </c>
      <c r="D3214" s="81">
        <v>699.88</v>
      </c>
      <c r="E3214" s="81">
        <v>32.03</v>
      </c>
      <c r="F3214" s="81">
        <v>731.91</v>
      </c>
      <c r="G3214" s="65">
        <f t="shared" si="50"/>
        <v>9</v>
      </c>
    </row>
    <row r="3215" spans="1:7" ht="30" x14ac:dyDescent="0.25">
      <c r="A3215" s="78" t="s">
        <v>5118</v>
      </c>
      <c r="B3215" s="79" t="s">
        <v>5119</v>
      </c>
      <c r="C3215" s="80" t="s">
        <v>6828</v>
      </c>
      <c r="D3215" s="81">
        <v>543.79999999999995</v>
      </c>
      <c r="E3215" s="81">
        <v>24.02</v>
      </c>
      <c r="F3215" s="81">
        <v>567.82000000000005</v>
      </c>
      <c r="G3215" s="65">
        <f t="shared" si="50"/>
        <v>9</v>
      </c>
    </row>
    <row r="3216" spans="1:7" ht="30" x14ac:dyDescent="0.25">
      <c r="A3216" s="78" t="s">
        <v>5120</v>
      </c>
      <c r="B3216" s="79" t="s">
        <v>5121</v>
      </c>
      <c r="C3216" s="80" t="s">
        <v>6828</v>
      </c>
      <c r="D3216" s="81">
        <v>596.12</v>
      </c>
      <c r="E3216" s="81">
        <v>28.03</v>
      </c>
      <c r="F3216" s="81">
        <v>624.15</v>
      </c>
      <c r="G3216" s="65">
        <f t="shared" si="50"/>
        <v>9</v>
      </c>
    </row>
    <row r="3217" spans="1:7" ht="30" x14ac:dyDescent="0.25">
      <c r="A3217" s="78" t="s">
        <v>5122</v>
      </c>
      <c r="B3217" s="79" t="s">
        <v>5123</v>
      </c>
      <c r="C3217" s="80" t="s">
        <v>6828</v>
      </c>
      <c r="D3217" s="81">
        <v>992.4</v>
      </c>
      <c r="E3217" s="81">
        <v>32.03</v>
      </c>
      <c r="F3217" s="81">
        <v>1024.43</v>
      </c>
      <c r="G3217" s="65">
        <f t="shared" si="50"/>
        <v>9</v>
      </c>
    </row>
    <row r="3218" spans="1:7" x14ac:dyDescent="0.25">
      <c r="A3218" s="78" t="s">
        <v>5124</v>
      </c>
      <c r="B3218" s="79" t="s">
        <v>5125</v>
      </c>
      <c r="C3218" s="80" t="s">
        <v>6828</v>
      </c>
      <c r="D3218" s="81">
        <v>302.81</v>
      </c>
      <c r="E3218" s="81">
        <v>22.02</v>
      </c>
      <c r="F3218" s="81">
        <v>324.83</v>
      </c>
      <c r="G3218" s="65">
        <f t="shared" si="50"/>
        <v>9</v>
      </c>
    </row>
    <row r="3219" spans="1:7" x14ac:dyDescent="0.25">
      <c r="A3219" s="78" t="s">
        <v>5126</v>
      </c>
      <c r="B3219" s="79" t="s">
        <v>5127</v>
      </c>
      <c r="C3219" s="80" t="s">
        <v>6828</v>
      </c>
      <c r="D3219" s="81">
        <v>360.59</v>
      </c>
      <c r="E3219" s="81">
        <v>24.02</v>
      </c>
      <c r="F3219" s="81">
        <v>384.61</v>
      </c>
      <c r="G3219" s="65">
        <f t="shared" si="50"/>
        <v>9</v>
      </c>
    </row>
    <row r="3220" spans="1:7" ht="30" x14ac:dyDescent="0.25">
      <c r="A3220" s="78" t="s">
        <v>5128</v>
      </c>
      <c r="B3220" s="79" t="s">
        <v>7052</v>
      </c>
      <c r="C3220" s="80"/>
      <c r="D3220" s="81"/>
      <c r="E3220" s="81"/>
      <c r="F3220" s="81"/>
      <c r="G3220" s="65">
        <f t="shared" si="50"/>
        <v>5</v>
      </c>
    </row>
    <row r="3221" spans="1:7" ht="30" x14ac:dyDescent="0.25">
      <c r="A3221" s="78" t="s">
        <v>5129</v>
      </c>
      <c r="B3221" s="79" t="s">
        <v>5130</v>
      </c>
      <c r="C3221" s="80" t="s">
        <v>6828</v>
      </c>
      <c r="D3221" s="81">
        <v>446.8</v>
      </c>
      <c r="E3221" s="81">
        <v>28.03</v>
      </c>
      <c r="F3221" s="81">
        <v>474.83</v>
      </c>
      <c r="G3221" s="65">
        <f t="shared" si="50"/>
        <v>9</v>
      </c>
    </row>
    <row r="3222" spans="1:7" ht="30" x14ac:dyDescent="0.25">
      <c r="A3222" s="78" t="s">
        <v>5131</v>
      </c>
      <c r="B3222" s="79" t="s">
        <v>5132</v>
      </c>
      <c r="C3222" s="80" t="s">
        <v>6828</v>
      </c>
      <c r="D3222" s="81">
        <v>529.84</v>
      </c>
      <c r="E3222" s="81">
        <v>32.03</v>
      </c>
      <c r="F3222" s="81">
        <v>561.87</v>
      </c>
      <c r="G3222" s="65">
        <f t="shared" si="50"/>
        <v>9</v>
      </c>
    </row>
    <row r="3223" spans="1:7" ht="30" x14ac:dyDescent="0.25">
      <c r="A3223" s="78" t="s">
        <v>5133</v>
      </c>
      <c r="B3223" s="79" t="s">
        <v>5134</v>
      </c>
      <c r="C3223" s="80" t="s">
        <v>6828</v>
      </c>
      <c r="D3223" s="81">
        <v>874.38</v>
      </c>
      <c r="E3223" s="81">
        <v>36.04</v>
      </c>
      <c r="F3223" s="81">
        <v>910.42</v>
      </c>
      <c r="G3223" s="65">
        <f t="shared" si="50"/>
        <v>9</v>
      </c>
    </row>
    <row r="3224" spans="1:7" ht="30" x14ac:dyDescent="0.25">
      <c r="A3224" s="78" t="s">
        <v>5135</v>
      </c>
      <c r="B3224" s="79" t="s">
        <v>5136</v>
      </c>
      <c r="C3224" s="80" t="s">
        <v>6828</v>
      </c>
      <c r="D3224" s="81">
        <v>1397.1</v>
      </c>
      <c r="E3224" s="81">
        <v>40.04</v>
      </c>
      <c r="F3224" s="81">
        <v>1437.14</v>
      </c>
      <c r="G3224" s="65">
        <f t="shared" si="50"/>
        <v>9</v>
      </c>
    </row>
    <row r="3225" spans="1:7" ht="30" x14ac:dyDescent="0.25">
      <c r="A3225" s="78" t="s">
        <v>5137</v>
      </c>
      <c r="B3225" s="79" t="s">
        <v>5138</v>
      </c>
      <c r="C3225" s="80" t="s">
        <v>6828</v>
      </c>
      <c r="D3225" s="81">
        <v>339.49</v>
      </c>
      <c r="E3225" s="81">
        <v>28.03</v>
      </c>
      <c r="F3225" s="81">
        <v>367.52</v>
      </c>
      <c r="G3225" s="65">
        <f t="shared" si="50"/>
        <v>9</v>
      </c>
    </row>
    <row r="3226" spans="1:7" ht="30" x14ac:dyDescent="0.25">
      <c r="A3226" s="78" t="s">
        <v>5139</v>
      </c>
      <c r="B3226" s="79" t="s">
        <v>5140</v>
      </c>
      <c r="C3226" s="80" t="s">
        <v>6828</v>
      </c>
      <c r="D3226" s="81">
        <v>372.84</v>
      </c>
      <c r="E3226" s="81">
        <v>28.03</v>
      </c>
      <c r="F3226" s="81">
        <v>400.87</v>
      </c>
      <c r="G3226" s="65">
        <f t="shared" si="50"/>
        <v>9</v>
      </c>
    </row>
    <row r="3227" spans="1:7" ht="30" x14ac:dyDescent="0.25">
      <c r="A3227" s="78" t="s">
        <v>5141</v>
      </c>
      <c r="B3227" s="79" t="s">
        <v>5142</v>
      </c>
      <c r="C3227" s="80" t="s">
        <v>6828</v>
      </c>
      <c r="D3227" s="81">
        <v>688.72</v>
      </c>
      <c r="E3227" s="81">
        <v>32.03</v>
      </c>
      <c r="F3227" s="81">
        <v>720.75</v>
      </c>
      <c r="G3227" s="65">
        <f t="shared" si="50"/>
        <v>9</v>
      </c>
    </row>
    <row r="3228" spans="1:7" ht="30" x14ac:dyDescent="0.25">
      <c r="A3228" s="78" t="s">
        <v>5143</v>
      </c>
      <c r="B3228" s="79" t="s">
        <v>5144</v>
      </c>
      <c r="C3228" s="80" t="s">
        <v>6828</v>
      </c>
      <c r="D3228" s="81">
        <v>854.39</v>
      </c>
      <c r="E3228" s="81">
        <v>36.04</v>
      </c>
      <c r="F3228" s="81">
        <v>890.43</v>
      </c>
      <c r="G3228" s="65">
        <f t="shared" si="50"/>
        <v>9</v>
      </c>
    </row>
    <row r="3229" spans="1:7" ht="30" x14ac:dyDescent="0.25">
      <c r="A3229" s="78" t="s">
        <v>5145</v>
      </c>
      <c r="B3229" s="79" t="s">
        <v>5146</v>
      </c>
      <c r="C3229" s="80" t="s">
        <v>6828</v>
      </c>
      <c r="D3229" s="81">
        <v>1324.38</v>
      </c>
      <c r="E3229" s="81">
        <v>40.04</v>
      </c>
      <c r="F3229" s="81">
        <v>1364.42</v>
      </c>
      <c r="G3229" s="65">
        <f t="shared" si="50"/>
        <v>9</v>
      </c>
    </row>
    <row r="3230" spans="1:7" x14ac:dyDescent="0.25">
      <c r="A3230" s="78" t="s">
        <v>5147</v>
      </c>
      <c r="B3230" s="79" t="s">
        <v>7053</v>
      </c>
      <c r="C3230" s="80"/>
      <c r="D3230" s="81"/>
      <c r="E3230" s="81"/>
      <c r="F3230" s="81"/>
      <c r="G3230" s="65">
        <f t="shared" si="50"/>
        <v>5</v>
      </c>
    </row>
    <row r="3231" spans="1:7" x14ac:dyDescent="0.25">
      <c r="A3231" s="78" t="s">
        <v>5148</v>
      </c>
      <c r="B3231" s="79" t="s">
        <v>5149</v>
      </c>
      <c r="C3231" s="80" t="s">
        <v>6833</v>
      </c>
      <c r="D3231" s="81">
        <v>1.76</v>
      </c>
      <c r="E3231" s="81">
        <v>69.06</v>
      </c>
      <c r="F3231" s="81">
        <v>70.819999999999993</v>
      </c>
      <c r="G3231" s="65">
        <f t="shared" si="50"/>
        <v>9</v>
      </c>
    </row>
    <row r="3232" spans="1:7" ht="30" x14ac:dyDescent="0.25">
      <c r="A3232" s="78" t="s">
        <v>5150</v>
      </c>
      <c r="B3232" s="79" t="s">
        <v>5151</v>
      </c>
      <c r="C3232" s="80" t="s">
        <v>6833</v>
      </c>
      <c r="D3232" s="81">
        <v>62.64</v>
      </c>
      <c r="E3232" s="81">
        <v>40.19</v>
      </c>
      <c r="F3232" s="81">
        <v>102.83</v>
      </c>
      <c r="G3232" s="65">
        <f t="shared" si="50"/>
        <v>9</v>
      </c>
    </row>
    <row r="3233" spans="1:7" x14ac:dyDescent="0.25">
      <c r="A3233" s="78" t="s">
        <v>5152</v>
      </c>
      <c r="B3233" s="79" t="s">
        <v>7054</v>
      </c>
      <c r="C3233" s="80"/>
      <c r="D3233" s="81"/>
      <c r="E3233" s="81"/>
      <c r="F3233" s="81"/>
      <c r="G3233" s="65">
        <f t="shared" si="50"/>
        <v>5</v>
      </c>
    </row>
    <row r="3234" spans="1:7" ht="30" x14ac:dyDescent="0.25">
      <c r="A3234" s="78" t="s">
        <v>5153</v>
      </c>
      <c r="B3234" s="79" t="s">
        <v>5154</v>
      </c>
      <c r="C3234" s="80" t="s">
        <v>6833</v>
      </c>
      <c r="D3234" s="81">
        <v>79.94</v>
      </c>
      <c r="E3234" s="81">
        <v>70.069999999999993</v>
      </c>
      <c r="F3234" s="81">
        <v>150.01</v>
      </c>
      <c r="G3234" s="65">
        <f t="shared" si="50"/>
        <v>9</v>
      </c>
    </row>
    <row r="3235" spans="1:7" ht="30" x14ac:dyDescent="0.25">
      <c r="A3235" s="78" t="s">
        <v>5155</v>
      </c>
      <c r="B3235" s="79" t="s">
        <v>5156</v>
      </c>
      <c r="C3235" s="80" t="s">
        <v>6833</v>
      </c>
      <c r="D3235" s="81">
        <v>86.82</v>
      </c>
      <c r="E3235" s="81">
        <v>80.08</v>
      </c>
      <c r="F3235" s="81">
        <v>166.9</v>
      </c>
      <c r="G3235" s="65">
        <f t="shared" si="50"/>
        <v>9</v>
      </c>
    </row>
    <row r="3236" spans="1:7" ht="30" x14ac:dyDescent="0.25">
      <c r="A3236" s="78" t="s">
        <v>5157</v>
      </c>
      <c r="B3236" s="79" t="s">
        <v>5158</v>
      </c>
      <c r="C3236" s="80" t="s">
        <v>6833</v>
      </c>
      <c r="D3236" s="81">
        <v>111.11</v>
      </c>
      <c r="E3236" s="81">
        <v>80.08</v>
      </c>
      <c r="F3236" s="81">
        <v>191.19</v>
      </c>
      <c r="G3236" s="65">
        <f t="shared" si="50"/>
        <v>9</v>
      </c>
    </row>
    <row r="3237" spans="1:7" ht="30" x14ac:dyDescent="0.25">
      <c r="A3237" s="78" t="s">
        <v>5159</v>
      </c>
      <c r="B3237" s="79" t="s">
        <v>5160</v>
      </c>
      <c r="C3237" s="80" t="s">
        <v>6833</v>
      </c>
      <c r="D3237" s="81">
        <v>147.19</v>
      </c>
      <c r="E3237" s="81">
        <v>90.09</v>
      </c>
      <c r="F3237" s="81">
        <v>237.28</v>
      </c>
      <c r="G3237" s="65">
        <f t="shared" si="50"/>
        <v>9</v>
      </c>
    </row>
    <row r="3238" spans="1:7" ht="30" x14ac:dyDescent="0.25">
      <c r="A3238" s="78" t="s">
        <v>5161</v>
      </c>
      <c r="B3238" s="79" t="s">
        <v>5162</v>
      </c>
      <c r="C3238" s="80" t="s">
        <v>6833</v>
      </c>
      <c r="D3238" s="81">
        <v>216.15</v>
      </c>
      <c r="E3238" s="81">
        <v>100.1</v>
      </c>
      <c r="F3238" s="81">
        <v>316.25</v>
      </c>
      <c r="G3238" s="65">
        <f t="shared" si="50"/>
        <v>9</v>
      </c>
    </row>
    <row r="3239" spans="1:7" ht="30" x14ac:dyDescent="0.25">
      <c r="A3239" s="78" t="s">
        <v>5163</v>
      </c>
      <c r="B3239" s="79" t="s">
        <v>5164</v>
      </c>
      <c r="C3239" s="80" t="s">
        <v>6833</v>
      </c>
      <c r="D3239" s="81">
        <v>248.6</v>
      </c>
      <c r="E3239" s="81">
        <v>112.61</v>
      </c>
      <c r="F3239" s="81">
        <v>361.21</v>
      </c>
      <c r="G3239" s="65">
        <f t="shared" si="50"/>
        <v>9</v>
      </c>
    </row>
    <row r="3240" spans="1:7" ht="30" x14ac:dyDescent="0.25">
      <c r="A3240" s="78" t="s">
        <v>5165</v>
      </c>
      <c r="B3240" s="79" t="s">
        <v>5166</v>
      </c>
      <c r="C3240" s="80" t="s">
        <v>6833</v>
      </c>
      <c r="D3240" s="81">
        <v>309.3</v>
      </c>
      <c r="E3240" s="81">
        <v>120.12</v>
      </c>
      <c r="F3240" s="81">
        <v>429.42</v>
      </c>
      <c r="G3240" s="65">
        <f t="shared" si="50"/>
        <v>9</v>
      </c>
    </row>
    <row r="3241" spans="1:7" ht="30" x14ac:dyDescent="0.25">
      <c r="A3241" s="78" t="s">
        <v>5167</v>
      </c>
      <c r="B3241" s="79" t="s">
        <v>5168</v>
      </c>
      <c r="C3241" s="80" t="s">
        <v>6833</v>
      </c>
      <c r="D3241" s="81">
        <v>352.02</v>
      </c>
      <c r="E3241" s="81">
        <v>125.13</v>
      </c>
      <c r="F3241" s="81">
        <v>477.15</v>
      </c>
      <c r="G3241" s="65">
        <f t="shared" si="50"/>
        <v>9</v>
      </c>
    </row>
    <row r="3242" spans="1:7" ht="30" x14ac:dyDescent="0.25">
      <c r="A3242" s="78" t="s">
        <v>5169</v>
      </c>
      <c r="B3242" s="79" t="s">
        <v>5170</v>
      </c>
      <c r="C3242" s="80" t="s">
        <v>6833</v>
      </c>
      <c r="D3242" s="81">
        <v>487.24</v>
      </c>
      <c r="E3242" s="81">
        <v>132.63</v>
      </c>
      <c r="F3242" s="81">
        <v>619.87</v>
      </c>
      <c r="G3242" s="65">
        <f t="shared" si="50"/>
        <v>9</v>
      </c>
    </row>
    <row r="3243" spans="1:7" ht="30" x14ac:dyDescent="0.25">
      <c r="A3243" s="78" t="s">
        <v>5171</v>
      </c>
      <c r="B3243" s="79" t="s">
        <v>5172</v>
      </c>
      <c r="C3243" s="80" t="s">
        <v>6833</v>
      </c>
      <c r="D3243" s="81">
        <v>664</v>
      </c>
      <c r="E3243" s="81">
        <v>137.63999999999999</v>
      </c>
      <c r="F3243" s="81">
        <v>801.64</v>
      </c>
      <c r="G3243" s="65">
        <f t="shared" si="50"/>
        <v>9</v>
      </c>
    </row>
    <row r="3244" spans="1:7" ht="30" x14ac:dyDescent="0.25">
      <c r="A3244" s="78" t="s">
        <v>5173</v>
      </c>
      <c r="B3244" s="79" t="s">
        <v>5174</v>
      </c>
      <c r="C3244" s="80" t="s">
        <v>6833</v>
      </c>
      <c r="D3244" s="81">
        <v>898.45</v>
      </c>
      <c r="E3244" s="81">
        <v>150.15</v>
      </c>
      <c r="F3244" s="81">
        <v>1048.5999999999999</v>
      </c>
      <c r="G3244" s="65">
        <f t="shared" si="50"/>
        <v>9</v>
      </c>
    </row>
    <row r="3245" spans="1:7" ht="30" x14ac:dyDescent="0.25">
      <c r="A3245" s="78" t="s">
        <v>5175</v>
      </c>
      <c r="B3245" s="79" t="s">
        <v>5176</v>
      </c>
      <c r="C3245" s="80" t="s">
        <v>6833</v>
      </c>
      <c r="D3245" s="81">
        <v>982.67</v>
      </c>
      <c r="E3245" s="81">
        <v>165.17</v>
      </c>
      <c r="F3245" s="81">
        <v>1147.8399999999999</v>
      </c>
      <c r="G3245" s="65">
        <f t="shared" si="50"/>
        <v>9</v>
      </c>
    </row>
    <row r="3246" spans="1:7" ht="30" x14ac:dyDescent="0.25">
      <c r="A3246" s="78" t="s">
        <v>5177</v>
      </c>
      <c r="B3246" s="79" t="s">
        <v>5178</v>
      </c>
      <c r="C3246" s="80" t="s">
        <v>6833</v>
      </c>
      <c r="D3246" s="81">
        <v>1429.8</v>
      </c>
      <c r="E3246" s="81">
        <v>175.18</v>
      </c>
      <c r="F3246" s="81">
        <v>1604.98</v>
      </c>
      <c r="G3246" s="65">
        <f t="shared" si="50"/>
        <v>9</v>
      </c>
    </row>
    <row r="3247" spans="1:7" x14ac:dyDescent="0.25">
      <c r="A3247" s="78" t="s">
        <v>5179</v>
      </c>
      <c r="B3247" s="79" t="s">
        <v>7055</v>
      </c>
      <c r="C3247" s="80"/>
      <c r="D3247" s="81"/>
      <c r="E3247" s="81"/>
      <c r="F3247" s="81"/>
      <c r="G3247" s="65">
        <f t="shared" si="50"/>
        <v>5</v>
      </c>
    </row>
    <row r="3248" spans="1:7" x14ac:dyDescent="0.25">
      <c r="A3248" s="78" t="s">
        <v>5180</v>
      </c>
      <c r="B3248" s="79" t="s">
        <v>5181</v>
      </c>
      <c r="C3248" s="80" t="s">
        <v>6833</v>
      </c>
      <c r="D3248" s="81">
        <v>163.63</v>
      </c>
      <c r="E3248" s="81">
        <v>16.29</v>
      </c>
      <c r="F3248" s="81">
        <v>179.92</v>
      </c>
      <c r="G3248" s="65">
        <f t="shared" si="50"/>
        <v>9</v>
      </c>
    </row>
    <row r="3249" spans="1:7" x14ac:dyDescent="0.25">
      <c r="A3249" s="78" t="s">
        <v>5182</v>
      </c>
      <c r="B3249" s="79" t="s">
        <v>5183</v>
      </c>
      <c r="C3249" s="80" t="s">
        <v>6833</v>
      </c>
      <c r="D3249" s="81">
        <v>232.35</v>
      </c>
      <c r="E3249" s="81">
        <v>24.43</v>
      </c>
      <c r="F3249" s="81">
        <v>256.77999999999997</v>
      </c>
      <c r="G3249" s="65">
        <f t="shared" si="50"/>
        <v>9</v>
      </c>
    </row>
    <row r="3250" spans="1:7" x14ac:dyDescent="0.25">
      <c r="A3250" s="78" t="s">
        <v>5184</v>
      </c>
      <c r="B3250" s="79" t="s">
        <v>5185</v>
      </c>
      <c r="C3250" s="80" t="s">
        <v>6833</v>
      </c>
      <c r="D3250" s="81">
        <v>291.24</v>
      </c>
      <c r="E3250" s="81">
        <v>28.5</v>
      </c>
      <c r="F3250" s="81">
        <v>319.74</v>
      </c>
      <c r="G3250" s="65">
        <f t="shared" si="50"/>
        <v>9</v>
      </c>
    </row>
    <row r="3251" spans="1:7" x14ac:dyDescent="0.25">
      <c r="A3251" s="78" t="s">
        <v>5186</v>
      </c>
      <c r="B3251" s="79" t="s">
        <v>5187</v>
      </c>
      <c r="C3251" s="80" t="s">
        <v>6833</v>
      </c>
      <c r="D3251" s="81">
        <v>401.85</v>
      </c>
      <c r="E3251" s="81">
        <v>32.58</v>
      </c>
      <c r="F3251" s="81">
        <v>434.43</v>
      </c>
      <c r="G3251" s="65">
        <f t="shared" si="50"/>
        <v>9</v>
      </c>
    </row>
    <row r="3252" spans="1:7" x14ac:dyDescent="0.25">
      <c r="A3252" s="78" t="s">
        <v>5188</v>
      </c>
      <c r="B3252" s="79" t="s">
        <v>5189</v>
      </c>
      <c r="C3252" s="80" t="s">
        <v>6833</v>
      </c>
      <c r="D3252" s="81">
        <v>476.16</v>
      </c>
      <c r="E3252" s="81">
        <v>40.72</v>
      </c>
      <c r="F3252" s="81">
        <v>516.88</v>
      </c>
      <c r="G3252" s="65">
        <f t="shared" si="50"/>
        <v>9</v>
      </c>
    </row>
    <row r="3253" spans="1:7" x14ac:dyDescent="0.25">
      <c r="A3253" s="78" t="s">
        <v>5190</v>
      </c>
      <c r="B3253" s="79" t="s">
        <v>5191</v>
      </c>
      <c r="C3253" s="80" t="s">
        <v>6833</v>
      </c>
      <c r="D3253" s="81">
        <v>697.96</v>
      </c>
      <c r="E3253" s="81">
        <v>48.86</v>
      </c>
      <c r="F3253" s="81">
        <v>746.82</v>
      </c>
      <c r="G3253" s="65">
        <f t="shared" si="50"/>
        <v>9</v>
      </c>
    </row>
    <row r="3254" spans="1:7" x14ac:dyDescent="0.25">
      <c r="A3254" s="78" t="s">
        <v>5192</v>
      </c>
      <c r="B3254" s="79" t="s">
        <v>5193</v>
      </c>
      <c r="C3254" s="80" t="s">
        <v>6833</v>
      </c>
      <c r="D3254" s="81">
        <v>704.72</v>
      </c>
      <c r="E3254" s="81">
        <v>61.08</v>
      </c>
      <c r="F3254" s="81">
        <v>765.8</v>
      </c>
      <c r="G3254" s="65">
        <f t="shared" si="50"/>
        <v>9</v>
      </c>
    </row>
    <row r="3255" spans="1:7" x14ac:dyDescent="0.25">
      <c r="A3255" s="78" t="s">
        <v>5194</v>
      </c>
      <c r="B3255" s="79" t="s">
        <v>5195</v>
      </c>
      <c r="C3255" s="80" t="s">
        <v>6833</v>
      </c>
      <c r="D3255" s="81">
        <v>972.22</v>
      </c>
      <c r="E3255" s="81">
        <v>122.16</v>
      </c>
      <c r="F3255" s="81">
        <v>1094.3800000000001</v>
      </c>
      <c r="G3255" s="65">
        <f t="shared" si="50"/>
        <v>9</v>
      </c>
    </row>
    <row r="3256" spans="1:7" x14ac:dyDescent="0.25">
      <c r="A3256" s="78" t="s">
        <v>8045</v>
      </c>
      <c r="B3256" s="79" t="s">
        <v>8046</v>
      </c>
      <c r="C3256" s="80"/>
      <c r="D3256" s="81"/>
      <c r="E3256" s="81"/>
      <c r="F3256" s="81"/>
      <c r="G3256" s="65">
        <f t="shared" si="50"/>
        <v>5</v>
      </c>
    </row>
    <row r="3257" spans="1:7" x14ac:dyDescent="0.25">
      <c r="A3257" s="78" t="s">
        <v>8047</v>
      </c>
      <c r="B3257" s="79" t="s">
        <v>8048</v>
      </c>
      <c r="C3257" s="80" t="s">
        <v>6833</v>
      </c>
      <c r="D3257" s="81">
        <v>73.52</v>
      </c>
      <c r="E3257" s="81">
        <v>41.54</v>
      </c>
      <c r="F3257" s="81">
        <v>115.06</v>
      </c>
      <c r="G3257" s="65">
        <f t="shared" si="50"/>
        <v>9</v>
      </c>
    </row>
    <row r="3258" spans="1:7" x14ac:dyDescent="0.25">
      <c r="A3258" s="78" t="s">
        <v>5196</v>
      </c>
      <c r="B3258" s="79" t="s">
        <v>7056</v>
      </c>
      <c r="C3258" s="80"/>
      <c r="D3258" s="81"/>
      <c r="E3258" s="81"/>
      <c r="F3258" s="81"/>
      <c r="G3258" s="65">
        <f t="shared" si="50"/>
        <v>5</v>
      </c>
    </row>
    <row r="3259" spans="1:7" ht="30" x14ac:dyDescent="0.25">
      <c r="A3259" s="78" t="s">
        <v>5197</v>
      </c>
      <c r="B3259" s="79" t="s">
        <v>5198</v>
      </c>
      <c r="C3259" s="80" t="s">
        <v>6833</v>
      </c>
      <c r="D3259" s="81">
        <v>148.94</v>
      </c>
      <c r="E3259" s="81">
        <v>25.03</v>
      </c>
      <c r="F3259" s="81">
        <v>173.97</v>
      </c>
      <c r="G3259" s="65">
        <f t="shared" si="50"/>
        <v>9</v>
      </c>
    </row>
    <row r="3260" spans="1:7" ht="30" x14ac:dyDescent="0.25">
      <c r="A3260" s="78" t="s">
        <v>5199</v>
      </c>
      <c r="B3260" s="79" t="s">
        <v>5200</v>
      </c>
      <c r="C3260" s="80" t="s">
        <v>6833</v>
      </c>
      <c r="D3260" s="81">
        <v>199.99</v>
      </c>
      <c r="E3260" s="81">
        <v>25.03</v>
      </c>
      <c r="F3260" s="81">
        <v>225.02</v>
      </c>
      <c r="G3260" s="65">
        <f t="shared" si="50"/>
        <v>9</v>
      </c>
    </row>
    <row r="3261" spans="1:7" ht="30" x14ac:dyDescent="0.25">
      <c r="A3261" s="78" t="s">
        <v>5201</v>
      </c>
      <c r="B3261" s="79" t="s">
        <v>5202</v>
      </c>
      <c r="C3261" s="80" t="s">
        <v>6833</v>
      </c>
      <c r="D3261" s="81">
        <v>252.54</v>
      </c>
      <c r="E3261" s="81">
        <v>35.21</v>
      </c>
      <c r="F3261" s="81">
        <v>287.75</v>
      </c>
      <c r="G3261" s="65">
        <f t="shared" si="50"/>
        <v>9</v>
      </c>
    </row>
    <row r="3262" spans="1:7" ht="30" x14ac:dyDescent="0.25">
      <c r="A3262" s="78" t="s">
        <v>5203</v>
      </c>
      <c r="B3262" s="79" t="s">
        <v>5204</v>
      </c>
      <c r="C3262" s="80" t="s">
        <v>6833</v>
      </c>
      <c r="D3262" s="81">
        <v>308.52</v>
      </c>
      <c r="E3262" s="81">
        <v>35.21</v>
      </c>
      <c r="F3262" s="81">
        <v>343.73</v>
      </c>
      <c r="G3262" s="65">
        <f t="shared" si="50"/>
        <v>9</v>
      </c>
    </row>
    <row r="3263" spans="1:7" ht="30" x14ac:dyDescent="0.25">
      <c r="A3263" s="78" t="s">
        <v>5205</v>
      </c>
      <c r="B3263" s="79" t="s">
        <v>5206</v>
      </c>
      <c r="C3263" s="80" t="s">
        <v>6833</v>
      </c>
      <c r="D3263" s="81">
        <v>565.25</v>
      </c>
      <c r="E3263" s="81">
        <v>35.21</v>
      </c>
      <c r="F3263" s="81">
        <v>600.46</v>
      </c>
      <c r="G3263" s="65">
        <f t="shared" si="50"/>
        <v>9</v>
      </c>
    </row>
    <row r="3264" spans="1:7" ht="30" x14ac:dyDescent="0.25">
      <c r="A3264" s="78" t="s">
        <v>5207</v>
      </c>
      <c r="B3264" s="79" t="s">
        <v>6616</v>
      </c>
      <c r="C3264" s="80" t="s">
        <v>6828</v>
      </c>
      <c r="D3264" s="81">
        <v>77.87</v>
      </c>
      <c r="E3264" s="81">
        <v>20.02</v>
      </c>
      <c r="F3264" s="81">
        <v>97.89</v>
      </c>
      <c r="G3264" s="65">
        <f t="shared" si="50"/>
        <v>9</v>
      </c>
    </row>
    <row r="3265" spans="1:7" ht="30" x14ac:dyDescent="0.25">
      <c r="A3265" s="78" t="s">
        <v>5208</v>
      </c>
      <c r="B3265" s="79" t="s">
        <v>6617</v>
      </c>
      <c r="C3265" s="80" t="s">
        <v>6828</v>
      </c>
      <c r="D3265" s="81">
        <v>89.45</v>
      </c>
      <c r="E3265" s="81">
        <v>20.02</v>
      </c>
      <c r="F3265" s="81">
        <v>109.47</v>
      </c>
      <c r="G3265" s="65">
        <f t="shared" si="50"/>
        <v>9</v>
      </c>
    </row>
    <row r="3266" spans="1:7" ht="30" x14ac:dyDescent="0.25">
      <c r="A3266" s="78" t="s">
        <v>5209</v>
      </c>
      <c r="B3266" s="79" t="s">
        <v>6618</v>
      </c>
      <c r="C3266" s="80" t="s">
        <v>6828</v>
      </c>
      <c r="D3266" s="81">
        <v>104.85</v>
      </c>
      <c r="E3266" s="81">
        <v>25.03</v>
      </c>
      <c r="F3266" s="81">
        <v>129.88</v>
      </c>
      <c r="G3266" s="65">
        <f t="shared" si="50"/>
        <v>9</v>
      </c>
    </row>
    <row r="3267" spans="1:7" ht="30" x14ac:dyDescent="0.25">
      <c r="A3267" s="78" t="s">
        <v>5210</v>
      </c>
      <c r="B3267" s="79" t="s">
        <v>6619</v>
      </c>
      <c r="C3267" s="80" t="s">
        <v>6828</v>
      </c>
      <c r="D3267" s="81">
        <v>184.25</v>
      </c>
      <c r="E3267" s="81">
        <v>25.03</v>
      </c>
      <c r="F3267" s="81">
        <v>209.28</v>
      </c>
      <c r="G3267" s="65">
        <f t="shared" si="50"/>
        <v>9</v>
      </c>
    </row>
    <row r="3268" spans="1:7" ht="30" x14ac:dyDescent="0.25">
      <c r="A3268" s="78" t="s">
        <v>5211</v>
      </c>
      <c r="B3268" s="79" t="s">
        <v>6620</v>
      </c>
      <c r="C3268" s="80" t="s">
        <v>6828</v>
      </c>
      <c r="D3268" s="81">
        <v>257.81</v>
      </c>
      <c r="E3268" s="81">
        <v>25.03</v>
      </c>
      <c r="F3268" s="81">
        <v>282.83999999999997</v>
      </c>
      <c r="G3268" s="65">
        <f t="shared" si="50"/>
        <v>9</v>
      </c>
    </row>
    <row r="3269" spans="1:7" ht="30" x14ac:dyDescent="0.25">
      <c r="A3269" s="78" t="s">
        <v>5212</v>
      </c>
      <c r="B3269" s="79" t="s">
        <v>5213</v>
      </c>
      <c r="C3269" s="80" t="s">
        <v>6836</v>
      </c>
      <c r="D3269" s="81">
        <v>1029.01</v>
      </c>
      <c r="E3269" s="81">
        <v>20.02</v>
      </c>
      <c r="F3269" s="81">
        <v>1049.03</v>
      </c>
      <c r="G3269" s="65">
        <f t="shared" si="50"/>
        <v>9</v>
      </c>
    </row>
    <row r="3270" spans="1:7" ht="30" x14ac:dyDescent="0.25">
      <c r="A3270" s="78" t="s">
        <v>5214</v>
      </c>
      <c r="B3270" s="79" t="s">
        <v>5215</v>
      </c>
      <c r="C3270" s="80" t="s">
        <v>6836</v>
      </c>
      <c r="D3270" s="81">
        <v>1142</v>
      </c>
      <c r="E3270" s="81">
        <v>20.02</v>
      </c>
      <c r="F3270" s="81">
        <v>1162.02</v>
      </c>
      <c r="G3270" s="65">
        <f t="shared" si="50"/>
        <v>9</v>
      </c>
    </row>
    <row r="3271" spans="1:7" ht="30" x14ac:dyDescent="0.25">
      <c r="A3271" s="78" t="s">
        <v>5216</v>
      </c>
      <c r="B3271" s="79" t="s">
        <v>5217</v>
      </c>
      <c r="C3271" s="80" t="s">
        <v>6836</v>
      </c>
      <c r="D3271" s="81">
        <v>1114.49</v>
      </c>
      <c r="E3271" s="81">
        <v>25.03</v>
      </c>
      <c r="F3271" s="81">
        <v>1139.52</v>
      </c>
      <c r="G3271" s="65">
        <f t="shared" si="50"/>
        <v>9</v>
      </c>
    </row>
    <row r="3272" spans="1:7" ht="30" x14ac:dyDescent="0.25">
      <c r="A3272" s="78" t="s">
        <v>5218</v>
      </c>
      <c r="B3272" s="79" t="s">
        <v>5219</v>
      </c>
      <c r="C3272" s="80" t="s">
        <v>6836</v>
      </c>
      <c r="D3272" s="81">
        <v>1121.43</v>
      </c>
      <c r="E3272" s="81">
        <v>25.03</v>
      </c>
      <c r="F3272" s="81">
        <v>1146.46</v>
      </c>
      <c r="G3272" s="65">
        <f t="shared" si="50"/>
        <v>9</v>
      </c>
    </row>
    <row r="3273" spans="1:7" ht="30" x14ac:dyDescent="0.25">
      <c r="A3273" s="78" t="s">
        <v>5220</v>
      </c>
      <c r="B3273" s="79" t="s">
        <v>5221</v>
      </c>
      <c r="C3273" s="80" t="s">
        <v>6836</v>
      </c>
      <c r="D3273" s="81">
        <v>1492.1</v>
      </c>
      <c r="E3273" s="81">
        <v>25.03</v>
      </c>
      <c r="F3273" s="81">
        <v>1517.13</v>
      </c>
      <c r="G3273" s="65">
        <f t="shared" si="50"/>
        <v>9</v>
      </c>
    </row>
    <row r="3274" spans="1:7" ht="30" x14ac:dyDescent="0.25">
      <c r="A3274" s="78" t="s">
        <v>5222</v>
      </c>
      <c r="B3274" s="79" t="s">
        <v>5223</v>
      </c>
      <c r="C3274" s="80" t="s">
        <v>6836</v>
      </c>
      <c r="D3274" s="81">
        <v>2109.96</v>
      </c>
      <c r="E3274" s="81">
        <v>25.03</v>
      </c>
      <c r="F3274" s="81">
        <v>2134.9899999999998</v>
      </c>
      <c r="G3274" s="65">
        <f t="shared" ref="G3274:G3337" si="51">LEN(A3274)</f>
        <v>9</v>
      </c>
    </row>
    <row r="3275" spans="1:7" ht="30" x14ac:dyDescent="0.25">
      <c r="A3275" s="78" t="s">
        <v>5224</v>
      </c>
      <c r="B3275" s="79" t="s">
        <v>5225</v>
      </c>
      <c r="C3275" s="80" t="s">
        <v>6833</v>
      </c>
      <c r="D3275" s="81">
        <v>259.95999999999998</v>
      </c>
      <c r="E3275" s="81">
        <v>35.21</v>
      </c>
      <c r="F3275" s="81">
        <v>295.17</v>
      </c>
      <c r="G3275" s="65">
        <f t="shared" si="51"/>
        <v>9</v>
      </c>
    </row>
    <row r="3276" spans="1:7" ht="30" x14ac:dyDescent="0.25">
      <c r="A3276" s="78" t="s">
        <v>5226</v>
      </c>
      <c r="B3276" s="79" t="s">
        <v>5227</v>
      </c>
      <c r="C3276" s="80" t="s">
        <v>6833</v>
      </c>
      <c r="D3276" s="81">
        <v>825.64</v>
      </c>
      <c r="E3276" s="81">
        <v>35.21</v>
      </c>
      <c r="F3276" s="81">
        <v>860.85</v>
      </c>
      <c r="G3276" s="65">
        <f t="shared" si="51"/>
        <v>9</v>
      </c>
    </row>
    <row r="3277" spans="1:7" x14ac:dyDescent="0.25">
      <c r="A3277" s="78" t="s">
        <v>5228</v>
      </c>
      <c r="B3277" s="79" t="s">
        <v>5229</v>
      </c>
      <c r="C3277" s="80" t="s">
        <v>6828</v>
      </c>
      <c r="D3277" s="81">
        <v>138.77000000000001</v>
      </c>
      <c r="E3277" s="81">
        <v>20.02</v>
      </c>
      <c r="F3277" s="81">
        <v>158.79</v>
      </c>
      <c r="G3277" s="65">
        <f t="shared" si="51"/>
        <v>9</v>
      </c>
    </row>
    <row r="3278" spans="1:7" x14ac:dyDescent="0.25">
      <c r="A3278" s="78" t="s">
        <v>5230</v>
      </c>
      <c r="B3278" s="79" t="s">
        <v>5231</v>
      </c>
      <c r="C3278" s="80" t="s">
        <v>6828</v>
      </c>
      <c r="D3278" s="81">
        <v>182.76</v>
      </c>
      <c r="E3278" s="81">
        <v>20.02</v>
      </c>
      <c r="F3278" s="81">
        <v>202.78</v>
      </c>
      <c r="G3278" s="65">
        <f t="shared" si="51"/>
        <v>9</v>
      </c>
    </row>
    <row r="3279" spans="1:7" x14ac:dyDescent="0.25">
      <c r="A3279" s="78" t="s">
        <v>5232</v>
      </c>
      <c r="B3279" s="79" t="s">
        <v>5233</v>
      </c>
      <c r="C3279" s="80" t="s">
        <v>6828</v>
      </c>
      <c r="D3279" s="81">
        <v>194.25</v>
      </c>
      <c r="E3279" s="81">
        <v>25.03</v>
      </c>
      <c r="F3279" s="81">
        <v>219.28</v>
      </c>
      <c r="G3279" s="65">
        <f t="shared" si="51"/>
        <v>9</v>
      </c>
    </row>
    <row r="3280" spans="1:7" x14ac:dyDescent="0.25">
      <c r="A3280" s="78" t="s">
        <v>5234</v>
      </c>
      <c r="B3280" s="79" t="s">
        <v>5235</v>
      </c>
      <c r="C3280" s="80" t="s">
        <v>6828</v>
      </c>
      <c r="D3280" s="81">
        <v>295.51</v>
      </c>
      <c r="E3280" s="81">
        <v>25.03</v>
      </c>
      <c r="F3280" s="81">
        <v>320.54000000000002</v>
      </c>
      <c r="G3280" s="65">
        <f t="shared" si="51"/>
        <v>9</v>
      </c>
    </row>
    <row r="3281" spans="1:7" x14ac:dyDescent="0.25">
      <c r="A3281" s="78" t="s">
        <v>5236</v>
      </c>
      <c r="B3281" s="79" t="s">
        <v>5237</v>
      </c>
      <c r="C3281" s="80" t="s">
        <v>6828</v>
      </c>
      <c r="D3281" s="81">
        <v>314.02999999999997</v>
      </c>
      <c r="E3281" s="81">
        <v>25.03</v>
      </c>
      <c r="F3281" s="81">
        <v>339.06</v>
      </c>
      <c r="G3281" s="65">
        <f t="shared" si="51"/>
        <v>9</v>
      </c>
    </row>
    <row r="3282" spans="1:7" x14ac:dyDescent="0.25">
      <c r="A3282" s="78" t="s">
        <v>5238</v>
      </c>
      <c r="B3282" s="79" t="s">
        <v>5239</v>
      </c>
      <c r="C3282" s="80" t="s">
        <v>6828</v>
      </c>
      <c r="D3282" s="81">
        <v>672.69</v>
      </c>
      <c r="E3282" s="81">
        <v>25.03</v>
      </c>
      <c r="F3282" s="81">
        <v>697.72</v>
      </c>
      <c r="G3282" s="65">
        <f t="shared" si="51"/>
        <v>9</v>
      </c>
    </row>
    <row r="3283" spans="1:7" x14ac:dyDescent="0.25">
      <c r="A3283" s="78" t="s">
        <v>5240</v>
      </c>
      <c r="B3283" s="79" t="s">
        <v>5241</v>
      </c>
      <c r="C3283" s="80" t="s">
        <v>6828</v>
      </c>
      <c r="D3283" s="81">
        <v>195.56</v>
      </c>
      <c r="E3283" s="81">
        <v>20.02</v>
      </c>
      <c r="F3283" s="81">
        <v>215.58</v>
      </c>
      <c r="G3283" s="65">
        <f t="shared" si="51"/>
        <v>9</v>
      </c>
    </row>
    <row r="3284" spans="1:7" x14ac:dyDescent="0.25">
      <c r="A3284" s="78" t="s">
        <v>5242</v>
      </c>
      <c r="B3284" s="79" t="s">
        <v>5243</v>
      </c>
      <c r="C3284" s="80" t="s">
        <v>6828</v>
      </c>
      <c r="D3284" s="81">
        <v>199.14</v>
      </c>
      <c r="E3284" s="81">
        <v>20.02</v>
      </c>
      <c r="F3284" s="81">
        <v>219.16</v>
      </c>
      <c r="G3284" s="65">
        <f t="shared" si="51"/>
        <v>9</v>
      </c>
    </row>
    <row r="3285" spans="1:7" x14ac:dyDescent="0.25">
      <c r="A3285" s="78" t="s">
        <v>5244</v>
      </c>
      <c r="B3285" s="79" t="s">
        <v>5245</v>
      </c>
      <c r="C3285" s="80" t="s">
        <v>6828</v>
      </c>
      <c r="D3285" s="81">
        <v>216.72</v>
      </c>
      <c r="E3285" s="81">
        <v>25.03</v>
      </c>
      <c r="F3285" s="81">
        <v>241.75</v>
      </c>
      <c r="G3285" s="65">
        <f t="shared" si="51"/>
        <v>9</v>
      </c>
    </row>
    <row r="3286" spans="1:7" x14ac:dyDescent="0.25">
      <c r="A3286" s="78" t="s">
        <v>5246</v>
      </c>
      <c r="B3286" s="79" t="s">
        <v>5247</v>
      </c>
      <c r="C3286" s="80" t="s">
        <v>6828</v>
      </c>
      <c r="D3286" s="81">
        <v>336.92</v>
      </c>
      <c r="E3286" s="81">
        <v>25.03</v>
      </c>
      <c r="F3286" s="81">
        <v>361.95</v>
      </c>
      <c r="G3286" s="65">
        <f t="shared" si="51"/>
        <v>9</v>
      </c>
    </row>
    <row r="3287" spans="1:7" x14ac:dyDescent="0.25">
      <c r="A3287" s="78" t="s">
        <v>5248</v>
      </c>
      <c r="B3287" s="79" t="s">
        <v>5249</v>
      </c>
      <c r="C3287" s="80" t="s">
        <v>6828</v>
      </c>
      <c r="D3287" s="81">
        <v>491.9</v>
      </c>
      <c r="E3287" s="81">
        <v>25.03</v>
      </c>
      <c r="F3287" s="81">
        <v>516.92999999999995</v>
      </c>
      <c r="G3287" s="65">
        <f t="shared" si="51"/>
        <v>9</v>
      </c>
    </row>
    <row r="3288" spans="1:7" x14ac:dyDescent="0.25">
      <c r="A3288" s="78" t="s">
        <v>5250</v>
      </c>
      <c r="B3288" s="79" t="s">
        <v>5251</v>
      </c>
      <c r="C3288" s="80" t="s">
        <v>6828</v>
      </c>
      <c r="D3288" s="81">
        <v>199.57</v>
      </c>
      <c r="E3288" s="81">
        <v>20.02</v>
      </c>
      <c r="F3288" s="81">
        <v>219.59</v>
      </c>
      <c r="G3288" s="65">
        <f t="shared" si="51"/>
        <v>9</v>
      </c>
    </row>
    <row r="3289" spans="1:7" x14ac:dyDescent="0.25">
      <c r="A3289" s="78" t="s">
        <v>5252</v>
      </c>
      <c r="B3289" s="79" t="s">
        <v>5253</v>
      </c>
      <c r="C3289" s="80" t="s">
        <v>6828</v>
      </c>
      <c r="D3289" s="81">
        <v>253.22</v>
      </c>
      <c r="E3289" s="81">
        <v>20.02</v>
      </c>
      <c r="F3289" s="81">
        <v>273.24</v>
      </c>
      <c r="G3289" s="65">
        <f t="shared" si="51"/>
        <v>9</v>
      </c>
    </row>
    <row r="3290" spans="1:7" x14ac:dyDescent="0.25">
      <c r="A3290" s="78" t="s">
        <v>5254</v>
      </c>
      <c r="B3290" s="79" t="s">
        <v>5255</v>
      </c>
      <c r="C3290" s="80" t="s">
        <v>6828</v>
      </c>
      <c r="D3290" s="81">
        <v>271.39</v>
      </c>
      <c r="E3290" s="81">
        <v>20.02</v>
      </c>
      <c r="F3290" s="81">
        <v>291.41000000000003</v>
      </c>
      <c r="G3290" s="65">
        <f t="shared" si="51"/>
        <v>9</v>
      </c>
    </row>
    <row r="3291" spans="1:7" x14ac:dyDescent="0.25">
      <c r="A3291" s="78" t="s">
        <v>5256</v>
      </c>
      <c r="B3291" s="79" t="s">
        <v>5257</v>
      </c>
      <c r="C3291" s="80" t="s">
        <v>6828</v>
      </c>
      <c r="D3291" s="81">
        <v>330.61</v>
      </c>
      <c r="E3291" s="81">
        <v>25.03</v>
      </c>
      <c r="F3291" s="81">
        <v>355.64</v>
      </c>
      <c r="G3291" s="65">
        <f t="shared" si="51"/>
        <v>9</v>
      </c>
    </row>
    <row r="3292" spans="1:7" x14ac:dyDescent="0.25">
      <c r="A3292" s="78" t="s">
        <v>5258</v>
      </c>
      <c r="B3292" s="79" t="s">
        <v>5259</v>
      </c>
      <c r="C3292" s="80" t="s">
        <v>6828</v>
      </c>
      <c r="D3292" s="81">
        <v>367.81</v>
      </c>
      <c r="E3292" s="81">
        <v>25.03</v>
      </c>
      <c r="F3292" s="81">
        <v>392.84</v>
      </c>
      <c r="G3292" s="65">
        <f t="shared" si="51"/>
        <v>9</v>
      </c>
    </row>
    <row r="3293" spans="1:7" x14ac:dyDescent="0.25">
      <c r="A3293" s="78" t="s">
        <v>5260</v>
      </c>
      <c r="B3293" s="79" t="s">
        <v>5261</v>
      </c>
      <c r="C3293" s="80" t="s">
        <v>6828</v>
      </c>
      <c r="D3293" s="81">
        <v>923.17</v>
      </c>
      <c r="E3293" s="81">
        <v>25.03</v>
      </c>
      <c r="F3293" s="81">
        <v>948.2</v>
      </c>
      <c r="G3293" s="65">
        <f t="shared" si="51"/>
        <v>9</v>
      </c>
    </row>
    <row r="3294" spans="1:7" ht="30" x14ac:dyDescent="0.25">
      <c r="A3294" s="78" t="s">
        <v>5262</v>
      </c>
      <c r="B3294" s="79" t="s">
        <v>6621</v>
      </c>
      <c r="C3294" s="80" t="s">
        <v>6828</v>
      </c>
      <c r="D3294" s="81">
        <v>159.07</v>
      </c>
      <c r="E3294" s="81">
        <v>25.03</v>
      </c>
      <c r="F3294" s="81">
        <v>184.1</v>
      </c>
      <c r="G3294" s="65">
        <f t="shared" si="51"/>
        <v>9</v>
      </c>
    </row>
    <row r="3295" spans="1:7" ht="30" x14ac:dyDescent="0.25">
      <c r="A3295" s="78" t="s">
        <v>5263</v>
      </c>
      <c r="B3295" s="79" t="s">
        <v>6622</v>
      </c>
      <c r="C3295" s="80" t="s">
        <v>6828</v>
      </c>
      <c r="D3295" s="81">
        <v>544.70000000000005</v>
      </c>
      <c r="E3295" s="81">
        <v>25.03</v>
      </c>
      <c r="F3295" s="81">
        <v>569.73</v>
      </c>
      <c r="G3295" s="65">
        <f t="shared" si="51"/>
        <v>9</v>
      </c>
    </row>
    <row r="3296" spans="1:7" ht="30" x14ac:dyDescent="0.25">
      <c r="A3296" s="78" t="s">
        <v>5264</v>
      </c>
      <c r="B3296" s="79" t="s">
        <v>5265</v>
      </c>
      <c r="C3296" s="80" t="s">
        <v>6828</v>
      </c>
      <c r="D3296" s="81">
        <v>163.80000000000001</v>
      </c>
      <c r="E3296" s="81">
        <v>20.02</v>
      </c>
      <c r="F3296" s="81">
        <v>183.82</v>
      </c>
      <c r="G3296" s="65">
        <f t="shared" si="51"/>
        <v>9</v>
      </c>
    </row>
    <row r="3297" spans="1:7" ht="30" x14ac:dyDescent="0.25">
      <c r="A3297" s="78" t="s">
        <v>5266</v>
      </c>
      <c r="B3297" s="79" t="s">
        <v>5267</v>
      </c>
      <c r="C3297" s="80" t="s">
        <v>6828</v>
      </c>
      <c r="D3297" s="81">
        <v>187.25</v>
      </c>
      <c r="E3297" s="81">
        <v>25.03</v>
      </c>
      <c r="F3297" s="81">
        <v>212.28</v>
      </c>
      <c r="G3297" s="65">
        <f t="shared" si="51"/>
        <v>9</v>
      </c>
    </row>
    <row r="3298" spans="1:7" ht="30" x14ac:dyDescent="0.25">
      <c r="A3298" s="78" t="s">
        <v>5268</v>
      </c>
      <c r="B3298" s="79" t="s">
        <v>5269</v>
      </c>
      <c r="C3298" s="80" t="s">
        <v>6828</v>
      </c>
      <c r="D3298" s="81">
        <v>241.86</v>
      </c>
      <c r="E3298" s="81">
        <v>25.03</v>
      </c>
      <c r="F3298" s="81">
        <v>266.89</v>
      </c>
      <c r="G3298" s="65">
        <f t="shared" si="51"/>
        <v>9</v>
      </c>
    </row>
    <row r="3299" spans="1:7" ht="30" x14ac:dyDescent="0.25">
      <c r="A3299" s="78" t="s">
        <v>5270</v>
      </c>
      <c r="B3299" s="79" t="s">
        <v>5271</v>
      </c>
      <c r="C3299" s="80" t="s">
        <v>6828</v>
      </c>
      <c r="D3299" s="81">
        <v>240.06</v>
      </c>
      <c r="E3299" s="81">
        <v>25.03</v>
      </c>
      <c r="F3299" s="81">
        <v>265.08999999999997</v>
      </c>
      <c r="G3299" s="65">
        <f t="shared" si="51"/>
        <v>9</v>
      </c>
    </row>
    <row r="3300" spans="1:7" ht="30" x14ac:dyDescent="0.25">
      <c r="A3300" s="78" t="s">
        <v>5272</v>
      </c>
      <c r="B3300" s="79" t="s">
        <v>5273</v>
      </c>
      <c r="C3300" s="80" t="s">
        <v>6828</v>
      </c>
      <c r="D3300" s="81">
        <v>561.77</v>
      </c>
      <c r="E3300" s="81">
        <v>25.03</v>
      </c>
      <c r="F3300" s="81">
        <v>586.79999999999995</v>
      </c>
      <c r="G3300" s="65">
        <f t="shared" si="51"/>
        <v>9</v>
      </c>
    </row>
    <row r="3301" spans="1:7" ht="30" x14ac:dyDescent="0.25">
      <c r="A3301" s="78" t="s">
        <v>5274</v>
      </c>
      <c r="B3301" s="79" t="s">
        <v>5275</v>
      </c>
      <c r="C3301" s="80" t="s">
        <v>6828</v>
      </c>
      <c r="D3301" s="81">
        <v>538.46</v>
      </c>
      <c r="E3301" s="81">
        <v>25.03</v>
      </c>
      <c r="F3301" s="81">
        <v>563.49</v>
      </c>
      <c r="G3301" s="65">
        <f t="shared" si="51"/>
        <v>9</v>
      </c>
    </row>
    <row r="3302" spans="1:7" ht="30" x14ac:dyDescent="0.25">
      <c r="A3302" s="78" t="s">
        <v>8049</v>
      </c>
      <c r="B3302" s="79" t="s">
        <v>8050</v>
      </c>
      <c r="C3302" s="80" t="s">
        <v>6828</v>
      </c>
      <c r="D3302" s="81">
        <v>538.39</v>
      </c>
      <c r="E3302" s="81">
        <v>25.03</v>
      </c>
      <c r="F3302" s="81">
        <v>563.41999999999996</v>
      </c>
      <c r="G3302" s="65">
        <f t="shared" si="51"/>
        <v>9</v>
      </c>
    </row>
    <row r="3303" spans="1:7" ht="30" x14ac:dyDescent="0.25">
      <c r="A3303" s="78" t="s">
        <v>5276</v>
      </c>
      <c r="B3303" s="79" t="s">
        <v>5277</v>
      </c>
      <c r="C3303" s="80" t="s">
        <v>6828</v>
      </c>
      <c r="D3303" s="81">
        <v>531.51</v>
      </c>
      <c r="E3303" s="81">
        <v>25.03</v>
      </c>
      <c r="F3303" s="81">
        <v>556.54</v>
      </c>
      <c r="G3303" s="65">
        <f t="shared" si="51"/>
        <v>9</v>
      </c>
    </row>
    <row r="3304" spans="1:7" ht="30" x14ac:dyDescent="0.25">
      <c r="A3304" s="78" t="s">
        <v>5278</v>
      </c>
      <c r="B3304" s="79" t="s">
        <v>5279</v>
      </c>
      <c r="C3304" s="80" t="s">
        <v>6828</v>
      </c>
      <c r="D3304" s="81">
        <v>592.76</v>
      </c>
      <c r="E3304" s="81">
        <v>25.03</v>
      </c>
      <c r="F3304" s="81">
        <v>617.79</v>
      </c>
      <c r="G3304" s="65">
        <f t="shared" si="51"/>
        <v>9</v>
      </c>
    </row>
    <row r="3305" spans="1:7" ht="30" x14ac:dyDescent="0.25">
      <c r="A3305" s="78" t="s">
        <v>5280</v>
      </c>
      <c r="B3305" s="79" t="s">
        <v>5281</v>
      </c>
      <c r="C3305" s="80" t="s">
        <v>6828</v>
      </c>
      <c r="D3305" s="81">
        <v>1197.83</v>
      </c>
      <c r="E3305" s="81">
        <v>25.03</v>
      </c>
      <c r="F3305" s="81">
        <v>1222.8599999999999</v>
      </c>
      <c r="G3305" s="65">
        <f t="shared" si="51"/>
        <v>9</v>
      </c>
    </row>
    <row r="3306" spans="1:7" x14ac:dyDescent="0.25">
      <c r="A3306" s="78" t="s">
        <v>5282</v>
      </c>
      <c r="B3306" s="79" t="s">
        <v>5283</v>
      </c>
      <c r="C3306" s="80" t="s">
        <v>6828</v>
      </c>
      <c r="D3306" s="81">
        <v>508.92</v>
      </c>
      <c r="E3306" s="81">
        <v>20.02</v>
      </c>
      <c r="F3306" s="81">
        <v>528.94000000000005</v>
      </c>
      <c r="G3306" s="65">
        <f t="shared" si="51"/>
        <v>9</v>
      </c>
    </row>
    <row r="3307" spans="1:7" x14ac:dyDescent="0.25">
      <c r="A3307" s="78" t="s">
        <v>5284</v>
      </c>
      <c r="B3307" s="79" t="s">
        <v>5285</v>
      </c>
      <c r="C3307" s="80" t="s">
        <v>6828</v>
      </c>
      <c r="D3307" s="81">
        <v>786.92</v>
      </c>
      <c r="E3307" s="81">
        <v>25.03</v>
      </c>
      <c r="F3307" s="81">
        <v>811.95</v>
      </c>
      <c r="G3307" s="65">
        <f t="shared" si="51"/>
        <v>9</v>
      </c>
    </row>
    <row r="3308" spans="1:7" x14ac:dyDescent="0.25">
      <c r="A3308" s="78" t="s">
        <v>5286</v>
      </c>
      <c r="B3308" s="79" t="s">
        <v>5287</v>
      </c>
      <c r="C3308" s="80" t="s">
        <v>6828</v>
      </c>
      <c r="D3308" s="81">
        <v>1161.5999999999999</v>
      </c>
      <c r="E3308" s="81">
        <v>25.03</v>
      </c>
      <c r="F3308" s="81">
        <v>1186.6300000000001</v>
      </c>
      <c r="G3308" s="65">
        <f t="shared" si="51"/>
        <v>9</v>
      </c>
    </row>
    <row r="3309" spans="1:7" x14ac:dyDescent="0.25">
      <c r="A3309" s="78" t="s">
        <v>5288</v>
      </c>
      <c r="B3309" s="79" t="s">
        <v>5289</v>
      </c>
      <c r="C3309" s="80" t="s">
        <v>6828</v>
      </c>
      <c r="D3309" s="81">
        <v>1439.13</v>
      </c>
      <c r="E3309" s="81">
        <v>25.03</v>
      </c>
      <c r="F3309" s="81">
        <v>1464.16</v>
      </c>
      <c r="G3309" s="65">
        <f t="shared" si="51"/>
        <v>9</v>
      </c>
    </row>
    <row r="3310" spans="1:7" x14ac:dyDescent="0.25">
      <c r="A3310" s="78" t="s">
        <v>5290</v>
      </c>
      <c r="B3310" s="79" t="s">
        <v>5291</v>
      </c>
      <c r="C3310" s="80" t="s">
        <v>6828</v>
      </c>
      <c r="D3310" s="81">
        <v>2915.86</v>
      </c>
      <c r="E3310" s="81">
        <v>25.03</v>
      </c>
      <c r="F3310" s="81">
        <v>2940.89</v>
      </c>
      <c r="G3310" s="65">
        <f t="shared" si="51"/>
        <v>9</v>
      </c>
    </row>
    <row r="3311" spans="1:7" ht="45" x14ac:dyDescent="0.25">
      <c r="A3311" s="78" t="s">
        <v>5292</v>
      </c>
      <c r="B3311" s="79" t="s">
        <v>7802</v>
      </c>
      <c r="C3311" s="80" t="s">
        <v>6828</v>
      </c>
      <c r="D3311" s="81">
        <v>220.21</v>
      </c>
      <c r="E3311" s="81">
        <v>20.02</v>
      </c>
      <c r="F3311" s="81">
        <v>240.23</v>
      </c>
      <c r="G3311" s="65">
        <f t="shared" si="51"/>
        <v>9</v>
      </c>
    </row>
    <row r="3312" spans="1:7" ht="45" x14ac:dyDescent="0.25">
      <c r="A3312" s="78" t="s">
        <v>5293</v>
      </c>
      <c r="B3312" s="79" t="s">
        <v>7803</v>
      </c>
      <c r="C3312" s="80" t="s">
        <v>6828</v>
      </c>
      <c r="D3312" s="81">
        <v>300.23</v>
      </c>
      <c r="E3312" s="81">
        <v>20.02</v>
      </c>
      <c r="F3312" s="81">
        <v>320.25</v>
      </c>
      <c r="G3312" s="65">
        <f t="shared" si="51"/>
        <v>9</v>
      </c>
    </row>
    <row r="3313" spans="1:7" ht="45" x14ac:dyDescent="0.25">
      <c r="A3313" s="78" t="s">
        <v>5294</v>
      </c>
      <c r="B3313" s="79" t="s">
        <v>7804</v>
      </c>
      <c r="C3313" s="80" t="s">
        <v>6828</v>
      </c>
      <c r="D3313" s="81">
        <v>588.79999999999995</v>
      </c>
      <c r="E3313" s="81">
        <v>25.03</v>
      </c>
      <c r="F3313" s="81">
        <v>613.83000000000004</v>
      </c>
      <c r="G3313" s="65">
        <f t="shared" si="51"/>
        <v>9</v>
      </c>
    </row>
    <row r="3314" spans="1:7" ht="45" x14ac:dyDescent="0.25">
      <c r="A3314" s="78" t="s">
        <v>8051</v>
      </c>
      <c r="B3314" s="79" t="s">
        <v>8052</v>
      </c>
      <c r="C3314" s="80" t="s">
        <v>6828</v>
      </c>
      <c r="D3314" s="81">
        <v>581.49</v>
      </c>
      <c r="E3314" s="81">
        <v>25.03</v>
      </c>
      <c r="F3314" s="81">
        <v>606.52</v>
      </c>
      <c r="G3314" s="65">
        <f t="shared" si="51"/>
        <v>9</v>
      </c>
    </row>
    <row r="3315" spans="1:7" ht="45" x14ac:dyDescent="0.25">
      <c r="A3315" s="78" t="s">
        <v>5295</v>
      </c>
      <c r="B3315" s="79" t="s">
        <v>7805</v>
      </c>
      <c r="C3315" s="80" t="s">
        <v>6828</v>
      </c>
      <c r="D3315" s="81">
        <v>631.54999999999995</v>
      </c>
      <c r="E3315" s="81">
        <v>25.03</v>
      </c>
      <c r="F3315" s="81">
        <v>656.58</v>
      </c>
      <c r="G3315" s="65">
        <f t="shared" si="51"/>
        <v>9</v>
      </c>
    </row>
    <row r="3316" spans="1:7" x14ac:dyDescent="0.25">
      <c r="A3316" s="78" t="s">
        <v>5296</v>
      </c>
      <c r="B3316" s="79" t="s">
        <v>5297</v>
      </c>
      <c r="C3316" s="80" t="s">
        <v>6828</v>
      </c>
      <c r="D3316" s="81">
        <v>274.26</v>
      </c>
      <c r="E3316" s="81">
        <v>25.03</v>
      </c>
      <c r="F3316" s="81">
        <v>299.29000000000002</v>
      </c>
      <c r="G3316" s="65">
        <f t="shared" si="51"/>
        <v>9</v>
      </c>
    </row>
    <row r="3317" spans="1:7" x14ac:dyDescent="0.25">
      <c r="A3317" s="78" t="s">
        <v>6684</v>
      </c>
      <c r="B3317" s="79" t="s">
        <v>6685</v>
      </c>
      <c r="C3317" s="80" t="s">
        <v>6828</v>
      </c>
      <c r="D3317" s="81">
        <v>553.04999999999995</v>
      </c>
      <c r="E3317" s="81">
        <v>25.03</v>
      </c>
      <c r="F3317" s="81">
        <v>578.08000000000004</v>
      </c>
      <c r="G3317" s="65">
        <f t="shared" si="51"/>
        <v>9</v>
      </c>
    </row>
    <row r="3318" spans="1:7" x14ac:dyDescent="0.25">
      <c r="A3318" s="78" t="s">
        <v>5298</v>
      </c>
      <c r="B3318" s="79" t="s">
        <v>5299</v>
      </c>
      <c r="C3318" s="80" t="s">
        <v>6828</v>
      </c>
      <c r="D3318" s="81">
        <v>495.3</v>
      </c>
      <c r="E3318" s="81">
        <v>25.03</v>
      </c>
      <c r="F3318" s="81">
        <v>520.33000000000004</v>
      </c>
      <c r="G3318" s="65">
        <f t="shared" si="51"/>
        <v>9</v>
      </c>
    </row>
    <row r="3319" spans="1:7" x14ac:dyDescent="0.25">
      <c r="A3319" s="78" t="s">
        <v>5300</v>
      </c>
      <c r="B3319" s="79" t="s">
        <v>5301</v>
      </c>
      <c r="C3319" s="80" t="s">
        <v>6828</v>
      </c>
      <c r="D3319" s="81">
        <v>742.38</v>
      </c>
      <c r="E3319" s="81">
        <v>25.03</v>
      </c>
      <c r="F3319" s="81">
        <v>767.41</v>
      </c>
      <c r="G3319" s="65">
        <f t="shared" si="51"/>
        <v>9</v>
      </c>
    </row>
    <row r="3320" spans="1:7" x14ac:dyDescent="0.25">
      <c r="A3320" s="78" t="s">
        <v>5302</v>
      </c>
      <c r="B3320" s="79" t="s">
        <v>5303</v>
      </c>
      <c r="C3320" s="80" t="s">
        <v>6828</v>
      </c>
      <c r="D3320" s="81">
        <v>1332.45</v>
      </c>
      <c r="E3320" s="81">
        <v>25.03</v>
      </c>
      <c r="F3320" s="81">
        <v>1357.48</v>
      </c>
      <c r="G3320" s="65">
        <f t="shared" si="51"/>
        <v>9</v>
      </c>
    </row>
    <row r="3321" spans="1:7" x14ac:dyDescent="0.25">
      <c r="A3321" s="78" t="s">
        <v>5304</v>
      </c>
      <c r="B3321" s="79" t="s">
        <v>5305</v>
      </c>
      <c r="C3321" s="80" t="s">
        <v>6828</v>
      </c>
      <c r="D3321" s="81">
        <v>2874.9</v>
      </c>
      <c r="E3321" s="81">
        <v>25.03</v>
      </c>
      <c r="F3321" s="81">
        <v>2899.93</v>
      </c>
      <c r="G3321" s="65">
        <f t="shared" si="51"/>
        <v>9</v>
      </c>
    </row>
    <row r="3322" spans="1:7" x14ac:dyDescent="0.25">
      <c r="A3322" s="78" t="s">
        <v>5306</v>
      </c>
      <c r="B3322" s="79" t="s">
        <v>7057</v>
      </c>
      <c r="C3322" s="80"/>
      <c r="D3322" s="81"/>
      <c r="E3322" s="81"/>
      <c r="F3322" s="81"/>
      <c r="G3322" s="65">
        <f t="shared" si="51"/>
        <v>5</v>
      </c>
    </row>
    <row r="3323" spans="1:7" ht="30" x14ac:dyDescent="0.25">
      <c r="A3323" s="78" t="s">
        <v>5307</v>
      </c>
      <c r="B3323" s="79" t="s">
        <v>5308</v>
      </c>
      <c r="C3323" s="80" t="s">
        <v>6833</v>
      </c>
      <c r="D3323" s="81">
        <v>10</v>
      </c>
      <c r="E3323" s="81">
        <v>8.26</v>
      </c>
      <c r="F3323" s="81">
        <v>18.260000000000002</v>
      </c>
      <c r="G3323" s="65">
        <f t="shared" si="51"/>
        <v>9</v>
      </c>
    </row>
    <row r="3324" spans="1:7" ht="30" x14ac:dyDescent="0.25">
      <c r="A3324" s="78" t="s">
        <v>5309</v>
      </c>
      <c r="B3324" s="79" t="s">
        <v>5310</v>
      </c>
      <c r="C3324" s="80" t="s">
        <v>6833</v>
      </c>
      <c r="D3324" s="81">
        <v>12.82</v>
      </c>
      <c r="E3324" s="81">
        <v>8.26</v>
      </c>
      <c r="F3324" s="81">
        <v>21.08</v>
      </c>
      <c r="G3324" s="65">
        <f t="shared" si="51"/>
        <v>9</v>
      </c>
    </row>
    <row r="3325" spans="1:7" ht="30" x14ac:dyDescent="0.25">
      <c r="A3325" s="78" t="s">
        <v>5311</v>
      </c>
      <c r="B3325" s="79" t="s">
        <v>5312</v>
      </c>
      <c r="C3325" s="80" t="s">
        <v>6833</v>
      </c>
      <c r="D3325" s="81">
        <v>17.16</v>
      </c>
      <c r="E3325" s="81">
        <v>8.26</v>
      </c>
      <c r="F3325" s="81">
        <v>25.42</v>
      </c>
      <c r="G3325" s="65">
        <f t="shared" si="51"/>
        <v>9</v>
      </c>
    </row>
    <row r="3326" spans="1:7" ht="30" x14ac:dyDescent="0.25">
      <c r="A3326" s="78" t="s">
        <v>5313</v>
      </c>
      <c r="B3326" s="79" t="s">
        <v>5314</v>
      </c>
      <c r="C3326" s="80" t="s">
        <v>6833</v>
      </c>
      <c r="D3326" s="81">
        <v>21.84</v>
      </c>
      <c r="E3326" s="81">
        <v>12.51</v>
      </c>
      <c r="F3326" s="81">
        <v>34.35</v>
      </c>
      <c r="G3326" s="65">
        <f t="shared" si="51"/>
        <v>9</v>
      </c>
    </row>
    <row r="3327" spans="1:7" ht="30" x14ac:dyDescent="0.25">
      <c r="A3327" s="78" t="s">
        <v>5315</v>
      </c>
      <c r="B3327" s="79" t="s">
        <v>5316</v>
      </c>
      <c r="C3327" s="80" t="s">
        <v>6833</v>
      </c>
      <c r="D3327" s="81">
        <v>27.86</v>
      </c>
      <c r="E3327" s="81">
        <v>12.51</v>
      </c>
      <c r="F3327" s="81">
        <v>40.369999999999997</v>
      </c>
      <c r="G3327" s="65">
        <f t="shared" si="51"/>
        <v>9</v>
      </c>
    </row>
    <row r="3328" spans="1:7" ht="30" x14ac:dyDescent="0.25">
      <c r="A3328" s="78" t="s">
        <v>5317</v>
      </c>
      <c r="B3328" s="79" t="s">
        <v>5318</v>
      </c>
      <c r="C3328" s="80" t="s">
        <v>6833</v>
      </c>
      <c r="D3328" s="81">
        <v>35.130000000000003</v>
      </c>
      <c r="E3328" s="81">
        <v>12.51</v>
      </c>
      <c r="F3328" s="81">
        <v>47.64</v>
      </c>
      <c r="G3328" s="65">
        <f t="shared" si="51"/>
        <v>9</v>
      </c>
    </row>
    <row r="3329" spans="1:7" ht="30" x14ac:dyDescent="0.25">
      <c r="A3329" s="78" t="s">
        <v>5319</v>
      </c>
      <c r="B3329" s="79" t="s">
        <v>5320</v>
      </c>
      <c r="C3329" s="80" t="s">
        <v>6833</v>
      </c>
      <c r="D3329" s="81">
        <v>41.97</v>
      </c>
      <c r="E3329" s="81">
        <v>12.51</v>
      </c>
      <c r="F3329" s="81">
        <v>54.48</v>
      </c>
      <c r="G3329" s="65">
        <f t="shared" si="51"/>
        <v>9</v>
      </c>
    </row>
    <row r="3330" spans="1:7" ht="30" x14ac:dyDescent="0.25">
      <c r="A3330" s="78" t="s">
        <v>5321</v>
      </c>
      <c r="B3330" s="79" t="s">
        <v>7058</v>
      </c>
      <c r="C3330" s="80"/>
      <c r="D3330" s="81"/>
      <c r="E3330" s="81"/>
      <c r="F3330" s="81"/>
      <c r="G3330" s="65">
        <f t="shared" si="51"/>
        <v>5</v>
      </c>
    </row>
    <row r="3331" spans="1:7" ht="30" x14ac:dyDescent="0.25">
      <c r="A3331" s="78" t="s">
        <v>5322</v>
      </c>
      <c r="B3331" s="79" t="s">
        <v>5323</v>
      </c>
      <c r="C3331" s="80" t="s">
        <v>6833</v>
      </c>
      <c r="D3331" s="81">
        <v>48.78</v>
      </c>
      <c r="E3331" s="81">
        <v>18.02</v>
      </c>
      <c r="F3331" s="81">
        <v>66.8</v>
      </c>
      <c r="G3331" s="65">
        <f t="shared" si="51"/>
        <v>9</v>
      </c>
    </row>
    <row r="3332" spans="1:7" ht="30" x14ac:dyDescent="0.25">
      <c r="A3332" s="78" t="s">
        <v>5324</v>
      </c>
      <c r="B3332" s="79" t="s">
        <v>5325</v>
      </c>
      <c r="C3332" s="80" t="s">
        <v>6833</v>
      </c>
      <c r="D3332" s="81">
        <v>73.97</v>
      </c>
      <c r="E3332" s="81">
        <v>18.02</v>
      </c>
      <c r="F3332" s="81">
        <v>91.99</v>
      </c>
      <c r="G3332" s="65">
        <f t="shared" si="51"/>
        <v>9</v>
      </c>
    </row>
    <row r="3333" spans="1:7" ht="30" x14ac:dyDescent="0.25">
      <c r="A3333" s="78" t="s">
        <v>5326</v>
      </c>
      <c r="B3333" s="79" t="s">
        <v>5327</v>
      </c>
      <c r="C3333" s="80" t="s">
        <v>6833</v>
      </c>
      <c r="D3333" s="81">
        <v>88.25</v>
      </c>
      <c r="E3333" s="81">
        <v>18.02</v>
      </c>
      <c r="F3333" s="81">
        <v>106.27</v>
      </c>
      <c r="G3333" s="65">
        <f t="shared" si="51"/>
        <v>9</v>
      </c>
    </row>
    <row r="3334" spans="1:7" ht="30" x14ac:dyDescent="0.25">
      <c r="A3334" s="78" t="s">
        <v>5328</v>
      </c>
      <c r="B3334" s="79" t="s">
        <v>5329</v>
      </c>
      <c r="C3334" s="80" t="s">
        <v>6833</v>
      </c>
      <c r="D3334" s="81">
        <v>112.44</v>
      </c>
      <c r="E3334" s="81">
        <v>18.02</v>
      </c>
      <c r="F3334" s="81">
        <v>130.46</v>
      </c>
      <c r="G3334" s="65">
        <f t="shared" si="51"/>
        <v>9</v>
      </c>
    </row>
    <row r="3335" spans="1:7" ht="30" x14ac:dyDescent="0.25">
      <c r="A3335" s="78" t="s">
        <v>5330</v>
      </c>
      <c r="B3335" s="79" t="s">
        <v>5331</v>
      </c>
      <c r="C3335" s="80" t="s">
        <v>6833</v>
      </c>
      <c r="D3335" s="81">
        <v>135.44999999999999</v>
      </c>
      <c r="E3335" s="81">
        <v>18.02</v>
      </c>
      <c r="F3335" s="81">
        <v>153.47</v>
      </c>
      <c r="G3335" s="65">
        <f t="shared" si="51"/>
        <v>9</v>
      </c>
    </row>
    <row r="3336" spans="1:7" ht="30" x14ac:dyDescent="0.25">
      <c r="A3336" s="78" t="s">
        <v>5332</v>
      </c>
      <c r="B3336" s="79" t="s">
        <v>5333</v>
      </c>
      <c r="C3336" s="80" t="s">
        <v>6833</v>
      </c>
      <c r="D3336" s="81">
        <v>157.77000000000001</v>
      </c>
      <c r="E3336" s="81">
        <v>18.02</v>
      </c>
      <c r="F3336" s="81">
        <v>175.79</v>
      </c>
      <c r="G3336" s="65">
        <f t="shared" si="51"/>
        <v>9</v>
      </c>
    </row>
    <row r="3337" spans="1:7" ht="30" x14ac:dyDescent="0.25">
      <c r="A3337" s="78" t="s">
        <v>5334</v>
      </c>
      <c r="B3337" s="79" t="s">
        <v>5335</v>
      </c>
      <c r="C3337" s="80" t="s">
        <v>6833</v>
      </c>
      <c r="D3337" s="81">
        <v>165.81</v>
      </c>
      <c r="E3337" s="81">
        <v>18.02</v>
      </c>
      <c r="F3337" s="81">
        <v>183.83</v>
      </c>
      <c r="G3337" s="65">
        <f t="shared" si="51"/>
        <v>9</v>
      </c>
    </row>
    <row r="3338" spans="1:7" ht="30" x14ac:dyDescent="0.25">
      <c r="A3338" s="78" t="s">
        <v>5336</v>
      </c>
      <c r="B3338" s="79" t="s">
        <v>5337</v>
      </c>
      <c r="C3338" s="80" t="s">
        <v>6833</v>
      </c>
      <c r="D3338" s="81">
        <v>178.32</v>
      </c>
      <c r="E3338" s="81">
        <v>18.02</v>
      </c>
      <c r="F3338" s="81">
        <v>196.34</v>
      </c>
      <c r="G3338" s="65">
        <f t="shared" ref="G3338:G3401" si="52">LEN(A3338)</f>
        <v>9</v>
      </c>
    </row>
    <row r="3339" spans="1:7" ht="30" x14ac:dyDescent="0.25">
      <c r="A3339" s="78" t="s">
        <v>5338</v>
      </c>
      <c r="B3339" s="79" t="s">
        <v>5339</v>
      </c>
      <c r="C3339" s="80" t="s">
        <v>6833</v>
      </c>
      <c r="D3339" s="81">
        <v>217.59</v>
      </c>
      <c r="E3339" s="81">
        <v>18.02</v>
      </c>
      <c r="F3339" s="81">
        <v>235.61</v>
      </c>
      <c r="G3339" s="65">
        <f t="shared" si="52"/>
        <v>9</v>
      </c>
    </row>
    <row r="3340" spans="1:7" ht="30" x14ac:dyDescent="0.25">
      <c r="A3340" s="78" t="s">
        <v>5340</v>
      </c>
      <c r="B3340" s="79" t="s">
        <v>5341</v>
      </c>
      <c r="C3340" s="80" t="s">
        <v>6833</v>
      </c>
      <c r="D3340" s="81">
        <v>244.84</v>
      </c>
      <c r="E3340" s="81">
        <v>18.02</v>
      </c>
      <c r="F3340" s="81">
        <v>262.86</v>
      </c>
      <c r="G3340" s="65">
        <f t="shared" si="52"/>
        <v>9</v>
      </c>
    </row>
    <row r="3341" spans="1:7" ht="30" x14ac:dyDescent="0.25">
      <c r="A3341" s="78" t="s">
        <v>5342</v>
      </c>
      <c r="B3341" s="79" t="s">
        <v>5343</v>
      </c>
      <c r="C3341" s="80" t="s">
        <v>6833</v>
      </c>
      <c r="D3341" s="81">
        <v>258.02</v>
      </c>
      <c r="E3341" s="81">
        <v>18.02</v>
      </c>
      <c r="F3341" s="81">
        <v>276.04000000000002</v>
      </c>
      <c r="G3341" s="65">
        <f t="shared" si="52"/>
        <v>9</v>
      </c>
    </row>
    <row r="3342" spans="1:7" x14ac:dyDescent="0.25">
      <c r="A3342" s="78" t="s">
        <v>5344</v>
      </c>
      <c r="B3342" s="79" t="s">
        <v>7059</v>
      </c>
      <c r="C3342" s="80"/>
      <c r="D3342" s="81"/>
      <c r="E3342" s="81"/>
      <c r="F3342" s="81"/>
      <c r="G3342" s="65">
        <f t="shared" si="52"/>
        <v>5</v>
      </c>
    </row>
    <row r="3343" spans="1:7" ht="45" x14ac:dyDescent="0.25">
      <c r="A3343" s="78" t="s">
        <v>5345</v>
      </c>
      <c r="B3343" s="79" t="s">
        <v>7806</v>
      </c>
      <c r="C3343" s="80" t="s">
        <v>6833</v>
      </c>
      <c r="D3343" s="81">
        <v>30.02</v>
      </c>
      <c r="E3343" s="81">
        <v>17.600000000000001</v>
      </c>
      <c r="F3343" s="81">
        <v>47.62</v>
      </c>
      <c r="G3343" s="65">
        <f t="shared" si="52"/>
        <v>9</v>
      </c>
    </row>
    <row r="3344" spans="1:7" ht="45" x14ac:dyDescent="0.25">
      <c r="A3344" s="78" t="s">
        <v>5346</v>
      </c>
      <c r="B3344" s="79" t="s">
        <v>7807</v>
      </c>
      <c r="C3344" s="80" t="s">
        <v>6833</v>
      </c>
      <c r="D3344" s="81">
        <v>37.21</v>
      </c>
      <c r="E3344" s="81">
        <v>17.600000000000001</v>
      </c>
      <c r="F3344" s="81">
        <v>54.81</v>
      </c>
      <c r="G3344" s="65">
        <f t="shared" si="52"/>
        <v>9</v>
      </c>
    </row>
    <row r="3345" spans="1:7" ht="45" x14ac:dyDescent="0.25">
      <c r="A3345" s="78" t="s">
        <v>5347</v>
      </c>
      <c r="B3345" s="79" t="s">
        <v>7808</v>
      </c>
      <c r="C3345" s="80" t="s">
        <v>6833</v>
      </c>
      <c r="D3345" s="81">
        <v>42.41</v>
      </c>
      <c r="E3345" s="81">
        <v>17.600000000000001</v>
      </c>
      <c r="F3345" s="81">
        <v>60.01</v>
      </c>
      <c r="G3345" s="65">
        <f t="shared" si="52"/>
        <v>9</v>
      </c>
    </row>
    <row r="3346" spans="1:7" ht="45" x14ac:dyDescent="0.25">
      <c r="A3346" s="78" t="s">
        <v>5348</v>
      </c>
      <c r="B3346" s="79" t="s">
        <v>7809</v>
      </c>
      <c r="C3346" s="80" t="s">
        <v>6833</v>
      </c>
      <c r="D3346" s="81">
        <v>101.63</v>
      </c>
      <c r="E3346" s="81">
        <v>26.4</v>
      </c>
      <c r="F3346" s="81">
        <v>128.03</v>
      </c>
      <c r="G3346" s="65">
        <f t="shared" si="52"/>
        <v>9</v>
      </c>
    </row>
    <row r="3347" spans="1:7" ht="30" x14ac:dyDescent="0.25">
      <c r="A3347" s="78" t="s">
        <v>5349</v>
      </c>
      <c r="B3347" s="79" t="s">
        <v>5350</v>
      </c>
      <c r="C3347" s="80" t="s">
        <v>6828</v>
      </c>
      <c r="D3347" s="81">
        <v>10.48</v>
      </c>
      <c r="E3347" s="81">
        <v>11.51</v>
      </c>
      <c r="F3347" s="81">
        <v>21.99</v>
      </c>
      <c r="G3347" s="65">
        <f t="shared" si="52"/>
        <v>9</v>
      </c>
    </row>
    <row r="3348" spans="1:7" ht="30" x14ac:dyDescent="0.25">
      <c r="A3348" s="78" t="s">
        <v>5351</v>
      </c>
      <c r="B3348" s="79" t="s">
        <v>5352</v>
      </c>
      <c r="C3348" s="80" t="s">
        <v>6828</v>
      </c>
      <c r="D3348" s="81">
        <v>15.86</v>
      </c>
      <c r="E3348" s="81">
        <v>11.51</v>
      </c>
      <c r="F3348" s="81">
        <v>27.37</v>
      </c>
      <c r="G3348" s="65">
        <f t="shared" si="52"/>
        <v>9</v>
      </c>
    </row>
    <row r="3349" spans="1:7" ht="30" x14ac:dyDescent="0.25">
      <c r="A3349" s="78" t="s">
        <v>5353</v>
      </c>
      <c r="B3349" s="79" t="s">
        <v>5354</v>
      </c>
      <c r="C3349" s="80" t="s">
        <v>6828</v>
      </c>
      <c r="D3349" s="81">
        <v>16.68</v>
      </c>
      <c r="E3349" s="81">
        <v>17.52</v>
      </c>
      <c r="F3349" s="81">
        <v>34.200000000000003</v>
      </c>
      <c r="G3349" s="65">
        <f t="shared" si="52"/>
        <v>9</v>
      </c>
    </row>
    <row r="3350" spans="1:7" ht="30" x14ac:dyDescent="0.25">
      <c r="A3350" s="78" t="s">
        <v>5355</v>
      </c>
      <c r="B3350" s="79" t="s">
        <v>5356</v>
      </c>
      <c r="C3350" s="80" t="s">
        <v>6828</v>
      </c>
      <c r="D3350" s="81">
        <v>17.32</v>
      </c>
      <c r="E3350" s="81">
        <v>20.02</v>
      </c>
      <c r="F3350" s="81">
        <v>37.340000000000003</v>
      </c>
      <c r="G3350" s="65">
        <f t="shared" si="52"/>
        <v>9</v>
      </c>
    </row>
    <row r="3351" spans="1:7" ht="30" x14ac:dyDescent="0.25">
      <c r="A3351" s="78" t="s">
        <v>5357</v>
      </c>
      <c r="B3351" s="79" t="s">
        <v>5358</v>
      </c>
      <c r="C3351" s="80" t="s">
        <v>6828</v>
      </c>
      <c r="D3351" s="81">
        <v>11.27</v>
      </c>
      <c r="E3351" s="81">
        <v>11.51</v>
      </c>
      <c r="F3351" s="81">
        <v>22.78</v>
      </c>
      <c r="G3351" s="65">
        <f t="shared" si="52"/>
        <v>9</v>
      </c>
    </row>
    <row r="3352" spans="1:7" ht="30" x14ac:dyDescent="0.25">
      <c r="A3352" s="78" t="s">
        <v>5359</v>
      </c>
      <c r="B3352" s="79" t="s">
        <v>5360</v>
      </c>
      <c r="C3352" s="80" t="s">
        <v>6828</v>
      </c>
      <c r="D3352" s="81">
        <v>15.76</v>
      </c>
      <c r="E3352" s="81">
        <v>11.51</v>
      </c>
      <c r="F3352" s="81">
        <v>27.27</v>
      </c>
      <c r="G3352" s="65">
        <f t="shared" si="52"/>
        <v>9</v>
      </c>
    </row>
    <row r="3353" spans="1:7" ht="30" x14ac:dyDescent="0.25">
      <c r="A3353" s="78" t="s">
        <v>5361</v>
      </c>
      <c r="B3353" s="79" t="s">
        <v>5362</v>
      </c>
      <c r="C3353" s="80" t="s">
        <v>6828</v>
      </c>
      <c r="D3353" s="81">
        <v>20.04</v>
      </c>
      <c r="E3353" s="81">
        <v>17.52</v>
      </c>
      <c r="F3353" s="81">
        <v>37.56</v>
      </c>
      <c r="G3353" s="65">
        <f t="shared" si="52"/>
        <v>9</v>
      </c>
    </row>
    <row r="3354" spans="1:7" ht="30" x14ac:dyDescent="0.25">
      <c r="A3354" s="78" t="s">
        <v>5363</v>
      </c>
      <c r="B3354" s="79" t="s">
        <v>7810</v>
      </c>
      <c r="C3354" s="80" t="s">
        <v>6828</v>
      </c>
      <c r="D3354" s="81">
        <v>41.09</v>
      </c>
      <c r="E3354" s="81">
        <v>20.02</v>
      </c>
      <c r="F3354" s="81">
        <v>61.11</v>
      </c>
      <c r="G3354" s="65">
        <f t="shared" si="52"/>
        <v>9</v>
      </c>
    </row>
    <row r="3355" spans="1:7" ht="30" x14ac:dyDescent="0.25">
      <c r="A3355" s="78" t="s">
        <v>5364</v>
      </c>
      <c r="B3355" s="79" t="s">
        <v>5365</v>
      </c>
      <c r="C3355" s="80" t="s">
        <v>6828</v>
      </c>
      <c r="D3355" s="81">
        <v>13.35</v>
      </c>
      <c r="E3355" s="81">
        <v>11.51</v>
      </c>
      <c r="F3355" s="81">
        <v>24.86</v>
      </c>
      <c r="G3355" s="65">
        <f t="shared" si="52"/>
        <v>9</v>
      </c>
    </row>
    <row r="3356" spans="1:7" ht="30" x14ac:dyDescent="0.25">
      <c r="A3356" s="78" t="s">
        <v>5366</v>
      </c>
      <c r="B3356" s="79" t="s">
        <v>5367</v>
      </c>
      <c r="C3356" s="80" t="s">
        <v>6828</v>
      </c>
      <c r="D3356" s="81">
        <v>17.28</v>
      </c>
      <c r="E3356" s="81">
        <v>11.51</v>
      </c>
      <c r="F3356" s="81">
        <v>28.79</v>
      </c>
      <c r="G3356" s="65">
        <f t="shared" si="52"/>
        <v>9</v>
      </c>
    </row>
    <row r="3357" spans="1:7" ht="30" x14ac:dyDescent="0.25">
      <c r="A3357" s="78" t="s">
        <v>5368</v>
      </c>
      <c r="B3357" s="79" t="s">
        <v>5369</v>
      </c>
      <c r="C3357" s="80" t="s">
        <v>6828</v>
      </c>
      <c r="D3357" s="81">
        <v>19.91</v>
      </c>
      <c r="E3357" s="81">
        <v>17.52</v>
      </c>
      <c r="F3357" s="81">
        <v>37.43</v>
      </c>
      <c r="G3357" s="65">
        <f t="shared" si="52"/>
        <v>9</v>
      </c>
    </row>
    <row r="3358" spans="1:7" ht="30" x14ac:dyDescent="0.25">
      <c r="A3358" s="78" t="s">
        <v>5370</v>
      </c>
      <c r="B3358" s="79" t="s">
        <v>5371</v>
      </c>
      <c r="C3358" s="80" t="s">
        <v>6828</v>
      </c>
      <c r="D3358" s="81">
        <v>31.51</v>
      </c>
      <c r="E3358" s="81">
        <v>20.02</v>
      </c>
      <c r="F3358" s="81">
        <v>51.53</v>
      </c>
      <c r="G3358" s="65">
        <f t="shared" si="52"/>
        <v>9</v>
      </c>
    </row>
    <row r="3359" spans="1:7" ht="30" x14ac:dyDescent="0.25">
      <c r="A3359" s="78" t="s">
        <v>5372</v>
      </c>
      <c r="B3359" s="79" t="s">
        <v>5373</v>
      </c>
      <c r="C3359" s="80" t="s">
        <v>6828</v>
      </c>
      <c r="D3359" s="81">
        <v>9.93</v>
      </c>
      <c r="E3359" s="81">
        <v>11.51</v>
      </c>
      <c r="F3359" s="81">
        <v>21.44</v>
      </c>
      <c r="G3359" s="65">
        <f t="shared" si="52"/>
        <v>9</v>
      </c>
    </row>
    <row r="3360" spans="1:7" ht="30" x14ac:dyDescent="0.25">
      <c r="A3360" s="78" t="s">
        <v>5374</v>
      </c>
      <c r="B3360" s="79" t="s">
        <v>5375</v>
      </c>
      <c r="C3360" s="80" t="s">
        <v>6828</v>
      </c>
      <c r="D3360" s="81">
        <v>15.65</v>
      </c>
      <c r="E3360" s="81">
        <v>17.52</v>
      </c>
      <c r="F3360" s="81">
        <v>33.17</v>
      </c>
      <c r="G3360" s="65">
        <f t="shared" si="52"/>
        <v>9</v>
      </c>
    </row>
    <row r="3361" spans="1:7" ht="30" x14ac:dyDescent="0.25">
      <c r="A3361" s="78" t="s">
        <v>5376</v>
      </c>
      <c r="B3361" s="79" t="s">
        <v>5377</v>
      </c>
      <c r="C3361" s="80" t="s">
        <v>6828</v>
      </c>
      <c r="D3361" s="81">
        <v>25.81</v>
      </c>
      <c r="E3361" s="81">
        <v>20.02</v>
      </c>
      <c r="F3361" s="81">
        <v>45.83</v>
      </c>
      <c r="G3361" s="65">
        <f t="shared" si="52"/>
        <v>9</v>
      </c>
    </row>
    <row r="3362" spans="1:7" ht="30" x14ac:dyDescent="0.25">
      <c r="A3362" s="78" t="s">
        <v>5378</v>
      </c>
      <c r="B3362" s="79" t="s">
        <v>5379</v>
      </c>
      <c r="C3362" s="80" t="s">
        <v>6828</v>
      </c>
      <c r="D3362" s="81">
        <v>31.52</v>
      </c>
      <c r="E3362" s="81">
        <v>11.51</v>
      </c>
      <c r="F3362" s="81">
        <v>43.03</v>
      </c>
      <c r="G3362" s="65">
        <f t="shared" si="52"/>
        <v>9</v>
      </c>
    </row>
    <row r="3363" spans="1:7" ht="30" x14ac:dyDescent="0.25">
      <c r="A3363" s="78" t="s">
        <v>5380</v>
      </c>
      <c r="B3363" s="79" t="s">
        <v>5381</v>
      </c>
      <c r="C3363" s="80" t="s">
        <v>6828</v>
      </c>
      <c r="D3363" s="81">
        <v>40.1</v>
      </c>
      <c r="E3363" s="81">
        <v>17.52</v>
      </c>
      <c r="F3363" s="81">
        <v>57.62</v>
      </c>
      <c r="G3363" s="65">
        <f t="shared" si="52"/>
        <v>9</v>
      </c>
    </row>
    <row r="3364" spans="1:7" ht="30" x14ac:dyDescent="0.25">
      <c r="A3364" s="78" t="s">
        <v>5382</v>
      </c>
      <c r="B3364" s="79" t="s">
        <v>5383</v>
      </c>
      <c r="C3364" s="80" t="s">
        <v>6828</v>
      </c>
      <c r="D3364" s="81">
        <v>72.819999999999993</v>
      </c>
      <c r="E3364" s="81">
        <v>20.02</v>
      </c>
      <c r="F3364" s="81">
        <v>92.84</v>
      </c>
      <c r="G3364" s="65">
        <f t="shared" si="52"/>
        <v>9</v>
      </c>
    </row>
    <row r="3365" spans="1:7" ht="30" x14ac:dyDescent="0.25">
      <c r="A3365" s="78" t="s">
        <v>5384</v>
      </c>
      <c r="B3365" s="79" t="s">
        <v>7811</v>
      </c>
      <c r="C3365" s="80" t="s">
        <v>6828</v>
      </c>
      <c r="D3365" s="81">
        <v>54.67</v>
      </c>
      <c r="E3365" s="81">
        <v>20.02</v>
      </c>
      <c r="F3365" s="81">
        <v>74.69</v>
      </c>
      <c r="G3365" s="65">
        <f t="shared" si="52"/>
        <v>9</v>
      </c>
    </row>
    <row r="3366" spans="1:7" ht="30" x14ac:dyDescent="0.25">
      <c r="A3366" s="78" t="s">
        <v>5385</v>
      </c>
      <c r="B3366" s="79" t="s">
        <v>6623</v>
      </c>
      <c r="C3366" s="80" t="s">
        <v>6828</v>
      </c>
      <c r="D3366" s="81">
        <v>178.16</v>
      </c>
      <c r="E3366" s="81">
        <v>17.52</v>
      </c>
      <c r="F3366" s="81">
        <v>195.68</v>
      </c>
      <c r="G3366" s="65">
        <f t="shared" si="52"/>
        <v>9</v>
      </c>
    </row>
    <row r="3367" spans="1:7" ht="30" x14ac:dyDescent="0.25">
      <c r="A3367" s="78" t="s">
        <v>5386</v>
      </c>
      <c r="B3367" s="79" t="s">
        <v>5387</v>
      </c>
      <c r="C3367" s="80" t="s">
        <v>6828</v>
      </c>
      <c r="D3367" s="81">
        <v>29.96</v>
      </c>
      <c r="E3367" s="81">
        <v>11.51</v>
      </c>
      <c r="F3367" s="81">
        <v>41.47</v>
      </c>
      <c r="G3367" s="65">
        <f t="shared" si="52"/>
        <v>9</v>
      </c>
    </row>
    <row r="3368" spans="1:7" ht="30" x14ac:dyDescent="0.25">
      <c r="A3368" s="78" t="s">
        <v>5388</v>
      </c>
      <c r="B3368" s="79" t="s">
        <v>5389</v>
      </c>
      <c r="C3368" s="80" t="s">
        <v>6828</v>
      </c>
      <c r="D3368" s="81">
        <v>32.479999999999997</v>
      </c>
      <c r="E3368" s="81">
        <v>17.52</v>
      </c>
      <c r="F3368" s="81">
        <v>50</v>
      </c>
      <c r="G3368" s="65">
        <f t="shared" si="52"/>
        <v>9</v>
      </c>
    </row>
    <row r="3369" spans="1:7" ht="30" x14ac:dyDescent="0.25">
      <c r="A3369" s="78" t="s">
        <v>5390</v>
      </c>
      <c r="B3369" s="79" t="s">
        <v>7812</v>
      </c>
      <c r="C3369" s="80" t="s">
        <v>6828</v>
      </c>
      <c r="D3369" s="81">
        <v>65.84</v>
      </c>
      <c r="E3369" s="81">
        <v>20.02</v>
      </c>
      <c r="F3369" s="81">
        <v>85.86</v>
      </c>
      <c r="G3369" s="65">
        <f t="shared" si="52"/>
        <v>9</v>
      </c>
    </row>
    <row r="3370" spans="1:7" ht="30" x14ac:dyDescent="0.25">
      <c r="A3370" s="78" t="s">
        <v>5391</v>
      </c>
      <c r="B3370" s="79" t="s">
        <v>7813</v>
      </c>
      <c r="C3370" s="80" t="s">
        <v>6828</v>
      </c>
      <c r="D3370" s="81">
        <v>27.14</v>
      </c>
      <c r="E3370" s="81">
        <v>17.52</v>
      </c>
      <c r="F3370" s="81">
        <v>44.66</v>
      </c>
      <c r="G3370" s="65">
        <f t="shared" si="52"/>
        <v>9</v>
      </c>
    </row>
    <row r="3371" spans="1:7" ht="30" x14ac:dyDescent="0.25">
      <c r="A3371" s="78" t="s">
        <v>5392</v>
      </c>
      <c r="B3371" s="79" t="s">
        <v>7814</v>
      </c>
      <c r="C3371" s="80" t="s">
        <v>6828</v>
      </c>
      <c r="D3371" s="81">
        <v>52.91</v>
      </c>
      <c r="E3371" s="81">
        <v>20.02</v>
      </c>
      <c r="F3371" s="81">
        <v>72.930000000000007</v>
      </c>
      <c r="G3371" s="65">
        <f t="shared" si="52"/>
        <v>9</v>
      </c>
    </row>
    <row r="3372" spans="1:7" ht="30" x14ac:dyDescent="0.25">
      <c r="A3372" s="78" t="s">
        <v>5393</v>
      </c>
      <c r="B3372" s="79" t="s">
        <v>7815</v>
      </c>
      <c r="C3372" s="80" t="s">
        <v>6828</v>
      </c>
      <c r="D3372" s="81">
        <v>53.4</v>
      </c>
      <c r="E3372" s="81">
        <v>20.02</v>
      </c>
      <c r="F3372" s="81">
        <v>73.42</v>
      </c>
      <c r="G3372" s="65">
        <f t="shared" si="52"/>
        <v>9</v>
      </c>
    </row>
    <row r="3373" spans="1:7" ht="30" x14ac:dyDescent="0.25">
      <c r="A3373" s="78" t="s">
        <v>5394</v>
      </c>
      <c r="B3373" s="79" t="s">
        <v>5395</v>
      </c>
      <c r="C3373" s="80" t="s">
        <v>6828</v>
      </c>
      <c r="D3373" s="81">
        <v>62.72</v>
      </c>
      <c r="E3373" s="81">
        <v>20.02</v>
      </c>
      <c r="F3373" s="81">
        <v>82.74</v>
      </c>
      <c r="G3373" s="65">
        <f t="shared" si="52"/>
        <v>9</v>
      </c>
    </row>
    <row r="3374" spans="1:7" ht="30" x14ac:dyDescent="0.25">
      <c r="A3374" s="78" t="s">
        <v>5396</v>
      </c>
      <c r="B3374" s="79" t="s">
        <v>7816</v>
      </c>
      <c r="C3374" s="80" t="s">
        <v>6828</v>
      </c>
      <c r="D3374" s="81">
        <v>92.54</v>
      </c>
      <c r="E3374" s="81">
        <v>17.52</v>
      </c>
      <c r="F3374" s="81">
        <v>110.06</v>
      </c>
      <c r="G3374" s="65">
        <f t="shared" si="52"/>
        <v>9</v>
      </c>
    </row>
    <row r="3375" spans="1:7" ht="30" x14ac:dyDescent="0.25">
      <c r="A3375" s="78" t="s">
        <v>5397</v>
      </c>
      <c r="B3375" s="79" t="s">
        <v>7817</v>
      </c>
      <c r="C3375" s="80" t="s">
        <v>6828</v>
      </c>
      <c r="D3375" s="81">
        <v>66.84</v>
      </c>
      <c r="E3375" s="81">
        <v>20.02</v>
      </c>
      <c r="F3375" s="81">
        <v>86.86</v>
      </c>
      <c r="G3375" s="65">
        <f t="shared" si="52"/>
        <v>9</v>
      </c>
    </row>
    <row r="3376" spans="1:7" ht="30" x14ac:dyDescent="0.25">
      <c r="A3376" s="78" t="s">
        <v>5398</v>
      </c>
      <c r="B3376" s="79" t="s">
        <v>6624</v>
      </c>
      <c r="C3376" s="80" t="s">
        <v>6828</v>
      </c>
      <c r="D3376" s="81">
        <v>57</v>
      </c>
      <c r="E3376" s="81">
        <v>11.51</v>
      </c>
      <c r="F3376" s="81">
        <v>68.510000000000005</v>
      </c>
      <c r="G3376" s="65">
        <f t="shared" si="52"/>
        <v>9</v>
      </c>
    </row>
    <row r="3377" spans="1:7" ht="30" x14ac:dyDescent="0.25">
      <c r="A3377" s="78" t="s">
        <v>5399</v>
      </c>
      <c r="B3377" s="79" t="s">
        <v>6625</v>
      </c>
      <c r="C3377" s="80" t="s">
        <v>6828</v>
      </c>
      <c r="D3377" s="81">
        <v>8.51</v>
      </c>
      <c r="E3377" s="81">
        <v>11.51</v>
      </c>
      <c r="F3377" s="81">
        <v>20.02</v>
      </c>
      <c r="G3377" s="65">
        <f t="shared" si="52"/>
        <v>9</v>
      </c>
    </row>
    <row r="3378" spans="1:7" ht="30" x14ac:dyDescent="0.25">
      <c r="A3378" s="78" t="s">
        <v>5400</v>
      </c>
      <c r="B3378" s="79" t="s">
        <v>6626</v>
      </c>
      <c r="C3378" s="80" t="s">
        <v>6828</v>
      </c>
      <c r="D3378" s="81">
        <v>25.77</v>
      </c>
      <c r="E3378" s="81">
        <v>11.51</v>
      </c>
      <c r="F3378" s="81">
        <v>37.28</v>
      </c>
      <c r="G3378" s="65">
        <f t="shared" si="52"/>
        <v>9</v>
      </c>
    </row>
    <row r="3379" spans="1:7" ht="30" x14ac:dyDescent="0.25">
      <c r="A3379" s="78" t="s">
        <v>5401</v>
      </c>
      <c r="B3379" s="79" t="s">
        <v>5402</v>
      </c>
      <c r="C3379" s="80" t="s">
        <v>6828</v>
      </c>
      <c r="D3379" s="81">
        <v>40.76</v>
      </c>
      <c r="E3379" s="81">
        <v>17.52</v>
      </c>
      <c r="F3379" s="81">
        <v>58.28</v>
      </c>
      <c r="G3379" s="65">
        <f t="shared" si="52"/>
        <v>9</v>
      </c>
    </row>
    <row r="3380" spans="1:7" x14ac:dyDescent="0.25">
      <c r="A3380" s="78" t="s">
        <v>5403</v>
      </c>
      <c r="B3380" s="79" t="s">
        <v>6627</v>
      </c>
      <c r="C3380" s="80" t="s">
        <v>6836</v>
      </c>
      <c r="D3380" s="81">
        <v>76.819999999999993</v>
      </c>
      <c r="E3380" s="81">
        <v>5.01</v>
      </c>
      <c r="F3380" s="81">
        <v>81.83</v>
      </c>
      <c r="G3380" s="65">
        <f t="shared" si="52"/>
        <v>9</v>
      </c>
    </row>
    <row r="3381" spans="1:7" ht="30" x14ac:dyDescent="0.25">
      <c r="A3381" s="78" t="s">
        <v>5404</v>
      </c>
      <c r="B3381" s="79" t="s">
        <v>7060</v>
      </c>
      <c r="C3381" s="80"/>
      <c r="D3381" s="81"/>
      <c r="E3381" s="81"/>
      <c r="F3381" s="81"/>
      <c r="G3381" s="65">
        <f t="shared" si="52"/>
        <v>2</v>
      </c>
    </row>
    <row r="3382" spans="1:7" x14ac:dyDescent="0.25">
      <c r="A3382" s="78" t="s">
        <v>5405</v>
      </c>
      <c r="B3382" s="79" t="s">
        <v>7061</v>
      </c>
      <c r="C3382" s="80"/>
      <c r="D3382" s="81"/>
      <c r="E3382" s="81"/>
      <c r="F3382" s="81"/>
      <c r="G3382" s="65">
        <f t="shared" si="52"/>
        <v>5</v>
      </c>
    </row>
    <row r="3383" spans="1:7" ht="30" x14ac:dyDescent="0.25">
      <c r="A3383" s="78" t="s">
        <v>5406</v>
      </c>
      <c r="B3383" s="79" t="s">
        <v>5407</v>
      </c>
      <c r="C3383" s="80" t="s">
        <v>6828</v>
      </c>
      <c r="D3383" s="81">
        <v>37.85</v>
      </c>
      <c r="E3383" s="81">
        <v>22.52</v>
      </c>
      <c r="F3383" s="81">
        <v>60.37</v>
      </c>
      <c r="G3383" s="65">
        <f t="shared" si="52"/>
        <v>9</v>
      </c>
    </row>
    <row r="3384" spans="1:7" ht="30" x14ac:dyDescent="0.25">
      <c r="A3384" s="78" t="s">
        <v>5408</v>
      </c>
      <c r="B3384" s="79" t="s">
        <v>5409</v>
      </c>
      <c r="C3384" s="80" t="s">
        <v>6828</v>
      </c>
      <c r="D3384" s="81">
        <v>50.93</v>
      </c>
      <c r="E3384" s="81">
        <v>30.03</v>
      </c>
      <c r="F3384" s="81">
        <v>80.959999999999994</v>
      </c>
      <c r="G3384" s="65">
        <f t="shared" si="52"/>
        <v>9</v>
      </c>
    </row>
    <row r="3385" spans="1:7" x14ac:dyDescent="0.25">
      <c r="A3385" s="78" t="s">
        <v>5410</v>
      </c>
      <c r="B3385" s="79" t="s">
        <v>5411</v>
      </c>
      <c r="C3385" s="80" t="s">
        <v>6828</v>
      </c>
      <c r="D3385" s="81">
        <v>70.02</v>
      </c>
      <c r="E3385" s="81">
        <v>37.54</v>
      </c>
      <c r="F3385" s="81">
        <v>107.56</v>
      </c>
      <c r="G3385" s="65">
        <f t="shared" si="52"/>
        <v>9</v>
      </c>
    </row>
    <row r="3386" spans="1:7" ht="30" x14ac:dyDescent="0.25">
      <c r="A3386" s="78" t="s">
        <v>5412</v>
      </c>
      <c r="B3386" s="79" t="s">
        <v>5413</v>
      </c>
      <c r="C3386" s="80" t="s">
        <v>6828</v>
      </c>
      <c r="D3386" s="81">
        <v>79.040000000000006</v>
      </c>
      <c r="E3386" s="81">
        <v>45.04</v>
      </c>
      <c r="F3386" s="81">
        <v>124.08</v>
      </c>
      <c r="G3386" s="65">
        <f t="shared" si="52"/>
        <v>9</v>
      </c>
    </row>
    <row r="3387" spans="1:7" ht="30" x14ac:dyDescent="0.25">
      <c r="A3387" s="78" t="s">
        <v>5414</v>
      </c>
      <c r="B3387" s="79" t="s">
        <v>5415</v>
      </c>
      <c r="C3387" s="80" t="s">
        <v>6828</v>
      </c>
      <c r="D3387" s="81">
        <v>97.11</v>
      </c>
      <c r="E3387" s="81">
        <v>50.05</v>
      </c>
      <c r="F3387" s="81">
        <v>147.16</v>
      </c>
      <c r="G3387" s="65">
        <f t="shared" si="52"/>
        <v>9</v>
      </c>
    </row>
    <row r="3388" spans="1:7" x14ac:dyDescent="0.25">
      <c r="A3388" s="78" t="s">
        <v>5416</v>
      </c>
      <c r="B3388" s="79" t="s">
        <v>5417</v>
      </c>
      <c r="C3388" s="80" t="s">
        <v>6828</v>
      </c>
      <c r="D3388" s="81">
        <v>135.30000000000001</v>
      </c>
      <c r="E3388" s="81">
        <v>62.56</v>
      </c>
      <c r="F3388" s="81">
        <v>197.86</v>
      </c>
      <c r="G3388" s="65">
        <f t="shared" si="52"/>
        <v>9</v>
      </c>
    </row>
    <row r="3389" spans="1:7" ht="30" x14ac:dyDescent="0.25">
      <c r="A3389" s="78" t="s">
        <v>5418</v>
      </c>
      <c r="B3389" s="79" t="s">
        <v>5419</v>
      </c>
      <c r="C3389" s="80" t="s">
        <v>6828</v>
      </c>
      <c r="D3389" s="81">
        <v>345.01</v>
      </c>
      <c r="E3389" s="81">
        <v>75.08</v>
      </c>
      <c r="F3389" s="81">
        <v>420.09</v>
      </c>
      <c r="G3389" s="65">
        <f t="shared" si="52"/>
        <v>9</v>
      </c>
    </row>
    <row r="3390" spans="1:7" x14ac:dyDescent="0.25">
      <c r="A3390" s="78" t="s">
        <v>5420</v>
      </c>
      <c r="B3390" s="79" t="s">
        <v>5421</v>
      </c>
      <c r="C3390" s="80" t="s">
        <v>6828</v>
      </c>
      <c r="D3390" s="81">
        <v>552.97</v>
      </c>
      <c r="E3390" s="81">
        <v>100.1</v>
      </c>
      <c r="F3390" s="81">
        <v>653.07000000000005</v>
      </c>
      <c r="G3390" s="65">
        <f t="shared" si="52"/>
        <v>9</v>
      </c>
    </row>
    <row r="3391" spans="1:7" x14ac:dyDescent="0.25">
      <c r="A3391" s="78" t="s">
        <v>5422</v>
      </c>
      <c r="B3391" s="79" t="s">
        <v>5423</v>
      </c>
      <c r="C3391" s="80" t="s">
        <v>6828</v>
      </c>
      <c r="D3391" s="81">
        <v>941.59</v>
      </c>
      <c r="E3391" s="81">
        <v>150.15</v>
      </c>
      <c r="F3391" s="81">
        <v>1091.74</v>
      </c>
      <c r="G3391" s="65">
        <f t="shared" si="52"/>
        <v>9</v>
      </c>
    </row>
    <row r="3392" spans="1:7" ht="30" x14ac:dyDescent="0.25">
      <c r="A3392" s="78" t="s">
        <v>5424</v>
      </c>
      <c r="B3392" s="79" t="s">
        <v>5425</v>
      </c>
      <c r="C3392" s="80" t="s">
        <v>6828</v>
      </c>
      <c r="D3392" s="81">
        <v>74.959999999999994</v>
      </c>
      <c r="E3392" s="81">
        <v>30.03</v>
      </c>
      <c r="F3392" s="81">
        <v>104.99</v>
      </c>
      <c r="G3392" s="65">
        <f t="shared" si="52"/>
        <v>9</v>
      </c>
    </row>
    <row r="3393" spans="1:7" ht="30" x14ac:dyDescent="0.25">
      <c r="A3393" s="78" t="s">
        <v>5426</v>
      </c>
      <c r="B3393" s="79" t="s">
        <v>6628</v>
      </c>
      <c r="C3393" s="80" t="s">
        <v>6828</v>
      </c>
      <c r="D3393" s="81">
        <v>31.09</v>
      </c>
      <c r="E3393" s="81">
        <v>22.52</v>
      </c>
      <c r="F3393" s="81">
        <v>53.61</v>
      </c>
      <c r="G3393" s="65">
        <f t="shared" si="52"/>
        <v>9</v>
      </c>
    </row>
    <row r="3394" spans="1:7" ht="30" x14ac:dyDescent="0.25">
      <c r="A3394" s="78" t="s">
        <v>5427</v>
      </c>
      <c r="B3394" s="79" t="s">
        <v>6629</v>
      </c>
      <c r="C3394" s="80" t="s">
        <v>6828</v>
      </c>
      <c r="D3394" s="81">
        <v>62.21</v>
      </c>
      <c r="E3394" s="81">
        <v>22.52</v>
      </c>
      <c r="F3394" s="81">
        <v>84.73</v>
      </c>
      <c r="G3394" s="65">
        <f t="shared" si="52"/>
        <v>9</v>
      </c>
    </row>
    <row r="3395" spans="1:7" ht="30" x14ac:dyDescent="0.25">
      <c r="A3395" s="78" t="s">
        <v>5428</v>
      </c>
      <c r="B3395" s="79" t="s">
        <v>6630</v>
      </c>
      <c r="C3395" s="80" t="s">
        <v>6828</v>
      </c>
      <c r="D3395" s="81">
        <v>75.03</v>
      </c>
      <c r="E3395" s="81">
        <v>22.52</v>
      </c>
      <c r="F3395" s="81">
        <v>97.55</v>
      </c>
      <c r="G3395" s="65">
        <f t="shared" si="52"/>
        <v>9</v>
      </c>
    </row>
    <row r="3396" spans="1:7" ht="30" x14ac:dyDescent="0.25">
      <c r="A3396" s="78" t="s">
        <v>6686</v>
      </c>
      <c r="B3396" s="79" t="s">
        <v>6687</v>
      </c>
      <c r="C3396" s="80" t="s">
        <v>6828</v>
      </c>
      <c r="D3396" s="81">
        <v>94.98</v>
      </c>
      <c r="E3396" s="81">
        <v>25.03</v>
      </c>
      <c r="F3396" s="81">
        <v>120.01</v>
      </c>
      <c r="G3396" s="65">
        <f t="shared" si="52"/>
        <v>9</v>
      </c>
    </row>
    <row r="3397" spans="1:7" ht="30" x14ac:dyDescent="0.25">
      <c r="A3397" s="78" t="s">
        <v>5429</v>
      </c>
      <c r="B3397" s="79" t="s">
        <v>6631</v>
      </c>
      <c r="C3397" s="80" t="s">
        <v>6828</v>
      </c>
      <c r="D3397" s="81">
        <v>250.06</v>
      </c>
      <c r="E3397" s="81">
        <v>22.52</v>
      </c>
      <c r="F3397" s="81">
        <v>272.58</v>
      </c>
      <c r="G3397" s="65">
        <f t="shared" si="52"/>
        <v>9</v>
      </c>
    </row>
    <row r="3398" spans="1:7" ht="30" x14ac:dyDescent="0.25">
      <c r="A3398" s="78" t="s">
        <v>5430</v>
      </c>
      <c r="B3398" s="79" t="s">
        <v>6632</v>
      </c>
      <c r="C3398" s="80" t="s">
        <v>6828</v>
      </c>
      <c r="D3398" s="81">
        <v>1202.45</v>
      </c>
      <c r="E3398" s="81">
        <v>50.05</v>
      </c>
      <c r="F3398" s="81">
        <v>1252.5</v>
      </c>
      <c r="G3398" s="65">
        <f t="shared" si="52"/>
        <v>9</v>
      </c>
    </row>
    <row r="3399" spans="1:7" ht="30" x14ac:dyDescent="0.25">
      <c r="A3399" s="78" t="s">
        <v>5431</v>
      </c>
      <c r="B3399" s="79" t="s">
        <v>7062</v>
      </c>
      <c r="C3399" s="80"/>
      <c r="D3399" s="81"/>
      <c r="E3399" s="81"/>
      <c r="F3399" s="81"/>
      <c r="G3399" s="65">
        <f t="shared" si="52"/>
        <v>5</v>
      </c>
    </row>
    <row r="3400" spans="1:7" ht="30" x14ac:dyDescent="0.25">
      <c r="A3400" s="78" t="s">
        <v>5432</v>
      </c>
      <c r="B3400" s="79" t="s">
        <v>5433</v>
      </c>
      <c r="C3400" s="80" t="s">
        <v>6828</v>
      </c>
      <c r="D3400" s="81">
        <v>95.9</v>
      </c>
      <c r="E3400" s="81">
        <v>22.52</v>
      </c>
      <c r="F3400" s="81">
        <v>118.42</v>
      </c>
      <c r="G3400" s="65">
        <f t="shared" si="52"/>
        <v>9</v>
      </c>
    </row>
    <row r="3401" spans="1:7" ht="30" x14ac:dyDescent="0.25">
      <c r="A3401" s="78" t="s">
        <v>5434</v>
      </c>
      <c r="B3401" s="79" t="s">
        <v>5435</v>
      </c>
      <c r="C3401" s="80" t="s">
        <v>6828</v>
      </c>
      <c r="D3401" s="81">
        <v>90.97</v>
      </c>
      <c r="E3401" s="81">
        <v>22.52</v>
      </c>
      <c r="F3401" s="81">
        <v>113.49</v>
      </c>
      <c r="G3401" s="65">
        <f t="shared" si="52"/>
        <v>9</v>
      </c>
    </row>
    <row r="3402" spans="1:7" ht="30" x14ac:dyDescent="0.25">
      <c r="A3402" s="78" t="s">
        <v>5436</v>
      </c>
      <c r="B3402" s="79" t="s">
        <v>5437</v>
      </c>
      <c r="C3402" s="80" t="s">
        <v>6828</v>
      </c>
      <c r="D3402" s="81">
        <v>122.17</v>
      </c>
      <c r="E3402" s="81">
        <v>22.52</v>
      </c>
      <c r="F3402" s="81">
        <v>144.69</v>
      </c>
      <c r="G3402" s="65">
        <f t="shared" ref="G3402:G3465" si="53">LEN(A3402)</f>
        <v>9</v>
      </c>
    </row>
    <row r="3403" spans="1:7" ht="30" x14ac:dyDescent="0.25">
      <c r="A3403" s="78" t="s">
        <v>5438</v>
      </c>
      <c r="B3403" s="79" t="s">
        <v>5439</v>
      </c>
      <c r="C3403" s="80" t="s">
        <v>6828</v>
      </c>
      <c r="D3403" s="81">
        <v>153.97999999999999</v>
      </c>
      <c r="E3403" s="81">
        <v>22.52</v>
      </c>
      <c r="F3403" s="81">
        <v>176.5</v>
      </c>
      <c r="G3403" s="65">
        <f t="shared" si="53"/>
        <v>9</v>
      </c>
    </row>
    <row r="3404" spans="1:7" ht="30" x14ac:dyDescent="0.25">
      <c r="A3404" s="78" t="s">
        <v>5440</v>
      </c>
      <c r="B3404" s="79" t="s">
        <v>5441</v>
      </c>
      <c r="C3404" s="80" t="s">
        <v>6828</v>
      </c>
      <c r="D3404" s="81">
        <v>158.43</v>
      </c>
      <c r="E3404" s="81">
        <v>22.52</v>
      </c>
      <c r="F3404" s="81">
        <v>180.95</v>
      </c>
      <c r="G3404" s="65">
        <f t="shared" si="53"/>
        <v>9</v>
      </c>
    </row>
    <row r="3405" spans="1:7" ht="30" x14ac:dyDescent="0.25">
      <c r="A3405" s="78" t="s">
        <v>5442</v>
      </c>
      <c r="B3405" s="79" t="s">
        <v>5443</v>
      </c>
      <c r="C3405" s="80" t="s">
        <v>6828</v>
      </c>
      <c r="D3405" s="81">
        <v>86.59</v>
      </c>
      <c r="E3405" s="81">
        <v>22.52</v>
      </c>
      <c r="F3405" s="81">
        <v>109.11</v>
      </c>
      <c r="G3405" s="65">
        <f t="shared" si="53"/>
        <v>9</v>
      </c>
    </row>
    <row r="3406" spans="1:7" ht="30" x14ac:dyDescent="0.25">
      <c r="A3406" s="78" t="s">
        <v>5444</v>
      </c>
      <c r="B3406" s="79" t="s">
        <v>5445</v>
      </c>
      <c r="C3406" s="80" t="s">
        <v>6828</v>
      </c>
      <c r="D3406" s="81">
        <v>91.59</v>
      </c>
      <c r="E3406" s="81">
        <v>22.52</v>
      </c>
      <c r="F3406" s="81">
        <v>114.11</v>
      </c>
      <c r="G3406" s="65">
        <f t="shared" si="53"/>
        <v>9</v>
      </c>
    </row>
    <row r="3407" spans="1:7" ht="30" x14ac:dyDescent="0.25">
      <c r="A3407" s="78" t="s">
        <v>5446</v>
      </c>
      <c r="B3407" s="79" t="s">
        <v>5447</v>
      </c>
      <c r="C3407" s="80" t="s">
        <v>6828</v>
      </c>
      <c r="D3407" s="81">
        <v>58</v>
      </c>
      <c r="E3407" s="81">
        <v>22.52</v>
      </c>
      <c r="F3407" s="81">
        <v>80.52</v>
      </c>
      <c r="G3407" s="65">
        <f t="shared" si="53"/>
        <v>9</v>
      </c>
    </row>
    <row r="3408" spans="1:7" ht="30" x14ac:dyDescent="0.25">
      <c r="A3408" s="78" t="s">
        <v>5448</v>
      </c>
      <c r="B3408" s="79" t="s">
        <v>7818</v>
      </c>
      <c r="C3408" s="80" t="s">
        <v>6828</v>
      </c>
      <c r="D3408" s="81">
        <v>70.180000000000007</v>
      </c>
      <c r="E3408" s="81">
        <v>22.52</v>
      </c>
      <c r="F3408" s="81">
        <v>92.7</v>
      </c>
      <c r="G3408" s="65">
        <f t="shared" si="53"/>
        <v>9</v>
      </c>
    </row>
    <row r="3409" spans="1:7" x14ac:dyDescent="0.25">
      <c r="A3409" s="78" t="s">
        <v>5449</v>
      </c>
      <c r="B3409" s="79" t="s">
        <v>7063</v>
      </c>
      <c r="C3409" s="80"/>
      <c r="D3409" s="81"/>
      <c r="E3409" s="81"/>
      <c r="F3409" s="81"/>
      <c r="G3409" s="65">
        <f t="shared" si="53"/>
        <v>5</v>
      </c>
    </row>
    <row r="3410" spans="1:7" ht="30" x14ac:dyDescent="0.25">
      <c r="A3410" s="78" t="s">
        <v>5450</v>
      </c>
      <c r="B3410" s="79" t="s">
        <v>5451</v>
      </c>
      <c r="C3410" s="80" t="s">
        <v>6828</v>
      </c>
      <c r="D3410" s="81">
        <v>327.43</v>
      </c>
      <c r="E3410" s="81">
        <v>75.08</v>
      </c>
      <c r="F3410" s="81">
        <v>402.51</v>
      </c>
      <c r="G3410" s="65">
        <f t="shared" si="53"/>
        <v>9</v>
      </c>
    </row>
    <row r="3411" spans="1:7" x14ac:dyDescent="0.25">
      <c r="A3411" s="78" t="s">
        <v>5452</v>
      </c>
      <c r="B3411" s="79" t="s">
        <v>5453</v>
      </c>
      <c r="C3411" s="80" t="s">
        <v>6828</v>
      </c>
      <c r="D3411" s="81">
        <v>266.66000000000003</v>
      </c>
      <c r="E3411" s="81">
        <v>75.08</v>
      </c>
      <c r="F3411" s="81">
        <v>341.74</v>
      </c>
      <c r="G3411" s="65">
        <f t="shared" si="53"/>
        <v>9</v>
      </c>
    </row>
    <row r="3412" spans="1:7" x14ac:dyDescent="0.25">
      <c r="A3412" s="78" t="s">
        <v>5454</v>
      </c>
      <c r="B3412" s="79" t="s">
        <v>5455</v>
      </c>
      <c r="C3412" s="80" t="s">
        <v>6828</v>
      </c>
      <c r="D3412" s="81">
        <v>277.95999999999998</v>
      </c>
      <c r="E3412" s="81">
        <v>75.08</v>
      </c>
      <c r="F3412" s="81">
        <v>353.04</v>
      </c>
      <c r="G3412" s="65">
        <f t="shared" si="53"/>
        <v>9</v>
      </c>
    </row>
    <row r="3413" spans="1:7" x14ac:dyDescent="0.25">
      <c r="A3413" s="78" t="s">
        <v>5456</v>
      </c>
      <c r="B3413" s="79" t="s">
        <v>5457</v>
      </c>
      <c r="C3413" s="80" t="s">
        <v>6828</v>
      </c>
      <c r="D3413" s="81">
        <v>401.59</v>
      </c>
      <c r="E3413" s="81">
        <v>75.08</v>
      </c>
      <c r="F3413" s="81">
        <v>476.67</v>
      </c>
      <c r="G3413" s="65">
        <f t="shared" si="53"/>
        <v>9</v>
      </c>
    </row>
    <row r="3414" spans="1:7" ht="30" x14ac:dyDescent="0.25">
      <c r="A3414" s="78" t="s">
        <v>5458</v>
      </c>
      <c r="B3414" s="79" t="s">
        <v>5459</v>
      </c>
      <c r="C3414" s="80" t="s">
        <v>6828</v>
      </c>
      <c r="D3414" s="81">
        <v>1474.97</v>
      </c>
      <c r="E3414" s="81">
        <v>75.08</v>
      </c>
      <c r="F3414" s="81">
        <v>1550.05</v>
      </c>
      <c r="G3414" s="65">
        <f t="shared" si="53"/>
        <v>9</v>
      </c>
    </row>
    <row r="3415" spans="1:7" x14ac:dyDescent="0.25">
      <c r="A3415" s="78" t="s">
        <v>5460</v>
      </c>
      <c r="B3415" s="79" t="s">
        <v>5461</v>
      </c>
      <c r="C3415" s="80" t="s">
        <v>6828</v>
      </c>
      <c r="D3415" s="81">
        <v>521.08000000000004</v>
      </c>
      <c r="E3415" s="81">
        <v>30.03</v>
      </c>
      <c r="F3415" s="81">
        <v>551.11</v>
      </c>
      <c r="G3415" s="65">
        <f t="shared" si="53"/>
        <v>9</v>
      </c>
    </row>
    <row r="3416" spans="1:7" x14ac:dyDescent="0.25">
      <c r="A3416" s="78" t="s">
        <v>5462</v>
      </c>
      <c r="B3416" s="79" t="s">
        <v>5463</v>
      </c>
      <c r="C3416" s="80" t="s">
        <v>6828</v>
      </c>
      <c r="D3416" s="81">
        <v>364.14</v>
      </c>
      <c r="E3416" s="81">
        <v>30.03</v>
      </c>
      <c r="F3416" s="81">
        <v>394.17</v>
      </c>
      <c r="G3416" s="65">
        <f t="shared" si="53"/>
        <v>9</v>
      </c>
    </row>
    <row r="3417" spans="1:7" x14ac:dyDescent="0.25">
      <c r="A3417" s="78" t="s">
        <v>5464</v>
      </c>
      <c r="B3417" s="79" t="s">
        <v>5465</v>
      </c>
      <c r="C3417" s="80" t="s">
        <v>6828</v>
      </c>
      <c r="D3417" s="81">
        <v>862.39</v>
      </c>
      <c r="E3417" s="81">
        <v>75.08</v>
      </c>
      <c r="F3417" s="81">
        <v>937.47</v>
      </c>
      <c r="G3417" s="65">
        <f t="shared" si="53"/>
        <v>9</v>
      </c>
    </row>
    <row r="3418" spans="1:7" ht="30" x14ac:dyDescent="0.25">
      <c r="A3418" s="78" t="s">
        <v>5466</v>
      </c>
      <c r="B3418" s="79" t="s">
        <v>5467</v>
      </c>
      <c r="C3418" s="80" t="s">
        <v>6828</v>
      </c>
      <c r="D3418" s="81">
        <v>643.39</v>
      </c>
      <c r="E3418" s="81">
        <v>22.52</v>
      </c>
      <c r="F3418" s="81">
        <v>665.91</v>
      </c>
      <c r="G3418" s="65">
        <f t="shared" si="53"/>
        <v>9</v>
      </c>
    </row>
    <row r="3419" spans="1:7" ht="30" x14ac:dyDescent="0.25">
      <c r="A3419" s="78" t="s">
        <v>5468</v>
      </c>
      <c r="B3419" s="79" t="s">
        <v>7819</v>
      </c>
      <c r="C3419" s="80" t="s">
        <v>6828</v>
      </c>
      <c r="D3419" s="81">
        <v>328.85</v>
      </c>
      <c r="E3419" s="81">
        <v>75.08</v>
      </c>
      <c r="F3419" s="81">
        <v>403.93</v>
      </c>
      <c r="G3419" s="65">
        <f t="shared" si="53"/>
        <v>9</v>
      </c>
    </row>
    <row r="3420" spans="1:7" x14ac:dyDescent="0.25">
      <c r="A3420" s="78" t="s">
        <v>5469</v>
      </c>
      <c r="B3420" s="79" t="s">
        <v>7064</v>
      </c>
      <c r="C3420" s="80"/>
      <c r="D3420" s="81"/>
      <c r="E3420" s="81"/>
      <c r="F3420" s="81"/>
      <c r="G3420" s="65">
        <f t="shared" si="53"/>
        <v>5</v>
      </c>
    </row>
    <row r="3421" spans="1:7" x14ac:dyDescent="0.25">
      <c r="A3421" s="78" t="s">
        <v>5470</v>
      </c>
      <c r="B3421" s="79" t="s">
        <v>5471</v>
      </c>
      <c r="C3421" s="80" t="s">
        <v>6828</v>
      </c>
      <c r="D3421" s="81">
        <v>105.1</v>
      </c>
      <c r="E3421" s="81">
        <v>22.52</v>
      </c>
      <c r="F3421" s="81">
        <v>127.62</v>
      </c>
      <c r="G3421" s="65">
        <f t="shared" si="53"/>
        <v>9</v>
      </c>
    </row>
    <row r="3422" spans="1:7" x14ac:dyDescent="0.25">
      <c r="A3422" s="78" t="s">
        <v>5472</v>
      </c>
      <c r="B3422" s="79" t="s">
        <v>5473</v>
      </c>
      <c r="C3422" s="80" t="s">
        <v>6828</v>
      </c>
      <c r="D3422" s="81">
        <v>132.62</v>
      </c>
      <c r="E3422" s="81">
        <v>22.52</v>
      </c>
      <c r="F3422" s="81">
        <v>155.13999999999999</v>
      </c>
      <c r="G3422" s="65">
        <f t="shared" si="53"/>
        <v>9</v>
      </c>
    </row>
    <row r="3423" spans="1:7" x14ac:dyDescent="0.25">
      <c r="A3423" s="78" t="s">
        <v>5474</v>
      </c>
      <c r="B3423" s="79" t="s">
        <v>5475</v>
      </c>
      <c r="C3423" s="80" t="s">
        <v>6828</v>
      </c>
      <c r="D3423" s="81">
        <v>185.2</v>
      </c>
      <c r="E3423" s="81">
        <v>22.52</v>
      </c>
      <c r="F3423" s="81">
        <v>207.72</v>
      </c>
      <c r="G3423" s="65">
        <f t="shared" si="53"/>
        <v>9</v>
      </c>
    </row>
    <row r="3424" spans="1:7" x14ac:dyDescent="0.25">
      <c r="A3424" s="78" t="s">
        <v>5476</v>
      </c>
      <c r="B3424" s="79" t="s">
        <v>5477</v>
      </c>
      <c r="C3424" s="80" t="s">
        <v>6828</v>
      </c>
      <c r="D3424" s="81">
        <v>221.52</v>
      </c>
      <c r="E3424" s="81">
        <v>22.52</v>
      </c>
      <c r="F3424" s="81">
        <v>244.04</v>
      </c>
      <c r="G3424" s="65">
        <f t="shared" si="53"/>
        <v>9</v>
      </c>
    </row>
    <row r="3425" spans="1:7" x14ac:dyDescent="0.25">
      <c r="A3425" s="78" t="s">
        <v>5478</v>
      </c>
      <c r="B3425" s="79" t="s">
        <v>5479</v>
      </c>
      <c r="C3425" s="80" t="s">
        <v>6828</v>
      </c>
      <c r="D3425" s="81">
        <v>305.93</v>
      </c>
      <c r="E3425" s="81">
        <v>22.52</v>
      </c>
      <c r="F3425" s="81">
        <v>328.45</v>
      </c>
      <c r="G3425" s="65">
        <f t="shared" si="53"/>
        <v>9</v>
      </c>
    </row>
    <row r="3426" spans="1:7" x14ac:dyDescent="0.25">
      <c r="A3426" s="78" t="s">
        <v>5480</v>
      </c>
      <c r="B3426" s="79" t="s">
        <v>5481</v>
      </c>
      <c r="C3426" s="80" t="s">
        <v>6828</v>
      </c>
      <c r="D3426" s="81">
        <v>526.70000000000005</v>
      </c>
      <c r="E3426" s="81">
        <v>22.52</v>
      </c>
      <c r="F3426" s="81">
        <v>549.22</v>
      </c>
      <c r="G3426" s="65">
        <f t="shared" si="53"/>
        <v>9</v>
      </c>
    </row>
    <row r="3427" spans="1:7" x14ac:dyDescent="0.25">
      <c r="A3427" s="78" t="s">
        <v>5482</v>
      </c>
      <c r="B3427" s="79" t="s">
        <v>5483</v>
      </c>
      <c r="C3427" s="80" t="s">
        <v>6828</v>
      </c>
      <c r="D3427" s="81">
        <v>644.55999999999995</v>
      </c>
      <c r="E3427" s="81">
        <v>22.52</v>
      </c>
      <c r="F3427" s="81">
        <v>667.08</v>
      </c>
      <c r="G3427" s="65">
        <f t="shared" si="53"/>
        <v>9</v>
      </c>
    </row>
    <row r="3428" spans="1:7" x14ac:dyDescent="0.25">
      <c r="A3428" s="78" t="s">
        <v>5484</v>
      </c>
      <c r="B3428" s="79" t="s">
        <v>5485</v>
      </c>
      <c r="C3428" s="80" t="s">
        <v>6828</v>
      </c>
      <c r="D3428" s="81">
        <v>1095.49</v>
      </c>
      <c r="E3428" s="81">
        <v>30.03</v>
      </c>
      <c r="F3428" s="81">
        <v>1125.52</v>
      </c>
      <c r="G3428" s="65">
        <f t="shared" si="53"/>
        <v>9</v>
      </c>
    </row>
    <row r="3429" spans="1:7" x14ac:dyDescent="0.25">
      <c r="A3429" s="78" t="s">
        <v>5486</v>
      </c>
      <c r="B3429" s="79" t="s">
        <v>5487</v>
      </c>
      <c r="C3429" s="80" t="s">
        <v>6828</v>
      </c>
      <c r="D3429" s="81">
        <v>92.7</v>
      </c>
      <c r="E3429" s="81">
        <v>22.52</v>
      </c>
      <c r="F3429" s="81">
        <v>115.22</v>
      </c>
      <c r="G3429" s="65">
        <f t="shared" si="53"/>
        <v>9</v>
      </c>
    </row>
    <row r="3430" spans="1:7" x14ac:dyDescent="0.25">
      <c r="A3430" s="78" t="s">
        <v>5488</v>
      </c>
      <c r="B3430" s="79" t="s">
        <v>5489</v>
      </c>
      <c r="C3430" s="80" t="s">
        <v>6828</v>
      </c>
      <c r="D3430" s="81">
        <v>124.6</v>
      </c>
      <c r="E3430" s="81">
        <v>22.52</v>
      </c>
      <c r="F3430" s="81">
        <v>147.12</v>
      </c>
      <c r="G3430" s="65">
        <f t="shared" si="53"/>
        <v>9</v>
      </c>
    </row>
    <row r="3431" spans="1:7" x14ac:dyDescent="0.25">
      <c r="A3431" s="78" t="s">
        <v>5490</v>
      </c>
      <c r="B3431" s="79" t="s">
        <v>5491</v>
      </c>
      <c r="C3431" s="80" t="s">
        <v>6828</v>
      </c>
      <c r="D3431" s="81">
        <v>158.58000000000001</v>
      </c>
      <c r="E3431" s="81">
        <v>22.52</v>
      </c>
      <c r="F3431" s="81">
        <v>181.1</v>
      </c>
      <c r="G3431" s="65">
        <f t="shared" si="53"/>
        <v>9</v>
      </c>
    </row>
    <row r="3432" spans="1:7" x14ac:dyDescent="0.25">
      <c r="A3432" s="78" t="s">
        <v>5492</v>
      </c>
      <c r="B3432" s="79" t="s">
        <v>5493</v>
      </c>
      <c r="C3432" s="80" t="s">
        <v>6828</v>
      </c>
      <c r="D3432" s="81">
        <v>222.74</v>
      </c>
      <c r="E3432" s="81">
        <v>22.52</v>
      </c>
      <c r="F3432" s="81">
        <v>245.26</v>
      </c>
      <c r="G3432" s="65">
        <f t="shared" si="53"/>
        <v>9</v>
      </c>
    </row>
    <row r="3433" spans="1:7" x14ac:dyDescent="0.25">
      <c r="A3433" s="78" t="s">
        <v>5494</v>
      </c>
      <c r="B3433" s="79" t="s">
        <v>5495</v>
      </c>
      <c r="C3433" s="80" t="s">
        <v>6828</v>
      </c>
      <c r="D3433" s="81">
        <v>364.84</v>
      </c>
      <c r="E3433" s="81">
        <v>22.52</v>
      </c>
      <c r="F3433" s="81">
        <v>387.36</v>
      </c>
      <c r="G3433" s="65">
        <f t="shared" si="53"/>
        <v>9</v>
      </c>
    </row>
    <row r="3434" spans="1:7" x14ac:dyDescent="0.25">
      <c r="A3434" s="78" t="s">
        <v>5496</v>
      </c>
      <c r="B3434" s="79" t="s">
        <v>5497</v>
      </c>
      <c r="C3434" s="80" t="s">
        <v>6828</v>
      </c>
      <c r="D3434" s="81">
        <v>545.29999999999995</v>
      </c>
      <c r="E3434" s="81">
        <v>22.52</v>
      </c>
      <c r="F3434" s="81">
        <v>567.82000000000005</v>
      </c>
      <c r="G3434" s="65">
        <f t="shared" si="53"/>
        <v>9</v>
      </c>
    </row>
    <row r="3435" spans="1:7" x14ac:dyDescent="0.25">
      <c r="A3435" s="78" t="s">
        <v>5498</v>
      </c>
      <c r="B3435" s="79" t="s">
        <v>5499</v>
      </c>
      <c r="C3435" s="80" t="s">
        <v>6828</v>
      </c>
      <c r="D3435" s="81">
        <v>960.58</v>
      </c>
      <c r="E3435" s="81">
        <v>30.03</v>
      </c>
      <c r="F3435" s="81">
        <v>990.61</v>
      </c>
      <c r="G3435" s="65">
        <f t="shared" si="53"/>
        <v>9</v>
      </c>
    </row>
    <row r="3436" spans="1:7" x14ac:dyDescent="0.25">
      <c r="A3436" s="78" t="s">
        <v>5500</v>
      </c>
      <c r="B3436" s="79" t="s">
        <v>5501</v>
      </c>
      <c r="C3436" s="80" t="s">
        <v>6828</v>
      </c>
      <c r="D3436" s="81">
        <v>88.44</v>
      </c>
      <c r="E3436" s="81">
        <v>22.52</v>
      </c>
      <c r="F3436" s="81">
        <v>110.96</v>
      </c>
      <c r="G3436" s="65">
        <f t="shared" si="53"/>
        <v>9</v>
      </c>
    </row>
    <row r="3437" spans="1:7" x14ac:dyDescent="0.25">
      <c r="A3437" s="78" t="s">
        <v>5502</v>
      </c>
      <c r="B3437" s="79" t="s">
        <v>5503</v>
      </c>
      <c r="C3437" s="80" t="s">
        <v>6828</v>
      </c>
      <c r="D3437" s="81">
        <v>122.8</v>
      </c>
      <c r="E3437" s="81">
        <v>22.52</v>
      </c>
      <c r="F3437" s="81">
        <v>145.32</v>
      </c>
      <c r="G3437" s="65">
        <f t="shared" si="53"/>
        <v>9</v>
      </c>
    </row>
    <row r="3438" spans="1:7" x14ac:dyDescent="0.25">
      <c r="A3438" s="78" t="s">
        <v>5504</v>
      </c>
      <c r="B3438" s="79" t="s">
        <v>5505</v>
      </c>
      <c r="C3438" s="80" t="s">
        <v>6828</v>
      </c>
      <c r="D3438" s="81">
        <v>150.80000000000001</v>
      </c>
      <c r="E3438" s="81">
        <v>22.52</v>
      </c>
      <c r="F3438" s="81">
        <v>173.32</v>
      </c>
      <c r="G3438" s="65">
        <f t="shared" si="53"/>
        <v>9</v>
      </c>
    </row>
    <row r="3439" spans="1:7" x14ac:dyDescent="0.25">
      <c r="A3439" s="78" t="s">
        <v>5506</v>
      </c>
      <c r="B3439" s="79" t="s">
        <v>5507</v>
      </c>
      <c r="C3439" s="80" t="s">
        <v>6828</v>
      </c>
      <c r="D3439" s="81">
        <v>205.59</v>
      </c>
      <c r="E3439" s="81">
        <v>22.52</v>
      </c>
      <c r="F3439" s="81">
        <v>228.11</v>
      </c>
      <c r="G3439" s="65">
        <f t="shared" si="53"/>
        <v>9</v>
      </c>
    </row>
    <row r="3440" spans="1:7" x14ac:dyDescent="0.25">
      <c r="A3440" s="78" t="s">
        <v>5508</v>
      </c>
      <c r="B3440" s="79" t="s">
        <v>5509</v>
      </c>
      <c r="C3440" s="80" t="s">
        <v>6828</v>
      </c>
      <c r="D3440" s="81">
        <v>331.16</v>
      </c>
      <c r="E3440" s="81">
        <v>22.52</v>
      </c>
      <c r="F3440" s="81">
        <v>353.68</v>
      </c>
      <c r="G3440" s="65">
        <f t="shared" si="53"/>
        <v>9</v>
      </c>
    </row>
    <row r="3441" spans="1:7" ht="45" x14ac:dyDescent="0.25">
      <c r="A3441" s="78" t="s">
        <v>5510</v>
      </c>
      <c r="B3441" s="79" t="s">
        <v>7820</v>
      </c>
      <c r="C3441" s="80" t="s">
        <v>6828</v>
      </c>
      <c r="D3441" s="81">
        <v>6968.9</v>
      </c>
      <c r="E3441" s="81">
        <v>37.54</v>
      </c>
      <c r="F3441" s="81">
        <v>7006.44</v>
      </c>
      <c r="G3441" s="65">
        <f t="shared" si="53"/>
        <v>9</v>
      </c>
    </row>
    <row r="3442" spans="1:7" ht="45" x14ac:dyDescent="0.25">
      <c r="A3442" s="78" t="s">
        <v>5511</v>
      </c>
      <c r="B3442" s="79" t="s">
        <v>7821</v>
      </c>
      <c r="C3442" s="80" t="s">
        <v>6828</v>
      </c>
      <c r="D3442" s="81">
        <v>168.83</v>
      </c>
      <c r="E3442" s="81">
        <v>22.52</v>
      </c>
      <c r="F3442" s="81">
        <v>191.35</v>
      </c>
      <c r="G3442" s="65">
        <f t="shared" si="53"/>
        <v>9</v>
      </c>
    </row>
    <row r="3443" spans="1:7" ht="30" x14ac:dyDescent="0.25">
      <c r="A3443" s="78" t="s">
        <v>5512</v>
      </c>
      <c r="B3443" s="79" t="s">
        <v>7822</v>
      </c>
      <c r="C3443" s="80" t="s">
        <v>6828</v>
      </c>
      <c r="D3443" s="81">
        <v>511.02</v>
      </c>
      <c r="E3443" s="81">
        <v>22.52</v>
      </c>
      <c r="F3443" s="81">
        <v>533.54</v>
      </c>
      <c r="G3443" s="65">
        <f t="shared" si="53"/>
        <v>9</v>
      </c>
    </row>
    <row r="3444" spans="1:7" x14ac:dyDescent="0.25">
      <c r="A3444" s="78" t="s">
        <v>5513</v>
      </c>
      <c r="B3444" s="79" t="s">
        <v>5514</v>
      </c>
      <c r="C3444" s="80" t="s">
        <v>6828</v>
      </c>
      <c r="D3444" s="81">
        <v>488.36</v>
      </c>
      <c r="E3444" s="81">
        <v>22.52</v>
      </c>
      <c r="F3444" s="81">
        <v>510.88</v>
      </c>
      <c r="G3444" s="65">
        <f t="shared" si="53"/>
        <v>9</v>
      </c>
    </row>
    <row r="3445" spans="1:7" x14ac:dyDescent="0.25">
      <c r="A3445" s="78" t="s">
        <v>5515</v>
      </c>
      <c r="B3445" s="79" t="s">
        <v>5516</v>
      </c>
      <c r="C3445" s="80" t="s">
        <v>6828</v>
      </c>
      <c r="D3445" s="81">
        <v>937.4</v>
      </c>
      <c r="E3445" s="81">
        <v>30.03</v>
      </c>
      <c r="F3445" s="81">
        <v>967.43</v>
      </c>
      <c r="G3445" s="65">
        <f t="shared" si="53"/>
        <v>9</v>
      </c>
    </row>
    <row r="3446" spans="1:7" x14ac:dyDescent="0.25">
      <c r="A3446" s="78" t="s">
        <v>5517</v>
      </c>
      <c r="B3446" s="79" t="s">
        <v>5518</v>
      </c>
      <c r="C3446" s="80" t="s">
        <v>6828</v>
      </c>
      <c r="D3446" s="81">
        <v>372.78</v>
      </c>
      <c r="E3446" s="81">
        <v>22.52</v>
      </c>
      <c r="F3446" s="81">
        <v>395.3</v>
      </c>
      <c r="G3446" s="65">
        <f t="shared" si="53"/>
        <v>9</v>
      </c>
    </row>
    <row r="3447" spans="1:7" ht="45" x14ac:dyDescent="0.25">
      <c r="A3447" s="78" t="s">
        <v>5519</v>
      </c>
      <c r="B3447" s="79" t="s">
        <v>7823</v>
      </c>
      <c r="C3447" s="80" t="s">
        <v>6828</v>
      </c>
      <c r="D3447" s="81">
        <v>144.13</v>
      </c>
      <c r="E3447" s="81">
        <v>12.51</v>
      </c>
      <c r="F3447" s="81">
        <v>156.63999999999999</v>
      </c>
      <c r="G3447" s="65">
        <f t="shared" si="53"/>
        <v>9</v>
      </c>
    </row>
    <row r="3448" spans="1:7" ht="45" x14ac:dyDescent="0.25">
      <c r="A3448" s="78" t="s">
        <v>5520</v>
      </c>
      <c r="B3448" s="79" t="s">
        <v>7824</v>
      </c>
      <c r="C3448" s="80" t="s">
        <v>6828</v>
      </c>
      <c r="D3448" s="81">
        <v>5863.36</v>
      </c>
      <c r="E3448" s="81">
        <v>30.03</v>
      </c>
      <c r="F3448" s="81">
        <v>5893.39</v>
      </c>
      <c r="G3448" s="65">
        <f t="shared" si="53"/>
        <v>9</v>
      </c>
    </row>
    <row r="3449" spans="1:7" ht="45" x14ac:dyDescent="0.25">
      <c r="A3449" s="78" t="s">
        <v>5521</v>
      </c>
      <c r="B3449" s="79" t="s">
        <v>7825</v>
      </c>
      <c r="C3449" s="80" t="s">
        <v>6828</v>
      </c>
      <c r="D3449" s="81">
        <v>2058.6999999999998</v>
      </c>
      <c r="E3449" s="81">
        <v>30.03</v>
      </c>
      <c r="F3449" s="81">
        <v>2088.73</v>
      </c>
      <c r="G3449" s="65">
        <f t="shared" si="53"/>
        <v>9</v>
      </c>
    </row>
    <row r="3450" spans="1:7" ht="45" x14ac:dyDescent="0.25">
      <c r="A3450" s="78" t="s">
        <v>5522</v>
      </c>
      <c r="B3450" s="79" t="s">
        <v>7826</v>
      </c>
      <c r="C3450" s="80" t="s">
        <v>6828</v>
      </c>
      <c r="D3450" s="81">
        <v>396.44</v>
      </c>
      <c r="E3450" s="81">
        <v>22.52</v>
      </c>
      <c r="F3450" s="81">
        <v>418.96</v>
      </c>
      <c r="G3450" s="65">
        <f t="shared" si="53"/>
        <v>9</v>
      </c>
    </row>
    <row r="3451" spans="1:7" ht="30" x14ac:dyDescent="0.25">
      <c r="A3451" s="78" t="s">
        <v>5523</v>
      </c>
      <c r="B3451" s="79" t="s">
        <v>7827</v>
      </c>
      <c r="C3451" s="80" t="s">
        <v>6828</v>
      </c>
      <c r="D3451" s="81">
        <v>196.04</v>
      </c>
      <c r="E3451" s="81">
        <v>22.52</v>
      </c>
      <c r="F3451" s="81">
        <v>218.56</v>
      </c>
      <c r="G3451" s="65">
        <f t="shared" si="53"/>
        <v>9</v>
      </c>
    </row>
    <row r="3452" spans="1:7" ht="30" x14ac:dyDescent="0.25">
      <c r="A3452" s="78" t="s">
        <v>5524</v>
      </c>
      <c r="B3452" s="79" t="s">
        <v>7828</v>
      </c>
      <c r="C3452" s="80" t="s">
        <v>6828</v>
      </c>
      <c r="D3452" s="81">
        <v>272.07</v>
      </c>
      <c r="E3452" s="81">
        <v>22.52</v>
      </c>
      <c r="F3452" s="81">
        <v>294.58999999999997</v>
      </c>
      <c r="G3452" s="65">
        <f t="shared" si="53"/>
        <v>9</v>
      </c>
    </row>
    <row r="3453" spans="1:7" ht="30" x14ac:dyDescent="0.25">
      <c r="A3453" s="78" t="s">
        <v>5525</v>
      </c>
      <c r="B3453" s="79" t="s">
        <v>7829</v>
      </c>
      <c r="C3453" s="80" t="s">
        <v>6828</v>
      </c>
      <c r="D3453" s="81">
        <v>548.63</v>
      </c>
      <c r="E3453" s="81">
        <v>22.52</v>
      </c>
      <c r="F3453" s="81">
        <v>571.15</v>
      </c>
      <c r="G3453" s="65">
        <f t="shared" si="53"/>
        <v>9</v>
      </c>
    </row>
    <row r="3454" spans="1:7" ht="30" x14ac:dyDescent="0.25">
      <c r="A3454" s="78" t="s">
        <v>5526</v>
      </c>
      <c r="B3454" s="79" t="s">
        <v>7830</v>
      </c>
      <c r="C3454" s="80" t="s">
        <v>6828</v>
      </c>
      <c r="D3454" s="81">
        <v>664.07</v>
      </c>
      <c r="E3454" s="81">
        <v>22.52</v>
      </c>
      <c r="F3454" s="81">
        <v>686.59</v>
      </c>
      <c r="G3454" s="65">
        <f t="shared" si="53"/>
        <v>9</v>
      </c>
    </row>
    <row r="3455" spans="1:7" ht="30" x14ac:dyDescent="0.25">
      <c r="A3455" s="78" t="s">
        <v>5527</v>
      </c>
      <c r="B3455" s="79" t="s">
        <v>7831</v>
      </c>
      <c r="C3455" s="80" t="s">
        <v>6828</v>
      </c>
      <c r="D3455" s="81">
        <v>1091.0999999999999</v>
      </c>
      <c r="E3455" s="81">
        <v>22.52</v>
      </c>
      <c r="F3455" s="81">
        <v>1113.6199999999999</v>
      </c>
      <c r="G3455" s="65">
        <f t="shared" si="53"/>
        <v>9</v>
      </c>
    </row>
    <row r="3456" spans="1:7" ht="30" x14ac:dyDescent="0.25">
      <c r="A3456" s="78" t="s">
        <v>5528</v>
      </c>
      <c r="B3456" s="79" t="s">
        <v>7832</v>
      </c>
      <c r="C3456" s="80" t="s">
        <v>6828</v>
      </c>
      <c r="D3456" s="81">
        <v>2177.3200000000002</v>
      </c>
      <c r="E3456" s="81">
        <v>30.03</v>
      </c>
      <c r="F3456" s="81">
        <v>2207.35</v>
      </c>
      <c r="G3456" s="65">
        <f t="shared" si="53"/>
        <v>9</v>
      </c>
    </row>
    <row r="3457" spans="1:7" ht="30" x14ac:dyDescent="0.25">
      <c r="A3457" s="78" t="s">
        <v>6688</v>
      </c>
      <c r="B3457" s="79" t="s">
        <v>7833</v>
      </c>
      <c r="C3457" s="80" t="s">
        <v>6828</v>
      </c>
      <c r="D3457" s="81">
        <v>5554.64</v>
      </c>
      <c r="E3457" s="81">
        <v>30.03</v>
      </c>
      <c r="F3457" s="81">
        <v>5584.67</v>
      </c>
      <c r="G3457" s="65">
        <f t="shared" si="53"/>
        <v>9</v>
      </c>
    </row>
    <row r="3458" spans="1:7" ht="45" x14ac:dyDescent="0.25">
      <c r="A3458" s="78" t="s">
        <v>6689</v>
      </c>
      <c r="B3458" s="79" t="s">
        <v>7834</v>
      </c>
      <c r="C3458" s="80" t="s">
        <v>6828</v>
      </c>
      <c r="D3458" s="81">
        <v>66.59</v>
      </c>
      <c r="E3458" s="81">
        <v>15.02</v>
      </c>
      <c r="F3458" s="81">
        <v>81.61</v>
      </c>
      <c r="G3458" s="65">
        <f t="shared" si="53"/>
        <v>9</v>
      </c>
    </row>
    <row r="3459" spans="1:7" ht="45" x14ac:dyDescent="0.25">
      <c r="A3459" s="78" t="s">
        <v>5529</v>
      </c>
      <c r="B3459" s="79" t="s">
        <v>7835</v>
      </c>
      <c r="C3459" s="80" t="s">
        <v>6828</v>
      </c>
      <c r="D3459" s="81">
        <v>86.28</v>
      </c>
      <c r="E3459" s="81">
        <v>22.52</v>
      </c>
      <c r="F3459" s="81">
        <v>108.8</v>
      </c>
      <c r="G3459" s="65">
        <f t="shared" si="53"/>
        <v>9</v>
      </c>
    </row>
    <row r="3460" spans="1:7" ht="45" x14ac:dyDescent="0.25">
      <c r="A3460" s="78" t="s">
        <v>6690</v>
      </c>
      <c r="B3460" s="79" t="s">
        <v>7836</v>
      </c>
      <c r="C3460" s="80" t="s">
        <v>6828</v>
      </c>
      <c r="D3460" s="81">
        <v>105.6</v>
      </c>
      <c r="E3460" s="81">
        <v>20.02</v>
      </c>
      <c r="F3460" s="81">
        <v>125.62</v>
      </c>
      <c r="G3460" s="65">
        <f t="shared" si="53"/>
        <v>9</v>
      </c>
    </row>
    <row r="3461" spans="1:7" ht="45" x14ac:dyDescent="0.25">
      <c r="A3461" s="78" t="s">
        <v>5530</v>
      </c>
      <c r="B3461" s="79" t="s">
        <v>7837</v>
      </c>
      <c r="C3461" s="80" t="s">
        <v>6828</v>
      </c>
      <c r="D3461" s="81">
        <v>109.99</v>
      </c>
      <c r="E3461" s="81">
        <v>22.52</v>
      </c>
      <c r="F3461" s="81">
        <v>132.51</v>
      </c>
      <c r="G3461" s="65">
        <f t="shared" si="53"/>
        <v>9</v>
      </c>
    </row>
    <row r="3462" spans="1:7" ht="45" x14ac:dyDescent="0.25">
      <c r="A3462" s="78" t="s">
        <v>5531</v>
      </c>
      <c r="B3462" s="79" t="s">
        <v>7838</v>
      </c>
      <c r="C3462" s="80" t="s">
        <v>6828</v>
      </c>
      <c r="D3462" s="81">
        <v>444.87</v>
      </c>
      <c r="E3462" s="81">
        <v>22.52</v>
      </c>
      <c r="F3462" s="81">
        <v>467.39</v>
      </c>
      <c r="G3462" s="65">
        <f t="shared" si="53"/>
        <v>9</v>
      </c>
    </row>
    <row r="3463" spans="1:7" ht="45" x14ac:dyDescent="0.25">
      <c r="A3463" s="78" t="s">
        <v>5532</v>
      </c>
      <c r="B3463" s="79" t="s">
        <v>7839</v>
      </c>
      <c r="C3463" s="80" t="s">
        <v>6828</v>
      </c>
      <c r="D3463" s="81">
        <v>641.96</v>
      </c>
      <c r="E3463" s="81">
        <v>22.52</v>
      </c>
      <c r="F3463" s="81">
        <v>664.48</v>
      </c>
      <c r="G3463" s="65">
        <f t="shared" si="53"/>
        <v>9</v>
      </c>
    </row>
    <row r="3464" spans="1:7" ht="45" x14ac:dyDescent="0.25">
      <c r="A3464" s="78" t="s">
        <v>5533</v>
      </c>
      <c r="B3464" s="79" t="s">
        <v>7840</v>
      </c>
      <c r="C3464" s="80" t="s">
        <v>6828</v>
      </c>
      <c r="D3464" s="81">
        <v>6308.38</v>
      </c>
      <c r="E3464" s="81">
        <v>100.1</v>
      </c>
      <c r="F3464" s="81">
        <v>6408.48</v>
      </c>
      <c r="G3464" s="65">
        <f t="shared" si="53"/>
        <v>9</v>
      </c>
    </row>
    <row r="3465" spans="1:7" ht="45" x14ac:dyDescent="0.25">
      <c r="A3465" s="78" t="s">
        <v>5534</v>
      </c>
      <c r="B3465" s="79" t="s">
        <v>7841</v>
      </c>
      <c r="C3465" s="80" t="s">
        <v>6828</v>
      </c>
      <c r="D3465" s="81">
        <v>6494.17</v>
      </c>
      <c r="E3465" s="81">
        <v>100.1</v>
      </c>
      <c r="F3465" s="81">
        <v>6594.27</v>
      </c>
      <c r="G3465" s="65">
        <f t="shared" si="53"/>
        <v>9</v>
      </c>
    </row>
    <row r="3466" spans="1:7" x14ac:dyDescent="0.25">
      <c r="A3466" s="78" t="s">
        <v>5535</v>
      </c>
      <c r="B3466" s="79" t="s">
        <v>5536</v>
      </c>
      <c r="C3466" s="80" t="s">
        <v>6828</v>
      </c>
      <c r="D3466" s="81">
        <v>508.23</v>
      </c>
      <c r="E3466" s="81">
        <v>50.05</v>
      </c>
      <c r="F3466" s="81">
        <v>558.28</v>
      </c>
      <c r="G3466" s="65">
        <f t="shared" ref="G3466:G3529" si="54">LEN(A3466)</f>
        <v>9</v>
      </c>
    </row>
    <row r="3467" spans="1:7" x14ac:dyDescent="0.25">
      <c r="A3467" s="78" t="s">
        <v>5537</v>
      </c>
      <c r="B3467" s="79" t="s">
        <v>7065</v>
      </c>
      <c r="C3467" s="80"/>
      <c r="D3467" s="81"/>
      <c r="E3467" s="81"/>
      <c r="F3467" s="81"/>
      <c r="G3467" s="65">
        <f t="shared" si="54"/>
        <v>5</v>
      </c>
    </row>
    <row r="3468" spans="1:7" ht="30" x14ac:dyDescent="0.25">
      <c r="A3468" s="78" t="s">
        <v>5538</v>
      </c>
      <c r="B3468" s="79" t="s">
        <v>5539</v>
      </c>
      <c r="C3468" s="80" t="s">
        <v>6828</v>
      </c>
      <c r="D3468" s="81">
        <v>1309.02</v>
      </c>
      <c r="E3468" s="81">
        <v>62.56</v>
      </c>
      <c r="F3468" s="81">
        <v>1371.58</v>
      </c>
      <c r="G3468" s="65">
        <f t="shared" si="54"/>
        <v>9</v>
      </c>
    </row>
    <row r="3469" spans="1:7" ht="30" x14ac:dyDescent="0.25">
      <c r="A3469" s="78" t="s">
        <v>5540</v>
      </c>
      <c r="B3469" s="79" t="s">
        <v>5541</v>
      </c>
      <c r="C3469" s="80" t="s">
        <v>6828</v>
      </c>
      <c r="D3469" s="81">
        <v>1415.9</v>
      </c>
      <c r="E3469" s="81">
        <v>175.18</v>
      </c>
      <c r="F3469" s="81">
        <v>1591.08</v>
      </c>
      <c r="G3469" s="65">
        <f t="shared" si="54"/>
        <v>9</v>
      </c>
    </row>
    <row r="3470" spans="1:7" ht="30" x14ac:dyDescent="0.25">
      <c r="A3470" s="78" t="s">
        <v>5542</v>
      </c>
      <c r="B3470" s="79" t="s">
        <v>5543</v>
      </c>
      <c r="C3470" s="80" t="s">
        <v>6828</v>
      </c>
      <c r="D3470" s="81">
        <v>1189.21</v>
      </c>
      <c r="E3470" s="81">
        <v>175.18</v>
      </c>
      <c r="F3470" s="81">
        <v>1364.39</v>
      </c>
      <c r="G3470" s="65">
        <f t="shared" si="54"/>
        <v>9</v>
      </c>
    </row>
    <row r="3471" spans="1:7" ht="30" x14ac:dyDescent="0.25">
      <c r="A3471" s="78" t="s">
        <v>5544</v>
      </c>
      <c r="B3471" s="79" t="s">
        <v>5545</v>
      </c>
      <c r="C3471" s="80" t="s">
        <v>6828</v>
      </c>
      <c r="D3471" s="81">
        <v>2472.33</v>
      </c>
      <c r="E3471" s="81">
        <v>175.18</v>
      </c>
      <c r="F3471" s="81">
        <v>2647.51</v>
      </c>
      <c r="G3471" s="65">
        <f t="shared" si="54"/>
        <v>9</v>
      </c>
    </row>
    <row r="3472" spans="1:7" x14ac:dyDescent="0.25">
      <c r="A3472" s="78" t="s">
        <v>5546</v>
      </c>
      <c r="B3472" s="79" t="s">
        <v>5547</v>
      </c>
      <c r="C3472" s="80" t="s">
        <v>6828</v>
      </c>
      <c r="D3472" s="81">
        <v>1448.22</v>
      </c>
      <c r="E3472" s="81">
        <v>100.1</v>
      </c>
      <c r="F3472" s="81">
        <v>1548.32</v>
      </c>
      <c r="G3472" s="65">
        <f t="shared" si="54"/>
        <v>9</v>
      </c>
    </row>
    <row r="3473" spans="1:7" x14ac:dyDescent="0.25">
      <c r="A3473" s="78" t="s">
        <v>5548</v>
      </c>
      <c r="B3473" s="79" t="s">
        <v>5549</v>
      </c>
      <c r="C3473" s="80" t="s">
        <v>6828</v>
      </c>
      <c r="D3473" s="81">
        <v>2925.26</v>
      </c>
      <c r="E3473" s="81">
        <v>100.1</v>
      </c>
      <c r="F3473" s="81">
        <v>3025.36</v>
      </c>
      <c r="G3473" s="65">
        <f t="shared" si="54"/>
        <v>9</v>
      </c>
    </row>
    <row r="3474" spans="1:7" ht="30" x14ac:dyDescent="0.25">
      <c r="A3474" s="78" t="s">
        <v>5550</v>
      </c>
      <c r="B3474" s="79" t="s">
        <v>5551</v>
      </c>
      <c r="C3474" s="80" t="s">
        <v>6828</v>
      </c>
      <c r="D3474" s="81">
        <v>891.33</v>
      </c>
      <c r="E3474" s="81">
        <v>100.1</v>
      </c>
      <c r="F3474" s="81">
        <v>991.43</v>
      </c>
      <c r="G3474" s="65">
        <f t="shared" si="54"/>
        <v>9</v>
      </c>
    </row>
    <row r="3475" spans="1:7" ht="30" x14ac:dyDescent="0.25">
      <c r="A3475" s="78" t="s">
        <v>5552</v>
      </c>
      <c r="B3475" s="79" t="s">
        <v>5553</v>
      </c>
      <c r="C3475" s="80" t="s">
        <v>6828</v>
      </c>
      <c r="D3475" s="81">
        <v>716.17</v>
      </c>
      <c r="E3475" s="81">
        <v>100.1</v>
      </c>
      <c r="F3475" s="81">
        <v>816.27</v>
      </c>
      <c r="G3475" s="65">
        <f t="shared" si="54"/>
        <v>9</v>
      </c>
    </row>
    <row r="3476" spans="1:7" ht="30" x14ac:dyDescent="0.25">
      <c r="A3476" s="78" t="s">
        <v>5554</v>
      </c>
      <c r="B3476" s="79" t="s">
        <v>7842</v>
      </c>
      <c r="C3476" s="80" t="s">
        <v>6828</v>
      </c>
      <c r="D3476" s="81">
        <v>5982.69</v>
      </c>
      <c r="E3476" s="81">
        <v>62.56</v>
      </c>
      <c r="F3476" s="81">
        <v>6045.25</v>
      </c>
      <c r="G3476" s="65">
        <f t="shared" si="54"/>
        <v>9</v>
      </c>
    </row>
    <row r="3477" spans="1:7" ht="30" x14ac:dyDescent="0.25">
      <c r="A3477" s="78" t="s">
        <v>5555</v>
      </c>
      <c r="B3477" s="79" t="s">
        <v>7843</v>
      </c>
      <c r="C3477" s="80" t="s">
        <v>6828</v>
      </c>
      <c r="D3477" s="81">
        <v>2848.68</v>
      </c>
      <c r="E3477" s="81">
        <v>30.03</v>
      </c>
      <c r="F3477" s="81">
        <v>2878.71</v>
      </c>
      <c r="G3477" s="65">
        <f t="shared" si="54"/>
        <v>9</v>
      </c>
    </row>
    <row r="3478" spans="1:7" x14ac:dyDescent="0.25">
      <c r="A3478" s="78" t="s">
        <v>5556</v>
      </c>
      <c r="B3478" s="79" t="s">
        <v>5557</v>
      </c>
      <c r="C3478" s="80" t="s">
        <v>6828</v>
      </c>
      <c r="D3478" s="81">
        <v>973.21</v>
      </c>
      <c r="E3478" s="81">
        <v>100.1</v>
      </c>
      <c r="F3478" s="81">
        <v>1073.31</v>
      </c>
      <c r="G3478" s="65">
        <f t="shared" si="54"/>
        <v>9</v>
      </c>
    </row>
    <row r="3479" spans="1:7" ht="30" x14ac:dyDescent="0.25">
      <c r="A3479" s="78" t="s">
        <v>5558</v>
      </c>
      <c r="B3479" s="79" t="s">
        <v>5559</v>
      </c>
      <c r="C3479" s="80" t="s">
        <v>6828</v>
      </c>
      <c r="D3479" s="81">
        <v>1001.08</v>
      </c>
      <c r="E3479" s="81">
        <v>37.54</v>
      </c>
      <c r="F3479" s="81">
        <v>1038.6199999999999</v>
      </c>
      <c r="G3479" s="65">
        <f t="shared" si="54"/>
        <v>9</v>
      </c>
    </row>
    <row r="3480" spans="1:7" ht="30" x14ac:dyDescent="0.25">
      <c r="A3480" s="78" t="s">
        <v>5560</v>
      </c>
      <c r="B3480" s="79" t="s">
        <v>7844</v>
      </c>
      <c r="C3480" s="80" t="s">
        <v>6828</v>
      </c>
      <c r="D3480" s="81">
        <v>6078.08</v>
      </c>
      <c r="E3480" s="81">
        <v>150.15</v>
      </c>
      <c r="F3480" s="81">
        <v>6228.23</v>
      </c>
      <c r="G3480" s="65">
        <f t="shared" si="54"/>
        <v>9</v>
      </c>
    </row>
    <row r="3481" spans="1:7" ht="30" x14ac:dyDescent="0.25">
      <c r="A3481" s="78" t="s">
        <v>5561</v>
      </c>
      <c r="B3481" s="79" t="s">
        <v>5562</v>
      </c>
      <c r="C3481" s="80" t="s">
        <v>6828</v>
      </c>
      <c r="D3481" s="81">
        <v>2026.9</v>
      </c>
      <c r="E3481" s="81">
        <v>100.1</v>
      </c>
      <c r="F3481" s="81">
        <v>2127</v>
      </c>
      <c r="G3481" s="65">
        <f t="shared" si="54"/>
        <v>9</v>
      </c>
    </row>
    <row r="3482" spans="1:7" ht="30" x14ac:dyDescent="0.25">
      <c r="A3482" s="78" t="s">
        <v>5563</v>
      </c>
      <c r="B3482" s="79" t="s">
        <v>5564</v>
      </c>
      <c r="C3482" s="80" t="s">
        <v>6828</v>
      </c>
      <c r="D3482" s="81">
        <v>3314.19</v>
      </c>
      <c r="E3482" s="81">
        <v>100.1</v>
      </c>
      <c r="F3482" s="81">
        <v>3414.29</v>
      </c>
      <c r="G3482" s="65">
        <f t="shared" si="54"/>
        <v>9</v>
      </c>
    </row>
    <row r="3483" spans="1:7" ht="30" x14ac:dyDescent="0.25">
      <c r="A3483" s="78" t="s">
        <v>5565</v>
      </c>
      <c r="B3483" s="79" t="s">
        <v>5566</v>
      </c>
      <c r="C3483" s="80" t="s">
        <v>6828</v>
      </c>
      <c r="D3483" s="81">
        <v>1622.23</v>
      </c>
      <c r="E3483" s="81">
        <v>100.1</v>
      </c>
      <c r="F3483" s="81">
        <v>1722.33</v>
      </c>
      <c r="G3483" s="65">
        <f t="shared" si="54"/>
        <v>9</v>
      </c>
    </row>
    <row r="3484" spans="1:7" x14ac:dyDescent="0.25">
      <c r="A3484" s="78" t="s">
        <v>5567</v>
      </c>
      <c r="B3484" s="79" t="s">
        <v>7066</v>
      </c>
      <c r="C3484" s="80"/>
      <c r="D3484" s="81"/>
      <c r="E3484" s="81"/>
      <c r="F3484" s="81"/>
      <c r="G3484" s="65">
        <f t="shared" si="54"/>
        <v>5</v>
      </c>
    </row>
    <row r="3485" spans="1:7" ht="45" x14ac:dyDescent="0.25">
      <c r="A3485" s="78" t="s">
        <v>5568</v>
      </c>
      <c r="B3485" s="79" t="s">
        <v>8711</v>
      </c>
      <c r="C3485" s="80" t="s">
        <v>6828</v>
      </c>
      <c r="D3485" s="81">
        <v>85.42</v>
      </c>
      <c r="E3485" s="81">
        <v>22.52</v>
      </c>
      <c r="F3485" s="81">
        <v>107.94</v>
      </c>
      <c r="G3485" s="65">
        <f t="shared" si="54"/>
        <v>9</v>
      </c>
    </row>
    <row r="3486" spans="1:7" ht="45" x14ac:dyDescent="0.25">
      <c r="A3486" s="78" t="s">
        <v>5569</v>
      </c>
      <c r="B3486" s="79" t="s">
        <v>8712</v>
      </c>
      <c r="C3486" s="80" t="s">
        <v>6828</v>
      </c>
      <c r="D3486" s="81">
        <v>111.06</v>
      </c>
      <c r="E3486" s="81">
        <v>30.03</v>
      </c>
      <c r="F3486" s="81">
        <v>141.09</v>
      </c>
      <c r="G3486" s="65">
        <f t="shared" si="54"/>
        <v>9</v>
      </c>
    </row>
    <row r="3487" spans="1:7" ht="45" x14ac:dyDescent="0.25">
      <c r="A3487" s="78" t="s">
        <v>5570</v>
      </c>
      <c r="B3487" s="79" t="s">
        <v>8713</v>
      </c>
      <c r="C3487" s="80" t="s">
        <v>6828</v>
      </c>
      <c r="D3487" s="81">
        <v>155.52000000000001</v>
      </c>
      <c r="E3487" s="81">
        <v>37.54</v>
      </c>
      <c r="F3487" s="81">
        <v>193.06</v>
      </c>
      <c r="G3487" s="65">
        <f t="shared" si="54"/>
        <v>9</v>
      </c>
    </row>
    <row r="3488" spans="1:7" ht="45" x14ac:dyDescent="0.25">
      <c r="A3488" s="78" t="s">
        <v>6691</v>
      </c>
      <c r="B3488" s="79" t="s">
        <v>8714</v>
      </c>
      <c r="C3488" s="80" t="s">
        <v>6828</v>
      </c>
      <c r="D3488" s="81">
        <v>238.32</v>
      </c>
      <c r="E3488" s="81">
        <v>40.04</v>
      </c>
      <c r="F3488" s="81">
        <v>278.36</v>
      </c>
      <c r="G3488" s="65">
        <f t="shared" si="54"/>
        <v>9</v>
      </c>
    </row>
    <row r="3489" spans="1:7" ht="45" x14ac:dyDescent="0.25">
      <c r="A3489" s="78" t="s">
        <v>5571</v>
      </c>
      <c r="B3489" s="79" t="s">
        <v>8715</v>
      </c>
      <c r="C3489" s="80" t="s">
        <v>6828</v>
      </c>
      <c r="D3489" s="81">
        <v>432.5</v>
      </c>
      <c r="E3489" s="81">
        <v>62.56</v>
      </c>
      <c r="F3489" s="81">
        <v>495.06</v>
      </c>
      <c r="G3489" s="65">
        <f t="shared" si="54"/>
        <v>9</v>
      </c>
    </row>
    <row r="3490" spans="1:7" x14ac:dyDescent="0.25">
      <c r="A3490" s="78" t="s">
        <v>5572</v>
      </c>
      <c r="B3490" s="79" t="s">
        <v>7067</v>
      </c>
      <c r="C3490" s="80"/>
      <c r="D3490" s="81"/>
      <c r="E3490" s="81"/>
      <c r="F3490" s="81"/>
      <c r="G3490" s="65">
        <f t="shared" si="54"/>
        <v>5</v>
      </c>
    </row>
    <row r="3491" spans="1:7" ht="30" x14ac:dyDescent="0.25">
      <c r="A3491" s="78" t="s">
        <v>5573</v>
      </c>
      <c r="B3491" s="79" t="s">
        <v>7845</v>
      </c>
      <c r="C3491" s="80" t="s">
        <v>6828</v>
      </c>
      <c r="D3491" s="81">
        <v>357.21</v>
      </c>
      <c r="E3491" s="81">
        <v>30.03</v>
      </c>
      <c r="F3491" s="81">
        <v>387.24</v>
      </c>
      <c r="G3491" s="65">
        <f t="shared" si="54"/>
        <v>9</v>
      </c>
    </row>
    <row r="3492" spans="1:7" ht="30" x14ac:dyDescent="0.25">
      <c r="A3492" s="78" t="s">
        <v>5574</v>
      </c>
      <c r="B3492" s="79" t="s">
        <v>7846</v>
      </c>
      <c r="C3492" s="80" t="s">
        <v>6828</v>
      </c>
      <c r="D3492" s="81">
        <v>507</v>
      </c>
      <c r="E3492" s="81">
        <v>37.54</v>
      </c>
      <c r="F3492" s="81">
        <v>544.54</v>
      </c>
      <c r="G3492" s="65">
        <f t="shared" si="54"/>
        <v>9</v>
      </c>
    </row>
    <row r="3493" spans="1:7" ht="30" x14ac:dyDescent="0.25">
      <c r="A3493" s="78" t="s">
        <v>5575</v>
      </c>
      <c r="B3493" s="79" t="s">
        <v>7847</v>
      </c>
      <c r="C3493" s="80" t="s">
        <v>6828</v>
      </c>
      <c r="D3493" s="81">
        <v>881.49</v>
      </c>
      <c r="E3493" s="81">
        <v>50.05</v>
      </c>
      <c r="F3493" s="81">
        <v>931.54</v>
      </c>
      <c r="G3493" s="65">
        <f t="shared" si="54"/>
        <v>9</v>
      </c>
    </row>
    <row r="3494" spans="1:7" ht="30" x14ac:dyDescent="0.25">
      <c r="A3494" s="78" t="s">
        <v>5576</v>
      </c>
      <c r="B3494" s="79" t="s">
        <v>7848</v>
      </c>
      <c r="C3494" s="80" t="s">
        <v>6828</v>
      </c>
      <c r="D3494" s="81">
        <v>1246.24</v>
      </c>
      <c r="E3494" s="81">
        <v>62.56</v>
      </c>
      <c r="F3494" s="81">
        <v>1308.8</v>
      </c>
      <c r="G3494" s="65">
        <f t="shared" si="54"/>
        <v>9</v>
      </c>
    </row>
    <row r="3495" spans="1:7" x14ac:dyDescent="0.25">
      <c r="A3495" s="78" t="s">
        <v>5577</v>
      </c>
      <c r="B3495" s="79" t="s">
        <v>7068</v>
      </c>
      <c r="C3495" s="80"/>
      <c r="D3495" s="81"/>
      <c r="E3495" s="81"/>
      <c r="F3495" s="81"/>
      <c r="G3495" s="65">
        <f t="shared" si="54"/>
        <v>5</v>
      </c>
    </row>
    <row r="3496" spans="1:7" ht="45" x14ac:dyDescent="0.25">
      <c r="A3496" s="78" t="s">
        <v>5578</v>
      </c>
      <c r="B3496" s="79" t="s">
        <v>7849</v>
      </c>
      <c r="C3496" s="80" t="s">
        <v>6828</v>
      </c>
      <c r="D3496" s="81">
        <v>469.21</v>
      </c>
      <c r="E3496" s="81">
        <v>22.52</v>
      </c>
      <c r="F3496" s="81">
        <v>491.73</v>
      </c>
      <c r="G3496" s="65">
        <f t="shared" si="54"/>
        <v>9</v>
      </c>
    </row>
    <row r="3497" spans="1:7" x14ac:dyDescent="0.25">
      <c r="A3497" s="78" t="s">
        <v>5579</v>
      </c>
      <c r="B3497" s="79" t="s">
        <v>7069</v>
      </c>
      <c r="C3497" s="80"/>
      <c r="D3497" s="81"/>
      <c r="E3497" s="81"/>
      <c r="F3497" s="81"/>
      <c r="G3497" s="65">
        <f t="shared" si="54"/>
        <v>5</v>
      </c>
    </row>
    <row r="3498" spans="1:7" ht="45" x14ac:dyDescent="0.25">
      <c r="A3498" s="78" t="s">
        <v>5580</v>
      </c>
      <c r="B3498" s="79" t="s">
        <v>7850</v>
      </c>
      <c r="C3498" s="80" t="s">
        <v>6828</v>
      </c>
      <c r="D3498" s="81">
        <v>475.53</v>
      </c>
      <c r="E3498" s="81">
        <v>104.77</v>
      </c>
      <c r="F3498" s="81">
        <v>580.29999999999995</v>
      </c>
      <c r="G3498" s="65">
        <f t="shared" si="54"/>
        <v>9</v>
      </c>
    </row>
    <row r="3499" spans="1:7" ht="30" x14ac:dyDescent="0.25">
      <c r="A3499" s="78" t="s">
        <v>5581</v>
      </c>
      <c r="B3499" s="79" t="s">
        <v>5582</v>
      </c>
      <c r="C3499" s="80" t="s">
        <v>6828</v>
      </c>
      <c r="D3499" s="81">
        <v>184.21</v>
      </c>
      <c r="E3499" s="81">
        <v>10.01</v>
      </c>
      <c r="F3499" s="81">
        <v>194.22</v>
      </c>
      <c r="G3499" s="65">
        <f t="shared" si="54"/>
        <v>9</v>
      </c>
    </row>
    <row r="3500" spans="1:7" ht="30" x14ac:dyDescent="0.25">
      <c r="A3500" s="78" t="s">
        <v>5583</v>
      </c>
      <c r="B3500" s="79" t="s">
        <v>5584</v>
      </c>
      <c r="C3500" s="80" t="s">
        <v>6828</v>
      </c>
      <c r="D3500" s="81">
        <v>211.94</v>
      </c>
      <c r="E3500" s="81">
        <v>25.03</v>
      </c>
      <c r="F3500" s="81">
        <v>236.97</v>
      </c>
      <c r="G3500" s="65">
        <f t="shared" si="54"/>
        <v>9</v>
      </c>
    </row>
    <row r="3501" spans="1:7" ht="45" x14ac:dyDescent="0.25">
      <c r="A3501" s="78" t="s">
        <v>5585</v>
      </c>
      <c r="B3501" s="79" t="s">
        <v>7851</v>
      </c>
      <c r="C3501" s="80" t="s">
        <v>6828</v>
      </c>
      <c r="D3501" s="81">
        <v>8901.76</v>
      </c>
      <c r="E3501" s="81">
        <v>104.77</v>
      </c>
      <c r="F3501" s="81">
        <v>9006.5300000000007</v>
      </c>
      <c r="G3501" s="65">
        <f t="shared" si="54"/>
        <v>9</v>
      </c>
    </row>
    <row r="3502" spans="1:7" x14ac:dyDescent="0.25">
      <c r="A3502" s="78" t="s">
        <v>5586</v>
      </c>
      <c r="B3502" s="79" t="s">
        <v>7070</v>
      </c>
      <c r="C3502" s="80"/>
      <c r="D3502" s="81"/>
      <c r="E3502" s="81"/>
      <c r="F3502" s="81"/>
      <c r="G3502" s="65">
        <f t="shared" si="54"/>
        <v>5</v>
      </c>
    </row>
    <row r="3503" spans="1:7" ht="30" x14ac:dyDescent="0.25">
      <c r="A3503" s="78" t="s">
        <v>5587</v>
      </c>
      <c r="B3503" s="79" t="s">
        <v>5588</v>
      </c>
      <c r="C3503" s="80" t="s">
        <v>6828</v>
      </c>
      <c r="D3503" s="81">
        <v>2820.17</v>
      </c>
      <c r="E3503" s="81">
        <v>173.27</v>
      </c>
      <c r="F3503" s="81">
        <v>2993.44</v>
      </c>
      <c r="G3503" s="65">
        <f t="shared" si="54"/>
        <v>9</v>
      </c>
    </row>
    <row r="3504" spans="1:7" ht="30" x14ac:dyDescent="0.25">
      <c r="A3504" s="78" t="s">
        <v>5589</v>
      </c>
      <c r="B3504" s="79" t="s">
        <v>5590</v>
      </c>
      <c r="C3504" s="80" t="s">
        <v>6828</v>
      </c>
      <c r="D3504" s="81">
        <v>946.17</v>
      </c>
      <c r="E3504" s="81">
        <v>173.27</v>
      </c>
      <c r="F3504" s="81">
        <v>1119.44</v>
      </c>
      <c r="G3504" s="65">
        <f t="shared" si="54"/>
        <v>9</v>
      </c>
    </row>
    <row r="3505" spans="1:7" ht="30" x14ac:dyDescent="0.25">
      <c r="A3505" s="78" t="s">
        <v>5591</v>
      </c>
      <c r="B3505" s="79" t="s">
        <v>5592</v>
      </c>
      <c r="C3505" s="80" t="s">
        <v>6828</v>
      </c>
      <c r="D3505" s="81">
        <v>1208.99</v>
      </c>
      <c r="E3505" s="81">
        <v>62.56</v>
      </c>
      <c r="F3505" s="81">
        <v>1271.55</v>
      </c>
      <c r="G3505" s="65">
        <f t="shared" si="54"/>
        <v>9</v>
      </c>
    </row>
    <row r="3506" spans="1:7" ht="30" x14ac:dyDescent="0.25">
      <c r="A3506" s="78" t="s">
        <v>5593</v>
      </c>
      <c r="B3506" s="79" t="s">
        <v>7852</v>
      </c>
      <c r="C3506" s="80" t="s">
        <v>6828</v>
      </c>
      <c r="D3506" s="81">
        <v>1602.38</v>
      </c>
      <c r="E3506" s="81">
        <v>112.61</v>
      </c>
      <c r="F3506" s="81">
        <v>1714.99</v>
      </c>
      <c r="G3506" s="65">
        <f t="shared" si="54"/>
        <v>9</v>
      </c>
    </row>
    <row r="3507" spans="1:7" ht="30" x14ac:dyDescent="0.25">
      <c r="A3507" s="78" t="s">
        <v>5594</v>
      </c>
      <c r="B3507" s="79" t="s">
        <v>7853</v>
      </c>
      <c r="C3507" s="80" t="s">
        <v>6828</v>
      </c>
      <c r="D3507" s="81">
        <v>2365.4</v>
      </c>
      <c r="E3507" s="81">
        <v>112.61</v>
      </c>
      <c r="F3507" s="81">
        <v>2478.0100000000002</v>
      </c>
      <c r="G3507" s="65">
        <f t="shared" si="54"/>
        <v>9</v>
      </c>
    </row>
    <row r="3508" spans="1:7" ht="30" x14ac:dyDescent="0.25">
      <c r="A3508" s="78" t="s">
        <v>5595</v>
      </c>
      <c r="B3508" s="79" t="s">
        <v>5596</v>
      </c>
      <c r="C3508" s="80" t="s">
        <v>6828</v>
      </c>
      <c r="D3508" s="81">
        <v>6164.32</v>
      </c>
      <c r="E3508" s="81">
        <v>173.27</v>
      </c>
      <c r="F3508" s="81">
        <v>6337.59</v>
      </c>
      <c r="G3508" s="65">
        <f t="shared" si="54"/>
        <v>9</v>
      </c>
    </row>
    <row r="3509" spans="1:7" ht="30" x14ac:dyDescent="0.25">
      <c r="A3509" s="78" t="s">
        <v>5597</v>
      </c>
      <c r="B3509" s="79" t="s">
        <v>5598</v>
      </c>
      <c r="C3509" s="80" t="s">
        <v>6828</v>
      </c>
      <c r="D3509" s="81">
        <v>1123.31</v>
      </c>
      <c r="E3509" s="81">
        <v>173.27</v>
      </c>
      <c r="F3509" s="81">
        <v>1296.58</v>
      </c>
      <c r="G3509" s="65">
        <f t="shared" si="54"/>
        <v>9</v>
      </c>
    </row>
    <row r="3510" spans="1:7" ht="30" x14ac:dyDescent="0.25">
      <c r="A3510" s="78" t="s">
        <v>5599</v>
      </c>
      <c r="B3510" s="79" t="s">
        <v>5600</v>
      </c>
      <c r="C3510" s="80" t="s">
        <v>6828</v>
      </c>
      <c r="D3510" s="81">
        <v>1732.11</v>
      </c>
      <c r="E3510" s="81">
        <v>173.27</v>
      </c>
      <c r="F3510" s="81">
        <v>1905.38</v>
      </c>
      <c r="G3510" s="65">
        <f t="shared" si="54"/>
        <v>9</v>
      </c>
    </row>
    <row r="3511" spans="1:7" ht="30" x14ac:dyDescent="0.25">
      <c r="A3511" s="78" t="s">
        <v>5601</v>
      </c>
      <c r="B3511" s="79" t="s">
        <v>5602</v>
      </c>
      <c r="C3511" s="80" t="s">
        <v>6828</v>
      </c>
      <c r="D3511" s="81">
        <v>827.75</v>
      </c>
      <c r="E3511" s="81">
        <v>15.02</v>
      </c>
      <c r="F3511" s="81">
        <v>842.77</v>
      </c>
      <c r="G3511" s="65">
        <f t="shared" si="54"/>
        <v>9</v>
      </c>
    </row>
    <row r="3512" spans="1:7" ht="30" x14ac:dyDescent="0.25">
      <c r="A3512" s="78" t="s">
        <v>5603</v>
      </c>
      <c r="B3512" s="79" t="s">
        <v>5604</v>
      </c>
      <c r="C3512" s="80" t="s">
        <v>6828</v>
      </c>
      <c r="D3512" s="81">
        <v>2051.56</v>
      </c>
      <c r="E3512" s="81">
        <v>22.02</v>
      </c>
      <c r="F3512" s="81">
        <v>2073.58</v>
      </c>
      <c r="G3512" s="65">
        <f t="shared" si="54"/>
        <v>9</v>
      </c>
    </row>
    <row r="3513" spans="1:7" x14ac:dyDescent="0.25">
      <c r="A3513" s="78" t="s">
        <v>5605</v>
      </c>
      <c r="B3513" s="79" t="s">
        <v>7071</v>
      </c>
      <c r="C3513" s="80"/>
      <c r="D3513" s="81"/>
      <c r="E3513" s="81"/>
      <c r="F3513" s="81"/>
      <c r="G3513" s="65">
        <f t="shared" si="54"/>
        <v>5</v>
      </c>
    </row>
    <row r="3514" spans="1:7" x14ac:dyDescent="0.25">
      <c r="A3514" s="78" t="s">
        <v>5606</v>
      </c>
      <c r="B3514" s="79" t="s">
        <v>5607</v>
      </c>
      <c r="C3514" s="80" t="s">
        <v>6828</v>
      </c>
      <c r="D3514" s="81">
        <v>10.88</v>
      </c>
      <c r="E3514" s="81">
        <v>22.52</v>
      </c>
      <c r="F3514" s="81">
        <v>33.4</v>
      </c>
      <c r="G3514" s="65">
        <f t="shared" si="54"/>
        <v>9</v>
      </c>
    </row>
    <row r="3515" spans="1:7" ht="30" x14ac:dyDescent="0.25">
      <c r="A3515" s="78" t="s">
        <v>5608</v>
      </c>
      <c r="B3515" s="79" t="s">
        <v>5609</v>
      </c>
      <c r="C3515" s="80" t="s">
        <v>6828</v>
      </c>
      <c r="D3515" s="81">
        <v>36.979999999999997</v>
      </c>
      <c r="E3515" s="81">
        <v>22.52</v>
      </c>
      <c r="F3515" s="81">
        <v>59.5</v>
      </c>
      <c r="G3515" s="65">
        <f t="shared" si="54"/>
        <v>9</v>
      </c>
    </row>
    <row r="3516" spans="1:7" x14ac:dyDescent="0.25">
      <c r="A3516" s="78" t="s">
        <v>5610</v>
      </c>
      <c r="B3516" s="79" t="s">
        <v>7072</v>
      </c>
      <c r="C3516" s="80"/>
      <c r="D3516" s="81"/>
      <c r="E3516" s="81"/>
      <c r="F3516" s="81"/>
      <c r="G3516" s="65">
        <f t="shared" si="54"/>
        <v>5</v>
      </c>
    </row>
    <row r="3517" spans="1:7" x14ac:dyDescent="0.25">
      <c r="A3517" s="78" t="s">
        <v>5611</v>
      </c>
      <c r="B3517" s="79" t="s">
        <v>5612</v>
      </c>
      <c r="C3517" s="80" t="s">
        <v>6828</v>
      </c>
      <c r="D3517" s="81">
        <v>121.78</v>
      </c>
      <c r="E3517" s="81">
        <v>7.5</v>
      </c>
      <c r="F3517" s="81">
        <v>129.28</v>
      </c>
      <c r="G3517" s="65">
        <f t="shared" si="54"/>
        <v>9</v>
      </c>
    </row>
    <row r="3518" spans="1:7" x14ac:dyDescent="0.25">
      <c r="A3518" s="78" t="s">
        <v>5613</v>
      </c>
      <c r="B3518" s="79" t="s">
        <v>5614</v>
      </c>
      <c r="C3518" s="80" t="s">
        <v>6828</v>
      </c>
      <c r="D3518" s="81">
        <v>472.78</v>
      </c>
      <c r="E3518" s="81">
        <v>62.56</v>
      </c>
      <c r="F3518" s="81">
        <v>535.34</v>
      </c>
      <c r="G3518" s="65">
        <f t="shared" si="54"/>
        <v>9</v>
      </c>
    </row>
    <row r="3519" spans="1:7" ht="30" x14ac:dyDescent="0.25">
      <c r="A3519" s="78" t="s">
        <v>5615</v>
      </c>
      <c r="B3519" s="79" t="s">
        <v>7854</v>
      </c>
      <c r="C3519" s="80" t="s">
        <v>6828</v>
      </c>
      <c r="D3519" s="81">
        <v>489.34</v>
      </c>
      <c r="E3519" s="81">
        <v>62.56</v>
      </c>
      <c r="F3519" s="81">
        <v>551.9</v>
      </c>
      <c r="G3519" s="65">
        <f t="shared" si="54"/>
        <v>9</v>
      </c>
    </row>
    <row r="3520" spans="1:7" ht="30" x14ac:dyDescent="0.25">
      <c r="A3520" s="78" t="s">
        <v>5616</v>
      </c>
      <c r="B3520" s="79" t="s">
        <v>7855</v>
      </c>
      <c r="C3520" s="80" t="s">
        <v>6828</v>
      </c>
      <c r="D3520" s="81">
        <v>35.090000000000003</v>
      </c>
      <c r="E3520" s="81">
        <v>10.56</v>
      </c>
      <c r="F3520" s="81">
        <v>45.65</v>
      </c>
      <c r="G3520" s="65">
        <f t="shared" si="54"/>
        <v>9</v>
      </c>
    </row>
    <row r="3521" spans="1:7" ht="30" x14ac:dyDescent="0.25">
      <c r="A3521" s="78" t="s">
        <v>5617</v>
      </c>
      <c r="B3521" s="79" t="s">
        <v>5618</v>
      </c>
      <c r="C3521" s="80" t="s">
        <v>6828</v>
      </c>
      <c r="D3521" s="81">
        <v>750.33</v>
      </c>
      <c r="E3521" s="81">
        <v>35.21</v>
      </c>
      <c r="F3521" s="81">
        <v>785.54</v>
      </c>
      <c r="G3521" s="65">
        <f t="shared" si="54"/>
        <v>9</v>
      </c>
    </row>
    <row r="3522" spans="1:7" ht="30" x14ac:dyDescent="0.25">
      <c r="A3522" s="78" t="s">
        <v>5619</v>
      </c>
      <c r="B3522" s="79" t="s">
        <v>5620</v>
      </c>
      <c r="C3522" s="80" t="s">
        <v>6828</v>
      </c>
      <c r="D3522" s="81">
        <v>356.67</v>
      </c>
      <c r="E3522" s="81">
        <v>35.21</v>
      </c>
      <c r="F3522" s="81">
        <v>391.88</v>
      </c>
      <c r="G3522" s="65">
        <f t="shared" si="54"/>
        <v>9</v>
      </c>
    </row>
    <row r="3523" spans="1:7" ht="30" x14ac:dyDescent="0.25">
      <c r="A3523" s="78" t="s">
        <v>5621</v>
      </c>
      <c r="B3523" s="79" t="s">
        <v>5622</v>
      </c>
      <c r="C3523" s="80" t="s">
        <v>6828</v>
      </c>
      <c r="D3523" s="81">
        <v>91.66</v>
      </c>
      <c r="E3523" s="81">
        <v>25.03</v>
      </c>
      <c r="F3523" s="81">
        <v>116.69</v>
      </c>
      <c r="G3523" s="65">
        <f t="shared" si="54"/>
        <v>9</v>
      </c>
    </row>
    <row r="3524" spans="1:7" ht="30" x14ac:dyDescent="0.25">
      <c r="A3524" s="78" t="s">
        <v>5623</v>
      </c>
      <c r="B3524" s="79" t="s">
        <v>8171</v>
      </c>
      <c r="C3524" s="80" t="s">
        <v>6828</v>
      </c>
      <c r="D3524" s="81">
        <v>3624.57</v>
      </c>
      <c r="E3524" s="81">
        <v>150.15</v>
      </c>
      <c r="F3524" s="81">
        <v>3774.72</v>
      </c>
      <c r="G3524" s="65">
        <f t="shared" si="54"/>
        <v>9</v>
      </c>
    </row>
    <row r="3525" spans="1:7" x14ac:dyDescent="0.25">
      <c r="A3525" s="78" t="s">
        <v>5624</v>
      </c>
      <c r="B3525" s="79" t="s">
        <v>5625</v>
      </c>
      <c r="C3525" s="80" t="s">
        <v>6828</v>
      </c>
      <c r="D3525" s="81">
        <v>113.81</v>
      </c>
      <c r="E3525" s="81">
        <v>20.02</v>
      </c>
      <c r="F3525" s="81">
        <v>133.83000000000001</v>
      </c>
      <c r="G3525" s="65">
        <f t="shared" si="54"/>
        <v>9</v>
      </c>
    </row>
    <row r="3526" spans="1:7" ht="30" x14ac:dyDescent="0.25">
      <c r="A3526" s="78" t="s">
        <v>5626</v>
      </c>
      <c r="B3526" s="79" t="s">
        <v>8172</v>
      </c>
      <c r="C3526" s="80" t="s">
        <v>6828</v>
      </c>
      <c r="D3526" s="81">
        <v>459.22</v>
      </c>
      <c r="E3526" s="81">
        <v>59.38</v>
      </c>
      <c r="F3526" s="81">
        <v>518.6</v>
      </c>
      <c r="G3526" s="65">
        <f t="shared" si="54"/>
        <v>9</v>
      </c>
    </row>
    <row r="3527" spans="1:7" ht="30" x14ac:dyDescent="0.25">
      <c r="A3527" s="78" t="s">
        <v>5627</v>
      </c>
      <c r="B3527" s="79" t="s">
        <v>5628</v>
      </c>
      <c r="C3527" s="80" t="s">
        <v>6828</v>
      </c>
      <c r="D3527" s="81">
        <v>322.97000000000003</v>
      </c>
      <c r="E3527" s="81">
        <v>62.56</v>
      </c>
      <c r="F3527" s="81">
        <v>385.53</v>
      </c>
      <c r="G3527" s="65">
        <f t="shared" si="54"/>
        <v>9</v>
      </c>
    </row>
    <row r="3528" spans="1:7" ht="30" x14ac:dyDescent="0.25">
      <c r="A3528" s="78" t="s">
        <v>5629</v>
      </c>
      <c r="B3528" s="79" t="s">
        <v>5630</v>
      </c>
      <c r="C3528" s="80" t="s">
        <v>6828</v>
      </c>
      <c r="D3528" s="81">
        <v>364.5</v>
      </c>
      <c r="E3528" s="81">
        <v>62.56</v>
      </c>
      <c r="F3528" s="81">
        <v>427.06</v>
      </c>
      <c r="G3528" s="65">
        <f t="shared" si="54"/>
        <v>9</v>
      </c>
    </row>
    <row r="3529" spans="1:7" x14ac:dyDescent="0.25">
      <c r="A3529" s="78" t="s">
        <v>5631</v>
      </c>
      <c r="B3529" s="79" t="s">
        <v>7073</v>
      </c>
      <c r="C3529" s="80"/>
      <c r="D3529" s="81"/>
      <c r="E3529" s="81"/>
      <c r="F3529" s="81"/>
      <c r="G3529" s="65">
        <f t="shared" si="54"/>
        <v>2</v>
      </c>
    </row>
    <row r="3530" spans="1:7" x14ac:dyDescent="0.25">
      <c r="A3530" s="78" t="s">
        <v>5632</v>
      </c>
      <c r="B3530" s="79" t="s">
        <v>7074</v>
      </c>
      <c r="C3530" s="80"/>
      <c r="D3530" s="81"/>
      <c r="E3530" s="81"/>
      <c r="F3530" s="81"/>
      <c r="G3530" s="65">
        <f t="shared" ref="G3530:G3593" si="55">LEN(A3530)</f>
        <v>5</v>
      </c>
    </row>
    <row r="3531" spans="1:7" x14ac:dyDescent="0.25">
      <c r="A3531" s="78" t="s">
        <v>5633</v>
      </c>
      <c r="B3531" s="79" t="s">
        <v>5634</v>
      </c>
      <c r="C3531" s="80" t="s">
        <v>6828</v>
      </c>
      <c r="D3531" s="81">
        <v>9261.82</v>
      </c>
      <c r="E3531" s="81">
        <v>111.13</v>
      </c>
      <c r="F3531" s="81">
        <v>9372.9500000000007</v>
      </c>
      <c r="G3531" s="65">
        <f t="shared" si="55"/>
        <v>9</v>
      </c>
    </row>
    <row r="3532" spans="1:7" x14ac:dyDescent="0.25">
      <c r="A3532" s="78" t="s">
        <v>5635</v>
      </c>
      <c r="B3532" s="79" t="s">
        <v>5636</v>
      </c>
      <c r="C3532" s="80" t="s">
        <v>6828</v>
      </c>
      <c r="D3532" s="81">
        <v>11902.38</v>
      </c>
      <c r="E3532" s="81">
        <v>151.85</v>
      </c>
      <c r="F3532" s="81">
        <v>12054.23</v>
      </c>
      <c r="G3532" s="65">
        <f t="shared" si="55"/>
        <v>9</v>
      </c>
    </row>
    <row r="3533" spans="1:7" ht="30" x14ac:dyDescent="0.25">
      <c r="A3533" s="78" t="s">
        <v>6692</v>
      </c>
      <c r="B3533" s="79" t="s">
        <v>6693</v>
      </c>
      <c r="C3533" s="80" t="s">
        <v>6828</v>
      </c>
      <c r="D3533" s="81">
        <v>1073.33</v>
      </c>
      <c r="E3533" s="81">
        <v>60.23</v>
      </c>
      <c r="F3533" s="81">
        <v>1133.56</v>
      </c>
      <c r="G3533" s="65">
        <f t="shared" si="55"/>
        <v>9</v>
      </c>
    </row>
    <row r="3534" spans="1:7" ht="30" x14ac:dyDescent="0.25">
      <c r="A3534" s="78" t="s">
        <v>6694</v>
      </c>
      <c r="B3534" s="79" t="s">
        <v>6695</v>
      </c>
      <c r="C3534" s="80" t="s">
        <v>6828</v>
      </c>
      <c r="D3534" s="81">
        <v>1921.18</v>
      </c>
      <c r="E3534" s="81">
        <v>60.23</v>
      </c>
      <c r="F3534" s="81">
        <v>1981.41</v>
      </c>
      <c r="G3534" s="65">
        <f t="shared" si="55"/>
        <v>9</v>
      </c>
    </row>
    <row r="3535" spans="1:7" ht="30" x14ac:dyDescent="0.25">
      <c r="A3535" s="78" t="s">
        <v>6633</v>
      </c>
      <c r="B3535" s="79" t="s">
        <v>6634</v>
      </c>
      <c r="C3535" s="80" t="s">
        <v>6828</v>
      </c>
      <c r="D3535" s="81">
        <v>3079.46</v>
      </c>
      <c r="E3535" s="81">
        <v>70.41</v>
      </c>
      <c r="F3535" s="81">
        <v>3149.87</v>
      </c>
      <c r="G3535" s="65">
        <f t="shared" si="55"/>
        <v>9</v>
      </c>
    </row>
    <row r="3536" spans="1:7" ht="30" x14ac:dyDescent="0.25">
      <c r="A3536" s="78" t="s">
        <v>6696</v>
      </c>
      <c r="B3536" s="79" t="s">
        <v>6697</v>
      </c>
      <c r="C3536" s="80" t="s">
        <v>6828</v>
      </c>
      <c r="D3536" s="81">
        <v>5506.91</v>
      </c>
      <c r="E3536" s="81">
        <v>90.77</v>
      </c>
      <c r="F3536" s="81">
        <v>5597.68</v>
      </c>
      <c r="G3536" s="65">
        <f t="shared" si="55"/>
        <v>9</v>
      </c>
    </row>
    <row r="3537" spans="1:7" ht="45" x14ac:dyDescent="0.25">
      <c r="A3537" s="78" t="s">
        <v>5637</v>
      </c>
      <c r="B3537" s="79" t="s">
        <v>7856</v>
      </c>
      <c r="C3537" s="80" t="s">
        <v>6828</v>
      </c>
      <c r="D3537" s="81">
        <v>7685.86</v>
      </c>
      <c r="E3537" s="81">
        <v>80.59</v>
      </c>
      <c r="F3537" s="81">
        <v>7766.45</v>
      </c>
      <c r="G3537" s="65">
        <f t="shared" si="55"/>
        <v>9</v>
      </c>
    </row>
    <row r="3538" spans="1:7" ht="45" x14ac:dyDescent="0.25">
      <c r="A3538" s="78" t="s">
        <v>5638</v>
      </c>
      <c r="B3538" s="79" t="s">
        <v>7857</v>
      </c>
      <c r="C3538" s="80" t="s">
        <v>6828</v>
      </c>
      <c r="D3538" s="81">
        <v>13618.38</v>
      </c>
      <c r="E3538" s="81">
        <v>111.13</v>
      </c>
      <c r="F3538" s="81">
        <v>13729.51</v>
      </c>
      <c r="G3538" s="65">
        <f t="shared" si="55"/>
        <v>9</v>
      </c>
    </row>
    <row r="3539" spans="1:7" ht="30" x14ac:dyDescent="0.25">
      <c r="A3539" s="78" t="s">
        <v>5639</v>
      </c>
      <c r="B3539" s="79" t="s">
        <v>6635</v>
      </c>
      <c r="C3539" s="80" t="s">
        <v>6828</v>
      </c>
      <c r="D3539" s="81">
        <v>872.3</v>
      </c>
      <c r="E3539" s="81">
        <v>70.41</v>
      </c>
      <c r="F3539" s="81">
        <v>942.71</v>
      </c>
      <c r="G3539" s="65">
        <f t="shared" si="55"/>
        <v>9</v>
      </c>
    </row>
    <row r="3540" spans="1:7" ht="30" x14ac:dyDescent="0.25">
      <c r="A3540" s="78" t="s">
        <v>5640</v>
      </c>
      <c r="B3540" s="79" t="s">
        <v>6636</v>
      </c>
      <c r="C3540" s="80" t="s">
        <v>6828</v>
      </c>
      <c r="D3540" s="81">
        <v>570.54</v>
      </c>
      <c r="E3540" s="81">
        <v>70.41</v>
      </c>
      <c r="F3540" s="81">
        <v>640.95000000000005</v>
      </c>
      <c r="G3540" s="65">
        <f t="shared" si="55"/>
        <v>9</v>
      </c>
    </row>
    <row r="3541" spans="1:7" x14ac:dyDescent="0.25">
      <c r="A3541" s="78" t="s">
        <v>5641</v>
      </c>
      <c r="B3541" s="79" t="s">
        <v>7075</v>
      </c>
      <c r="C3541" s="80"/>
      <c r="D3541" s="81"/>
      <c r="E3541" s="81"/>
      <c r="F3541" s="81"/>
      <c r="G3541" s="65">
        <f t="shared" si="55"/>
        <v>5</v>
      </c>
    </row>
    <row r="3542" spans="1:7" ht="30" x14ac:dyDescent="0.25">
      <c r="A3542" s="78" t="s">
        <v>5642</v>
      </c>
      <c r="B3542" s="79" t="s">
        <v>5643</v>
      </c>
      <c r="C3542" s="80" t="s">
        <v>6836</v>
      </c>
      <c r="D3542" s="81">
        <v>6615.3</v>
      </c>
      <c r="E3542" s="81">
        <v>70.41</v>
      </c>
      <c r="F3542" s="81">
        <v>6685.71</v>
      </c>
      <c r="G3542" s="65">
        <f t="shared" si="55"/>
        <v>9</v>
      </c>
    </row>
    <row r="3543" spans="1:7" ht="30" x14ac:dyDescent="0.25">
      <c r="A3543" s="78" t="s">
        <v>5644</v>
      </c>
      <c r="B3543" s="79" t="s">
        <v>5645</v>
      </c>
      <c r="C3543" s="80" t="s">
        <v>6836</v>
      </c>
      <c r="D3543" s="81">
        <v>10328.94</v>
      </c>
      <c r="E3543" s="81">
        <v>70.41</v>
      </c>
      <c r="F3543" s="81">
        <v>10399.35</v>
      </c>
      <c r="G3543" s="65">
        <f t="shared" si="55"/>
        <v>9</v>
      </c>
    </row>
    <row r="3544" spans="1:7" ht="30" x14ac:dyDescent="0.25">
      <c r="A3544" s="78" t="s">
        <v>5646</v>
      </c>
      <c r="B3544" s="79" t="s">
        <v>5647</v>
      </c>
      <c r="C3544" s="80" t="s">
        <v>6836</v>
      </c>
      <c r="D3544" s="81">
        <v>19623.080000000002</v>
      </c>
      <c r="E3544" s="81">
        <v>70.41</v>
      </c>
      <c r="F3544" s="81">
        <v>19693.490000000002</v>
      </c>
      <c r="G3544" s="65">
        <f t="shared" si="55"/>
        <v>9</v>
      </c>
    </row>
    <row r="3545" spans="1:7" x14ac:dyDescent="0.25">
      <c r="A3545" s="78" t="s">
        <v>5648</v>
      </c>
      <c r="B3545" s="79" t="s">
        <v>7076</v>
      </c>
      <c r="C3545" s="80"/>
      <c r="D3545" s="81"/>
      <c r="E3545" s="81"/>
      <c r="F3545" s="81"/>
      <c r="G3545" s="65">
        <f t="shared" si="55"/>
        <v>5</v>
      </c>
    </row>
    <row r="3546" spans="1:7" ht="45" x14ac:dyDescent="0.25">
      <c r="A3546" s="78" t="s">
        <v>5649</v>
      </c>
      <c r="B3546" s="79" t="s">
        <v>7858</v>
      </c>
      <c r="C3546" s="80" t="s">
        <v>6833</v>
      </c>
      <c r="D3546" s="81">
        <v>17711.82</v>
      </c>
      <c r="E3546" s="81">
        <v>3760.55</v>
      </c>
      <c r="F3546" s="81">
        <v>21472.37</v>
      </c>
      <c r="G3546" s="65">
        <f t="shared" si="55"/>
        <v>9</v>
      </c>
    </row>
    <row r="3547" spans="1:7" ht="45" x14ac:dyDescent="0.25">
      <c r="A3547" s="78" t="s">
        <v>5650</v>
      </c>
      <c r="B3547" s="79" t="s">
        <v>7859</v>
      </c>
      <c r="C3547" s="80" t="s">
        <v>6833</v>
      </c>
      <c r="D3547" s="81">
        <v>34545.26</v>
      </c>
      <c r="E3547" s="81">
        <v>8048.21</v>
      </c>
      <c r="F3547" s="81">
        <v>42593.47</v>
      </c>
      <c r="G3547" s="65">
        <f t="shared" si="55"/>
        <v>9</v>
      </c>
    </row>
    <row r="3548" spans="1:7" x14ac:dyDescent="0.25">
      <c r="A3548" s="78" t="s">
        <v>5651</v>
      </c>
      <c r="B3548" s="79" t="s">
        <v>5652</v>
      </c>
      <c r="C3548" s="80"/>
      <c r="D3548" s="81"/>
      <c r="E3548" s="81"/>
      <c r="F3548" s="81"/>
      <c r="G3548" s="65">
        <f t="shared" si="55"/>
        <v>5</v>
      </c>
    </row>
    <row r="3549" spans="1:7" x14ac:dyDescent="0.25">
      <c r="A3549" s="78" t="s">
        <v>5653</v>
      </c>
      <c r="B3549" s="79" t="s">
        <v>5654</v>
      </c>
      <c r="C3549" s="80" t="s">
        <v>6828</v>
      </c>
      <c r="D3549" s="81">
        <v>87.42</v>
      </c>
      <c r="E3549" s="81">
        <v>15.02</v>
      </c>
      <c r="F3549" s="81">
        <v>102.44</v>
      </c>
      <c r="G3549" s="65">
        <f t="shared" si="55"/>
        <v>9</v>
      </c>
    </row>
    <row r="3550" spans="1:7" x14ac:dyDescent="0.25">
      <c r="A3550" s="78" t="s">
        <v>5655</v>
      </c>
      <c r="B3550" s="79" t="s">
        <v>5656</v>
      </c>
      <c r="C3550" s="80" t="s">
        <v>6828</v>
      </c>
      <c r="D3550" s="81">
        <v>107.53</v>
      </c>
      <c r="E3550" s="81">
        <v>20.02</v>
      </c>
      <c r="F3550" s="81">
        <v>127.55</v>
      </c>
      <c r="G3550" s="65">
        <f t="shared" si="55"/>
        <v>9</v>
      </c>
    </row>
    <row r="3551" spans="1:7" x14ac:dyDescent="0.25">
      <c r="A3551" s="78" t="s">
        <v>5657</v>
      </c>
      <c r="B3551" s="79" t="s">
        <v>5658</v>
      </c>
      <c r="C3551" s="80" t="s">
        <v>6828</v>
      </c>
      <c r="D3551" s="81">
        <v>236.21</v>
      </c>
      <c r="E3551" s="81">
        <v>22.52</v>
      </c>
      <c r="F3551" s="81">
        <v>258.73</v>
      </c>
      <c r="G3551" s="65">
        <f t="shared" si="55"/>
        <v>9</v>
      </c>
    </row>
    <row r="3552" spans="1:7" x14ac:dyDescent="0.25">
      <c r="A3552" s="78" t="s">
        <v>5659</v>
      </c>
      <c r="B3552" s="79" t="s">
        <v>5660</v>
      </c>
      <c r="C3552" s="80" t="s">
        <v>6828</v>
      </c>
      <c r="D3552" s="81">
        <v>238.91</v>
      </c>
      <c r="E3552" s="81">
        <v>22.52</v>
      </c>
      <c r="F3552" s="81">
        <v>261.43</v>
      </c>
      <c r="G3552" s="65">
        <f t="shared" si="55"/>
        <v>9</v>
      </c>
    </row>
    <row r="3553" spans="1:7" x14ac:dyDescent="0.25">
      <c r="A3553" s="78" t="s">
        <v>5661</v>
      </c>
      <c r="B3553" s="79" t="s">
        <v>5662</v>
      </c>
      <c r="C3553" s="80" t="s">
        <v>6828</v>
      </c>
      <c r="D3553" s="81">
        <v>303.12</v>
      </c>
      <c r="E3553" s="81">
        <v>30.03</v>
      </c>
      <c r="F3553" s="81">
        <v>333.15</v>
      </c>
      <c r="G3553" s="65">
        <f t="shared" si="55"/>
        <v>9</v>
      </c>
    </row>
    <row r="3554" spans="1:7" x14ac:dyDescent="0.25">
      <c r="A3554" s="78" t="s">
        <v>5663</v>
      </c>
      <c r="B3554" s="79" t="s">
        <v>5664</v>
      </c>
      <c r="C3554" s="80" t="s">
        <v>6828</v>
      </c>
      <c r="D3554" s="81">
        <v>1529.83</v>
      </c>
      <c r="E3554" s="81">
        <v>22.52</v>
      </c>
      <c r="F3554" s="81">
        <v>1552.35</v>
      </c>
      <c r="G3554" s="65">
        <f t="shared" si="55"/>
        <v>9</v>
      </c>
    </row>
    <row r="3555" spans="1:7" x14ac:dyDescent="0.25">
      <c r="A3555" s="78" t="s">
        <v>5665</v>
      </c>
      <c r="B3555" s="79" t="s">
        <v>5666</v>
      </c>
      <c r="C3555" s="80" t="s">
        <v>6828</v>
      </c>
      <c r="D3555" s="81">
        <v>1751.62</v>
      </c>
      <c r="E3555" s="81">
        <v>100.1</v>
      </c>
      <c r="F3555" s="81">
        <v>1851.72</v>
      </c>
      <c r="G3555" s="65">
        <f t="shared" si="55"/>
        <v>9</v>
      </c>
    </row>
    <row r="3556" spans="1:7" x14ac:dyDescent="0.25">
      <c r="A3556" s="78" t="s">
        <v>5667</v>
      </c>
      <c r="B3556" s="79" t="s">
        <v>7077</v>
      </c>
      <c r="C3556" s="80"/>
      <c r="D3556" s="81"/>
      <c r="E3556" s="81"/>
      <c r="F3556" s="81"/>
      <c r="G3556" s="65">
        <f t="shared" si="55"/>
        <v>5</v>
      </c>
    </row>
    <row r="3557" spans="1:7" x14ac:dyDescent="0.25">
      <c r="A3557" s="78" t="s">
        <v>5668</v>
      </c>
      <c r="B3557" s="79" t="s">
        <v>5669</v>
      </c>
      <c r="C3557" s="80" t="s">
        <v>6828</v>
      </c>
      <c r="D3557" s="81"/>
      <c r="E3557" s="81">
        <v>61.08</v>
      </c>
      <c r="F3557" s="81">
        <v>61.08</v>
      </c>
      <c r="G3557" s="65">
        <f t="shared" si="55"/>
        <v>9</v>
      </c>
    </row>
    <row r="3558" spans="1:7" x14ac:dyDescent="0.25">
      <c r="A3558" s="78" t="s">
        <v>5670</v>
      </c>
      <c r="B3558" s="79" t="s">
        <v>5671</v>
      </c>
      <c r="C3558" s="80" t="s">
        <v>6828</v>
      </c>
      <c r="D3558" s="81"/>
      <c r="E3558" s="81">
        <v>162.88</v>
      </c>
      <c r="F3558" s="81">
        <v>162.88</v>
      </c>
      <c r="G3558" s="65">
        <f t="shared" si="55"/>
        <v>9</v>
      </c>
    </row>
    <row r="3559" spans="1:7" x14ac:dyDescent="0.25">
      <c r="A3559" s="78" t="s">
        <v>5672</v>
      </c>
      <c r="B3559" s="79" t="s">
        <v>5673</v>
      </c>
      <c r="C3559" s="80" t="s">
        <v>6828</v>
      </c>
      <c r="D3559" s="81"/>
      <c r="E3559" s="81">
        <v>366.48</v>
      </c>
      <c r="F3559" s="81">
        <v>366.48</v>
      </c>
      <c r="G3559" s="65">
        <f t="shared" si="55"/>
        <v>9</v>
      </c>
    </row>
    <row r="3560" spans="1:7" x14ac:dyDescent="0.25">
      <c r="A3560" s="78" t="s">
        <v>5674</v>
      </c>
      <c r="B3560" s="79" t="s">
        <v>7078</v>
      </c>
      <c r="C3560" s="80"/>
      <c r="D3560" s="81"/>
      <c r="E3560" s="81"/>
      <c r="F3560" s="81"/>
      <c r="G3560" s="65">
        <f t="shared" si="55"/>
        <v>2</v>
      </c>
    </row>
    <row r="3561" spans="1:7" x14ac:dyDescent="0.25">
      <c r="A3561" s="78" t="s">
        <v>5675</v>
      </c>
      <c r="B3561" s="79" t="s">
        <v>7079</v>
      </c>
      <c r="C3561" s="80"/>
      <c r="D3561" s="81"/>
      <c r="E3561" s="81"/>
      <c r="F3561" s="81"/>
      <c r="G3561" s="65">
        <f t="shared" si="55"/>
        <v>5</v>
      </c>
    </row>
    <row r="3562" spans="1:7" x14ac:dyDescent="0.25">
      <c r="A3562" s="78" t="s">
        <v>5676</v>
      </c>
      <c r="B3562" s="79" t="s">
        <v>5677</v>
      </c>
      <c r="C3562" s="80" t="s">
        <v>6828</v>
      </c>
      <c r="D3562" s="81">
        <v>37.96</v>
      </c>
      <c r="E3562" s="81">
        <v>50.05</v>
      </c>
      <c r="F3562" s="81">
        <v>88.01</v>
      </c>
      <c r="G3562" s="65">
        <f t="shared" si="55"/>
        <v>9</v>
      </c>
    </row>
    <row r="3563" spans="1:7" x14ac:dyDescent="0.25">
      <c r="A3563" s="78" t="s">
        <v>5678</v>
      </c>
      <c r="B3563" s="79" t="s">
        <v>5679</v>
      </c>
      <c r="C3563" s="80" t="s">
        <v>6828</v>
      </c>
      <c r="D3563" s="81">
        <v>49.83</v>
      </c>
      <c r="E3563" s="81">
        <v>50.05</v>
      </c>
      <c r="F3563" s="81">
        <v>99.88</v>
      </c>
      <c r="G3563" s="65">
        <f t="shared" si="55"/>
        <v>9</v>
      </c>
    </row>
    <row r="3564" spans="1:7" x14ac:dyDescent="0.25">
      <c r="A3564" s="78" t="s">
        <v>5680</v>
      </c>
      <c r="B3564" s="79" t="s">
        <v>5681</v>
      </c>
      <c r="C3564" s="80" t="s">
        <v>6828</v>
      </c>
      <c r="D3564" s="81">
        <v>63.01</v>
      </c>
      <c r="E3564" s="81">
        <v>50.05</v>
      </c>
      <c r="F3564" s="81">
        <v>113.06</v>
      </c>
      <c r="G3564" s="65">
        <f t="shared" si="55"/>
        <v>9</v>
      </c>
    </row>
    <row r="3565" spans="1:7" x14ac:dyDescent="0.25">
      <c r="A3565" s="78" t="s">
        <v>5682</v>
      </c>
      <c r="B3565" s="79" t="s">
        <v>5683</v>
      </c>
      <c r="C3565" s="80" t="s">
        <v>6828</v>
      </c>
      <c r="D3565" s="81">
        <v>73.459999999999994</v>
      </c>
      <c r="E3565" s="81">
        <v>50.05</v>
      </c>
      <c r="F3565" s="81">
        <v>123.51</v>
      </c>
      <c r="G3565" s="65">
        <f t="shared" si="55"/>
        <v>9</v>
      </c>
    </row>
    <row r="3566" spans="1:7" ht="30" x14ac:dyDescent="0.25">
      <c r="A3566" s="78" t="s">
        <v>5684</v>
      </c>
      <c r="B3566" s="79" t="s">
        <v>5685</v>
      </c>
      <c r="C3566" s="80" t="s">
        <v>6828</v>
      </c>
      <c r="D3566" s="81">
        <v>76.36</v>
      </c>
      <c r="E3566" s="81">
        <v>50.05</v>
      </c>
      <c r="F3566" s="81">
        <v>126.41</v>
      </c>
      <c r="G3566" s="65">
        <f t="shared" si="55"/>
        <v>9</v>
      </c>
    </row>
    <row r="3567" spans="1:7" ht="30" x14ac:dyDescent="0.25">
      <c r="A3567" s="78" t="s">
        <v>5686</v>
      </c>
      <c r="B3567" s="79" t="s">
        <v>5687</v>
      </c>
      <c r="C3567" s="80" t="s">
        <v>6828</v>
      </c>
      <c r="D3567" s="81">
        <v>98.26</v>
      </c>
      <c r="E3567" s="81">
        <v>50.05</v>
      </c>
      <c r="F3567" s="81">
        <v>148.31</v>
      </c>
      <c r="G3567" s="65">
        <f t="shared" si="55"/>
        <v>9</v>
      </c>
    </row>
    <row r="3568" spans="1:7" x14ac:dyDescent="0.25">
      <c r="A3568" s="78" t="s">
        <v>5688</v>
      </c>
      <c r="B3568" s="79" t="s">
        <v>5689</v>
      </c>
      <c r="C3568" s="80"/>
      <c r="D3568" s="81"/>
      <c r="E3568" s="81"/>
      <c r="F3568" s="81"/>
      <c r="G3568" s="65">
        <f t="shared" si="55"/>
        <v>5</v>
      </c>
    </row>
    <row r="3569" spans="1:7" x14ac:dyDescent="0.25">
      <c r="A3569" s="78" t="s">
        <v>5690</v>
      </c>
      <c r="B3569" s="79" t="s">
        <v>5691</v>
      </c>
      <c r="C3569" s="80" t="s">
        <v>6828</v>
      </c>
      <c r="D3569" s="81">
        <v>102.44</v>
      </c>
      <c r="E3569" s="81">
        <v>226.45</v>
      </c>
      <c r="F3569" s="81">
        <v>328.89</v>
      </c>
      <c r="G3569" s="65">
        <f t="shared" si="55"/>
        <v>9</v>
      </c>
    </row>
    <row r="3570" spans="1:7" x14ac:dyDescent="0.25">
      <c r="A3570" s="78" t="s">
        <v>7242</v>
      </c>
      <c r="B3570" s="79" t="s">
        <v>8053</v>
      </c>
      <c r="C3570" s="80" t="s">
        <v>6828</v>
      </c>
      <c r="D3570" s="81">
        <v>78.84</v>
      </c>
      <c r="E3570" s="81">
        <v>55.01</v>
      </c>
      <c r="F3570" s="81">
        <v>133.85</v>
      </c>
      <c r="G3570" s="65">
        <f t="shared" si="55"/>
        <v>9</v>
      </c>
    </row>
    <row r="3571" spans="1:7" ht="30" x14ac:dyDescent="0.25">
      <c r="A3571" s="78" t="s">
        <v>5692</v>
      </c>
      <c r="B3571" s="79" t="s">
        <v>5693</v>
      </c>
      <c r="C3571" s="80" t="s">
        <v>6828</v>
      </c>
      <c r="D3571" s="81">
        <v>343.49</v>
      </c>
      <c r="E3571" s="81">
        <v>50.05</v>
      </c>
      <c r="F3571" s="81">
        <v>393.54</v>
      </c>
      <c r="G3571" s="65">
        <f t="shared" si="55"/>
        <v>9</v>
      </c>
    </row>
    <row r="3572" spans="1:7" x14ac:dyDescent="0.25">
      <c r="A3572" s="78" t="s">
        <v>5694</v>
      </c>
      <c r="B3572" s="79" t="s">
        <v>7080</v>
      </c>
      <c r="C3572" s="80"/>
      <c r="D3572" s="81"/>
      <c r="E3572" s="81"/>
      <c r="F3572" s="81"/>
      <c r="G3572" s="65">
        <f t="shared" si="55"/>
        <v>5</v>
      </c>
    </row>
    <row r="3573" spans="1:7" x14ac:dyDescent="0.25">
      <c r="A3573" s="78" t="s">
        <v>5695</v>
      </c>
      <c r="B3573" s="79" t="s">
        <v>5696</v>
      </c>
      <c r="C3573" s="80" t="s">
        <v>6828</v>
      </c>
      <c r="D3573" s="81">
        <v>35.89</v>
      </c>
      <c r="E3573" s="81">
        <v>50.05</v>
      </c>
      <c r="F3573" s="81">
        <v>85.94</v>
      </c>
      <c r="G3573" s="65">
        <f t="shared" si="55"/>
        <v>9</v>
      </c>
    </row>
    <row r="3574" spans="1:7" x14ac:dyDescent="0.25">
      <c r="A3574" s="78" t="s">
        <v>5697</v>
      </c>
      <c r="B3574" s="79" t="s">
        <v>5698</v>
      </c>
      <c r="C3574" s="80"/>
      <c r="D3574" s="81"/>
      <c r="E3574" s="81"/>
      <c r="F3574" s="81"/>
      <c r="G3574" s="65">
        <f t="shared" si="55"/>
        <v>5</v>
      </c>
    </row>
    <row r="3575" spans="1:7" ht="30" x14ac:dyDescent="0.25">
      <c r="A3575" s="78" t="s">
        <v>5699</v>
      </c>
      <c r="B3575" s="79" t="s">
        <v>5700</v>
      </c>
      <c r="C3575" s="80" t="s">
        <v>6828</v>
      </c>
      <c r="D3575" s="81">
        <v>134.6</v>
      </c>
      <c r="E3575" s="81">
        <v>60.06</v>
      </c>
      <c r="F3575" s="81">
        <v>194.66</v>
      </c>
      <c r="G3575" s="65">
        <f t="shared" si="55"/>
        <v>9</v>
      </c>
    </row>
    <row r="3576" spans="1:7" ht="30" x14ac:dyDescent="0.25">
      <c r="A3576" s="78" t="s">
        <v>5701</v>
      </c>
      <c r="B3576" s="79" t="s">
        <v>5702</v>
      </c>
      <c r="C3576" s="80" t="s">
        <v>6828</v>
      </c>
      <c r="D3576" s="81">
        <v>532.83000000000004</v>
      </c>
      <c r="E3576" s="81">
        <v>75.08</v>
      </c>
      <c r="F3576" s="81">
        <v>607.91</v>
      </c>
      <c r="G3576" s="65">
        <f t="shared" si="55"/>
        <v>9</v>
      </c>
    </row>
    <row r="3577" spans="1:7" x14ac:dyDescent="0.25">
      <c r="A3577" s="78" t="s">
        <v>5703</v>
      </c>
      <c r="B3577" s="79" t="s">
        <v>5704</v>
      </c>
      <c r="C3577" s="80"/>
      <c r="D3577" s="81"/>
      <c r="E3577" s="81"/>
      <c r="F3577" s="81"/>
      <c r="G3577" s="65">
        <f t="shared" si="55"/>
        <v>5</v>
      </c>
    </row>
    <row r="3578" spans="1:7" x14ac:dyDescent="0.25">
      <c r="A3578" s="78" t="s">
        <v>5705</v>
      </c>
      <c r="B3578" s="79" t="s">
        <v>8173</v>
      </c>
      <c r="C3578" s="80" t="s">
        <v>6828</v>
      </c>
      <c r="D3578" s="81">
        <v>13.25</v>
      </c>
      <c r="E3578" s="81">
        <v>3</v>
      </c>
      <c r="F3578" s="81">
        <v>16.25</v>
      </c>
      <c r="G3578" s="65">
        <f t="shared" si="55"/>
        <v>9</v>
      </c>
    </row>
    <row r="3579" spans="1:7" x14ac:dyDescent="0.25">
      <c r="A3579" s="78" t="s">
        <v>5706</v>
      </c>
      <c r="B3579" s="79" t="s">
        <v>5707</v>
      </c>
      <c r="C3579" s="80" t="s">
        <v>6830</v>
      </c>
      <c r="D3579" s="81">
        <v>1104.96</v>
      </c>
      <c r="E3579" s="81">
        <v>32.76</v>
      </c>
      <c r="F3579" s="81">
        <v>1137.72</v>
      </c>
      <c r="G3579" s="65">
        <f t="shared" si="55"/>
        <v>9</v>
      </c>
    </row>
    <row r="3580" spans="1:7" x14ac:dyDescent="0.25">
      <c r="A3580" s="78" t="s">
        <v>5708</v>
      </c>
      <c r="B3580" s="79" t="s">
        <v>8174</v>
      </c>
      <c r="C3580" s="80" t="s">
        <v>6828</v>
      </c>
      <c r="D3580" s="81">
        <v>9.57</v>
      </c>
      <c r="E3580" s="81">
        <v>3</v>
      </c>
      <c r="F3580" s="81">
        <v>12.57</v>
      </c>
      <c r="G3580" s="65">
        <f t="shared" si="55"/>
        <v>9</v>
      </c>
    </row>
    <row r="3581" spans="1:7" x14ac:dyDescent="0.25">
      <c r="A3581" s="78" t="s">
        <v>6637</v>
      </c>
      <c r="B3581" s="79" t="s">
        <v>6638</v>
      </c>
      <c r="C3581" s="80" t="s">
        <v>6828</v>
      </c>
      <c r="D3581" s="81">
        <v>353.08</v>
      </c>
      <c r="E3581" s="81">
        <v>26.21</v>
      </c>
      <c r="F3581" s="81">
        <v>379.29</v>
      </c>
      <c r="G3581" s="65">
        <f t="shared" si="55"/>
        <v>9</v>
      </c>
    </row>
    <row r="3582" spans="1:7" x14ac:dyDescent="0.25">
      <c r="A3582" s="78" t="s">
        <v>5709</v>
      </c>
      <c r="B3582" s="79" t="s">
        <v>8175</v>
      </c>
      <c r="C3582" s="80" t="s">
        <v>6828</v>
      </c>
      <c r="D3582" s="81">
        <v>34.299999999999997</v>
      </c>
      <c r="E3582" s="81">
        <v>3</v>
      </c>
      <c r="F3582" s="81">
        <v>37.299999999999997</v>
      </c>
      <c r="G3582" s="65">
        <f t="shared" si="55"/>
        <v>9</v>
      </c>
    </row>
    <row r="3583" spans="1:7" x14ac:dyDescent="0.25">
      <c r="A3583" s="78" t="s">
        <v>5710</v>
      </c>
      <c r="B3583" s="79" t="s">
        <v>8176</v>
      </c>
      <c r="C3583" s="80" t="s">
        <v>6828</v>
      </c>
      <c r="D3583" s="81">
        <v>8.2799999999999994</v>
      </c>
      <c r="E3583" s="81">
        <v>3</v>
      </c>
      <c r="F3583" s="81">
        <v>11.28</v>
      </c>
      <c r="G3583" s="65">
        <f t="shared" si="55"/>
        <v>9</v>
      </c>
    </row>
    <row r="3584" spans="1:7" x14ac:dyDescent="0.25">
      <c r="A3584" s="78" t="s">
        <v>5711</v>
      </c>
      <c r="B3584" s="79" t="s">
        <v>5712</v>
      </c>
      <c r="C3584" s="80" t="s">
        <v>6830</v>
      </c>
      <c r="D3584" s="81">
        <v>1065.1300000000001</v>
      </c>
      <c r="E3584" s="81">
        <v>32.76</v>
      </c>
      <c r="F3584" s="81">
        <v>1097.8900000000001</v>
      </c>
      <c r="G3584" s="65">
        <f t="shared" si="55"/>
        <v>9</v>
      </c>
    </row>
    <row r="3585" spans="1:7" ht="30" x14ac:dyDescent="0.25">
      <c r="A3585" s="78" t="s">
        <v>5713</v>
      </c>
      <c r="B3585" s="79" t="s">
        <v>5714</v>
      </c>
      <c r="C3585" s="80" t="s">
        <v>6830</v>
      </c>
      <c r="D3585" s="81">
        <v>1360.31</v>
      </c>
      <c r="E3585" s="81">
        <v>32.76</v>
      </c>
      <c r="F3585" s="81">
        <v>1393.07</v>
      </c>
      <c r="G3585" s="65">
        <f t="shared" si="55"/>
        <v>9</v>
      </c>
    </row>
    <row r="3586" spans="1:7" ht="30" x14ac:dyDescent="0.25">
      <c r="A3586" s="78" t="s">
        <v>5715</v>
      </c>
      <c r="B3586" s="79" t="s">
        <v>5716</v>
      </c>
      <c r="C3586" s="80" t="s">
        <v>6828</v>
      </c>
      <c r="D3586" s="81">
        <v>84.87</v>
      </c>
      <c r="E3586" s="81">
        <v>16.38</v>
      </c>
      <c r="F3586" s="81">
        <v>101.25</v>
      </c>
      <c r="G3586" s="65">
        <f t="shared" si="55"/>
        <v>9</v>
      </c>
    </row>
    <row r="3587" spans="1:7" ht="30" x14ac:dyDescent="0.25">
      <c r="A3587" s="78" t="s">
        <v>5717</v>
      </c>
      <c r="B3587" s="79" t="s">
        <v>7860</v>
      </c>
      <c r="C3587" s="80" t="s">
        <v>6828</v>
      </c>
      <c r="D3587" s="81">
        <v>3654.22</v>
      </c>
      <c r="E3587" s="81">
        <v>60.06</v>
      </c>
      <c r="F3587" s="81">
        <v>3714.28</v>
      </c>
      <c r="G3587" s="65">
        <f t="shared" si="55"/>
        <v>9</v>
      </c>
    </row>
    <row r="3588" spans="1:7" ht="30" x14ac:dyDescent="0.25">
      <c r="A3588" s="78" t="s">
        <v>5718</v>
      </c>
      <c r="B3588" s="79" t="s">
        <v>7861</v>
      </c>
      <c r="C3588" s="80" t="s">
        <v>6828</v>
      </c>
      <c r="D3588" s="81">
        <v>4359.2700000000004</v>
      </c>
      <c r="E3588" s="81">
        <v>60.06</v>
      </c>
      <c r="F3588" s="81">
        <v>4419.33</v>
      </c>
      <c r="G3588" s="65">
        <f t="shared" si="55"/>
        <v>9</v>
      </c>
    </row>
    <row r="3589" spans="1:7" ht="30" x14ac:dyDescent="0.25">
      <c r="A3589" s="78" t="s">
        <v>5719</v>
      </c>
      <c r="B3589" s="79" t="s">
        <v>5720</v>
      </c>
      <c r="C3589" s="80" t="s">
        <v>6828</v>
      </c>
      <c r="D3589" s="81">
        <v>394.17</v>
      </c>
      <c r="E3589" s="81">
        <v>67.73</v>
      </c>
      <c r="F3589" s="81">
        <v>461.9</v>
      </c>
      <c r="G3589" s="65">
        <f t="shared" si="55"/>
        <v>9</v>
      </c>
    </row>
    <row r="3590" spans="1:7" ht="30" x14ac:dyDescent="0.25">
      <c r="A3590" s="78" t="s">
        <v>5721</v>
      </c>
      <c r="B3590" s="79" t="s">
        <v>8716</v>
      </c>
      <c r="C3590" s="80" t="s">
        <v>6828</v>
      </c>
      <c r="D3590" s="81">
        <v>435.31</v>
      </c>
      <c r="E3590" s="81">
        <v>67.73</v>
      </c>
      <c r="F3590" s="81">
        <v>503.04</v>
      </c>
      <c r="G3590" s="65">
        <f t="shared" si="55"/>
        <v>9</v>
      </c>
    </row>
    <row r="3591" spans="1:7" ht="30" x14ac:dyDescent="0.25">
      <c r="A3591" s="78" t="s">
        <v>5722</v>
      </c>
      <c r="B3591" s="79" t="s">
        <v>5723</v>
      </c>
      <c r="C3591" s="80" t="s">
        <v>6828</v>
      </c>
      <c r="D3591" s="81">
        <v>513.98</v>
      </c>
      <c r="E3591" s="81">
        <v>67.73</v>
      </c>
      <c r="F3591" s="81">
        <v>581.71</v>
      </c>
      <c r="G3591" s="65">
        <f t="shared" si="55"/>
        <v>9</v>
      </c>
    </row>
    <row r="3592" spans="1:7" ht="30" x14ac:dyDescent="0.25">
      <c r="A3592" s="78" t="s">
        <v>5724</v>
      </c>
      <c r="B3592" s="79" t="s">
        <v>5725</v>
      </c>
      <c r="C3592" s="80" t="s">
        <v>6828</v>
      </c>
      <c r="D3592" s="81">
        <v>160.31</v>
      </c>
      <c r="E3592" s="81">
        <v>67.73</v>
      </c>
      <c r="F3592" s="81">
        <v>228.04</v>
      </c>
      <c r="G3592" s="65">
        <f t="shared" si="55"/>
        <v>9</v>
      </c>
    </row>
    <row r="3593" spans="1:7" ht="30" x14ac:dyDescent="0.25">
      <c r="A3593" s="78" t="s">
        <v>5726</v>
      </c>
      <c r="B3593" s="79" t="s">
        <v>5727</v>
      </c>
      <c r="C3593" s="80" t="s">
        <v>6828</v>
      </c>
      <c r="D3593" s="81">
        <v>177.11</v>
      </c>
      <c r="E3593" s="81">
        <v>67.73</v>
      </c>
      <c r="F3593" s="81">
        <v>244.84</v>
      </c>
      <c r="G3593" s="65">
        <f t="shared" si="55"/>
        <v>9</v>
      </c>
    </row>
    <row r="3594" spans="1:7" ht="30" x14ac:dyDescent="0.25">
      <c r="A3594" s="78" t="s">
        <v>5728</v>
      </c>
      <c r="B3594" s="79" t="s">
        <v>5729</v>
      </c>
      <c r="C3594" s="80" t="s">
        <v>6828</v>
      </c>
      <c r="D3594" s="81">
        <v>291.77</v>
      </c>
      <c r="E3594" s="81">
        <v>67.73</v>
      </c>
      <c r="F3594" s="81">
        <v>359.5</v>
      </c>
      <c r="G3594" s="65">
        <f t="shared" ref="G3594:G3657" si="56">LEN(A3594)</f>
        <v>9</v>
      </c>
    </row>
    <row r="3595" spans="1:7" ht="30" x14ac:dyDescent="0.25">
      <c r="A3595" s="78" t="s">
        <v>5730</v>
      </c>
      <c r="B3595" s="79" t="s">
        <v>5731</v>
      </c>
      <c r="C3595" s="80" t="s">
        <v>6828</v>
      </c>
      <c r="D3595" s="81">
        <v>337.99</v>
      </c>
      <c r="E3595" s="81">
        <v>67.73</v>
      </c>
      <c r="F3595" s="81">
        <v>405.72</v>
      </c>
      <c r="G3595" s="65">
        <f t="shared" si="56"/>
        <v>9</v>
      </c>
    </row>
    <row r="3596" spans="1:7" ht="30" x14ac:dyDescent="0.25">
      <c r="A3596" s="78" t="s">
        <v>5732</v>
      </c>
      <c r="B3596" s="79" t="s">
        <v>7862</v>
      </c>
      <c r="C3596" s="80" t="s">
        <v>6828</v>
      </c>
      <c r="D3596" s="81">
        <v>309.98</v>
      </c>
      <c r="E3596" s="81">
        <v>67.73</v>
      </c>
      <c r="F3596" s="81">
        <v>377.71</v>
      </c>
      <c r="G3596" s="65">
        <f t="shared" si="56"/>
        <v>9</v>
      </c>
    </row>
    <row r="3597" spans="1:7" ht="30" x14ac:dyDescent="0.25">
      <c r="A3597" s="78" t="s">
        <v>7863</v>
      </c>
      <c r="B3597" s="79" t="s">
        <v>7864</v>
      </c>
      <c r="C3597" s="80" t="s">
        <v>6828</v>
      </c>
      <c r="D3597" s="81">
        <v>1582.84</v>
      </c>
      <c r="E3597" s="81">
        <v>67.73</v>
      </c>
      <c r="F3597" s="81">
        <v>1650.57</v>
      </c>
      <c r="G3597" s="65">
        <f t="shared" si="56"/>
        <v>9</v>
      </c>
    </row>
    <row r="3598" spans="1:7" ht="30" x14ac:dyDescent="0.25">
      <c r="A3598" s="78" t="s">
        <v>5733</v>
      </c>
      <c r="B3598" s="79" t="s">
        <v>5734</v>
      </c>
      <c r="C3598" s="80" t="s">
        <v>6833</v>
      </c>
      <c r="D3598" s="81">
        <v>987.99</v>
      </c>
      <c r="E3598" s="81">
        <v>21.22</v>
      </c>
      <c r="F3598" s="81">
        <v>1009.21</v>
      </c>
      <c r="G3598" s="65">
        <f t="shared" si="56"/>
        <v>9</v>
      </c>
    </row>
    <row r="3599" spans="1:7" ht="30" x14ac:dyDescent="0.25">
      <c r="A3599" s="78" t="s">
        <v>5735</v>
      </c>
      <c r="B3599" s="79" t="s">
        <v>5736</v>
      </c>
      <c r="C3599" s="80" t="s">
        <v>6833</v>
      </c>
      <c r="D3599" s="81">
        <v>1244.8499999999999</v>
      </c>
      <c r="E3599" s="81">
        <v>27.99</v>
      </c>
      <c r="F3599" s="81">
        <v>1272.8399999999999</v>
      </c>
      <c r="G3599" s="65">
        <f t="shared" si="56"/>
        <v>9</v>
      </c>
    </row>
    <row r="3600" spans="1:7" x14ac:dyDescent="0.25">
      <c r="A3600" s="78" t="s">
        <v>5737</v>
      </c>
      <c r="B3600" s="79" t="s">
        <v>7081</v>
      </c>
      <c r="C3600" s="80"/>
      <c r="D3600" s="81"/>
      <c r="E3600" s="81"/>
      <c r="F3600" s="81"/>
      <c r="G3600" s="65">
        <f t="shared" si="56"/>
        <v>5</v>
      </c>
    </row>
    <row r="3601" spans="1:7" x14ac:dyDescent="0.25">
      <c r="A3601" s="78" t="s">
        <v>5738</v>
      </c>
      <c r="B3601" s="79" t="s">
        <v>5739</v>
      </c>
      <c r="C3601" s="80" t="s">
        <v>6828</v>
      </c>
      <c r="D3601" s="81">
        <v>320.44</v>
      </c>
      <c r="E3601" s="81">
        <v>50.05</v>
      </c>
      <c r="F3601" s="81">
        <v>370.49</v>
      </c>
      <c r="G3601" s="65">
        <f t="shared" si="56"/>
        <v>9</v>
      </c>
    </row>
    <row r="3602" spans="1:7" x14ac:dyDescent="0.25">
      <c r="A3602" s="78" t="s">
        <v>5740</v>
      </c>
      <c r="B3602" s="79" t="s">
        <v>5741</v>
      </c>
      <c r="C3602" s="80"/>
      <c r="D3602" s="81"/>
      <c r="E3602" s="81"/>
      <c r="F3602" s="81"/>
      <c r="G3602" s="65">
        <f t="shared" si="56"/>
        <v>5</v>
      </c>
    </row>
    <row r="3603" spans="1:7" x14ac:dyDescent="0.25">
      <c r="A3603" s="78" t="s">
        <v>5742</v>
      </c>
      <c r="B3603" s="79" t="s">
        <v>5743</v>
      </c>
      <c r="C3603" s="80" t="s">
        <v>6833</v>
      </c>
      <c r="D3603" s="81">
        <v>410.45</v>
      </c>
      <c r="E3603" s="81">
        <v>11.29</v>
      </c>
      <c r="F3603" s="81">
        <v>421.74</v>
      </c>
      <c r="G3603" s="65">
        <f t="shared" si="56"/>
        <v>9</v>
      </c>
    </row>
    <row r="3604" spans="1:7" ht="30" x14ac:dyDescent="0.25">
      <c r="A3604" s="78" t="s">
        <v>5744</v>
      </c>
      <c r="B3604" s="79" t="s">
        <v>6544</v>
      </c>
      <c r="C3604" s="80" t="s">
        <v>6833</v>
      </c>
      <c r="D3604" s="81">
        <v>258.02</v>
      </c>
      <c r="E3604" s="81">
        <v>11.29</v>
      </c>
      <c r="F3604" s="81">
        <v>269.31</v>
      </c>
      <c r="G3604" s="65">
        <f t="shared" si="56"/>
        <v>9</v>
      </c>
    </row>
    <row r="3605" spans="1:7" ht="30" x14ac:dyDescent="0.25">
      <c r="A3605" s="78" t="s">
        <v>5745</v>
      </c>
      <c r="B3605" s="79" t="s">
        <v>6639</v>
      </c>
      <c r="C3605" s="80" t="s">
        <v>6833</v>
      </c>
      <c r="D3605" s="81">
        <v>338.25</v>
      </c>
      <c r="E3605" s="81">
        <v>11.29</v>
      </c>
      <c r="F3605" s="81">
        <v>349.54</v>
      </c>
      <c r="G3605" s="65">
        <f t="shared" si="56"/>
        <v>9</v>
      </c>
    </row>
    <row r="3606" spans="1:7" x14ac:dyDescent="0.25">
      <c r="A3606" s="78" t="s">
        <v>5746</v>
      </c>
      <c r="B3606" s="79" t="s">
        <v>7082</v>
      </c>
      <c r="C3606" s="80"/>
      <c r="D3606" s="81"/>
      <c r="E3606" s="81"/>
      <c r="F3606" s="81"/>
      <c r="G3606" s="65">
        <f t="shared" si="56"/>
        <v>5</v>
      </c>
    </row>
    <row r="3607" spans="1:7" x14ac:dyDescent="0.25">
      <c r="A3607" s="78" t="s">
        <v>5747</v>
      </c>
      <c r="B3607" s="79" t="s">
        <v>5748</v>
      </c>
      <c r="C3607" s="80" t="s">
        <v>6828</v>
      </c>
      <c r="D3607" s="81">
        <v>1874.66</v>
      </c>
      <c r="E3607" s="81">
        <v>1616.52</v>
      </c>
      <c r="F3607" s="81">
        <v>3491.18</v>
      </c>
      <c r="G3607" s="65">
        <f t="shared" si="56"/>
        <v>9</v>
      </c>
    </row>
    <row r="3608" spans="1:7" x14ac:dyDescent="0.25">
      <c r="A3608" s="78" t="s">
        <v>5749</v>
      </c>
      <c r="B3608" s="79" t="s">
        <v>5750</v>
      </c>
      <c r="C3608" s="80" t="s">
        <v>6828</v>
      </c>
      <c r="D3608" s="81">
        <v>3179.57</v>
      </c>
      <c r="E3608" s="81">
        <v>2512.46</v>
      </c>
      <c r="F3608" s="81">
        <v>5692.03</v>
      </c>
      <c r="G3608" s="65">
        <f t="shared" si="56"/>
        <v>9</v>
      </c>
    </row>
    <row r="3609" spans="1:7" x14ac:dyDescent="0.25">
      <c r="A3609" s="78" t="s">
        <v>5751</v>
      </c>
      <c r="B3609" s="79" t="s">
        <v>5752</v>
      </c>
      <c r="C3609" s="80" t="s">
        <v>6828</v>
      </c>
      <c r="D3609" s="81">
        <v>4432.66</v>
      </c>
      <c r="E3609" s="81">
        <v>3401.89</v>
      </c>
      <c r="F3609" s="81">
        <v>7834.55</v>
      </c>
      <c r="G3609" s="65">
        <f t="shared" si="56"/>
        <v>9</v>
      </c>
    </row>
    <row r="3610" spans="1:7" x14ac:dyDescent="0.25">
      <c r="A3610" s="78" t="s">
        <v>5753</v>
      </c>
      <c r="B3610" s="79" t="s">
        <v>5754</v>
      </c>
      <c r="C3610" s="80" t="s">
        <v>6828</v>
      </c>
      <c r="D3610" s="81">
        <v>1201.51</v>
      </c>
      <c r="E3610" s="81">
        <v>1595.33</v>
      </c>
      <c r="F3610" s="81">
        <v>2796.84</v>
      </c>
      <c r="G3610" s="65">
        <f t="shared" si="56"/>
        <v>9</v>
      </c>
    </row>
    <row r="3611" spans="1:7" x14ac:dyDescent="0.25">
      <c r="A3611" s="78" t="s">
        <v>5755</v>
      </c>
      <c r="B3611" s="79" t="s">
        <v>5756</v>
      </c>
      <c r="C3611" s="80" t="s">
        <v>6828</v>
      </c>
      <c r="D3611" s="81">
        <v>3749.67</v>
      </c>
      <c r="E3611" s="81">
        <v>2735.64</v>
      </c>
      <c r="F3611" s="81">
        <v>6485.31</v>
      </c>
      <c r="G3611" s="65">
        <f t="shared" si="56"/>
        <v>9</v>
      </c>
    </row>
    <row r="3612" spans="1:7" ht="30" x14ac:dyDescent="0.25">
      <c r="A3612" s="78" t="s">
        <v>5757</v>
      </c>
      <c r="B3612" s="79" t="s">
        <v>5758</v>
      </c>
      <c r="C3612" s="80" t="s">
        <v>6833</v>
      </c>
      <c r="D3612" s="81">
        <v>272.88</v>
      </c>
      <c r="E3612" s="81">
        <v>397.42</v>
      </c>
      <c r="F3612" s="81">
        <v>670.3</v>
      </c>
      <c r="G3612" s="65">
        <f t="shared" si="56"/>
        <v>9</v>
      </c>
    </row>
    <row r="3613" spans="1:7" x14ac:dyDescent="0.25">
      <c r="A3613" s="78" t="s">
        <v>5759</v>
      </c>
      <c r="B3613" s="79" t="s">
        <v>5760</v>
      </c>
      <c r="C3613" s="80" t="s">
        <v>6828</v>
      </c>
      <c r="D3613" s="81">
        <v>2197.37</v>
      </c>
      <c r="E3613" s="81">
        <v>2533.37</v>
      </c>
      <c r="F3613" s="81">
        <v>4730.74</v>
      </c>
      <c r="G3613" s="65">
        <f t="shared" si="56"/>
        <v>9</v>
      </c>
    </row>
    <row r="3614" spans="1:7" x14ac:dyDescent="0.25">
      <c r="A3614" s="78" t="s">
        <v>5761</v>
      </c>
      <c r="B3614" s="79" t="s">
        <v>7083</v>
      </c>
      <c r="C3614" s="80"/>
      <c r="D3614" s="81"/>
      <c r="E3614" s="81"/>
      <c r="F3614" s="81"/>
      <c r="G3614" s="65">
        <f t="shared" si="56"/>
        <v>5</v>
      </c>
    </row>
    <row r="3615" spans="1:7" ht="30" x14ac:dyDescent="0.25">
      <c r="A3615" s="78" t="s">
        <v>5762</v>
      </c>
      <c r="B3615" s="79" t="s">
        <v>7865</v>
      </c>
      <c r="C3615" s="80" t="s">
        <v>6828</v>
      </c>
      <c r="D3615" s="81">
        <v>3868</v>
      </c>
      <c r="E3615" s="81">
        <v>3180.12</v>
      </c>
      <c r="F3615" s="81">
        <v>7048.12</v>
      </c>
      <c r="G3615" s="65">
        <f t="shared" si="56"/>
        <v>9</v>
      </c>
    </row>
    <row r="3616" spans="1:7" ht="30" x14ac:dyDescent="0.25">
      <c r="A3616" s="78" t="s">
        <v>5763</v>
      </c>
      <c r="B3616" s="79" t="s">
        <v>7866</v>
      </c>
      <c r="C3616" s="80" t="s">
        <v>6828</v>
      </c>
      <c r="D3616" s="81">
        <v>6239.52</v>
      </c>
      <c r="E3616" s="81">
        <v>5168.93</v>
      </c>
      <c r="F3616" s="81">
        <v>11408.45</v>
      </c>
      <c r="G3616" s="65">
        <f t="shared" si="56"/>
        <v>9</v>
      </c>
    </row>
    <row r="3617" spans="1:7" ht="30" x14ac:dyDescent="0.25">
      <c r="A3617" s="78" t="s">
        <v>5764</v>
      </c>
      <c r="B3617" s="79" t="s">
        <v>7867</v>
      </c>
      <c r="C3617" s="80" t="s">
        <v>6828</v>
      </c>
      <c r="D3617" s="81">
        <v>9174.15</v>
      </c>
      <c r="E3617" s="81">
        <v>6826.1</v>
      </c>
      <c r="F3617" s="81">
        <v>16000.25</v>
      </c>
      <c r="G3617" s="65">
        <f t="shared" si="56"/>
        <v>9</v>
      </c>
    </row>
    <row r="3618" spans="1:7" ht="30" x14ac:dyDescent="0.25">
      <c r="A3618" s="78" t="s">
        <v>5765</v>
      </c>
      <c r="B3618" s="79" t="s">
        <v>7868</v>
      </c>
      <c r="C3618" s="80" t="s">
        <v>6828</v>
      </c>
      <c r="D3618" s="81">
        <v>13769.47</v>
      </c>
      <c r="E3618" s="81">
        <v>8508.48</v>
      </c>
      <c r="F3618" s="81">
        <v>22277.95</v>
      </c>
      <c r="G3618" s="65">
        <f t="shared" si="56"/>
        <v>9</v>
      </c>
    </row>
    <row r="3619" spans="1:7" x14ac:dyDescent="0.25">
      <c r="A3619" s="78" t="s">
        <v>5766</v>
      </c>
      <c r="B3619" s="79" t="s">
        <v>7084</v>
      </c>
      <c r="C3619" s="80"/>
      <c r="D3619" s="81"/>
      <c r="E3619" s="81"/>
      <c r="F3619" s="81"/>
      <c r="G3619" s="65">
        <f t="shared" si="56"/>
        <v>5</v>
      </c>
    </row>
    <row r="3620" spans="1:7" ht="30" x14ac:dyDescent="0.25">
      <c r="A3620" s="78" t="s">
        <v>5767</v>
      </c>
      <c r="B3620" s="79" t="s">
        <v>7869</v>
      </c>
      <c r="C3620" s="80" t="s">
        <v>6828</v>
      </c>
      <c r="D3620" s="81">
        <v>2658.88</v>
      </c>
      <c r="E3620" s="81">
        <v>1591.18</v>
      </c>
      <c r="F3620" s="81">
        <v>4250.0600000000004</v>
      </c>
      <c r="G3620" s="65">
        <f t="shared" si="56"/>
        <v>9</v>
      </c>
    </row>
    <row r="3621" spans="1:7" ht="30" x14ac:dyDescent="0.25">
      <c r="A3621" s="78" t="s">
        <v>5768</v>
      </c>
      <c r="B3621" s="79" t="s">
        <v>7870</v>
      </c>
      <c r="C3621" s="80" t="s">
        <v>6828</v>
      </c>
      <c r="D3621" s="81">
        <v>7479.51</v>
      </c>
      <c r="E3621" s="81">
        <v>2376.5700000000002</v>
      </c>
      <c r="F3621" s="81">
        <v>9856.08</v>
      </c>
      <c r="G3621" s="65">
        <f t="shared" si="56"/>
        <v>9</v>
      </c>
    </row>
    <row r="3622" spans="1:7" ht="30" x14ac:dyDescent="0.25">
      <c r="A3622" s="78" t="s">
        <v>5769</v>
      </c>
      <c r="B3622" s="79" t="s">
        <v>7871</v>
      </c>
      <c r="C3622" s="80" t="s">
        <v>6828</v>
      </c>
      <c r="D3622" s="81">
        <v>11240.95</v>
      </c>
      <c r="E3622" s="81">
        <v>4753.16</v>
      </c>
      <c r="F3622" s="81">
        <v>15994.11</v>
      </c>
      <c r="G3622" s="65">
        <f t="shared" si="56"/>
        <v>9</v>
      </c>
    </row>
    <row r="3623" spans="1:7" x14ac:dyDescent="0.25">
      <c r="A3623" s="78" t="s">
        <v>6500</v>
      </c>
      <c r="B3623" s="79" t="s">
        <v>6501</v>
      </c>
      <c r="C3623" s="80" t="s">
        <v>6833</v>
      </c>
      <c r="D3623" s="81">
        <v>1419.07</v>
      </c>
      <c r="E3623" s="81">
        <v>791</v>
      </c>
      <c r="F3623" s="81">
        <v>2210.0700000000002</v>
      </c>
      <c r="G3623" s="65">
        <f t="shared" si="56"/>
        <v>9</v>
      </c>
    </row>
    <row r="3624" spans="1:7" ht="30" x14ac:dyDescent="0.25">
      <c r="A3624" s="78" t="s">
        <v>6502</v>
      </c>
      <c r="B3624" s="79" t="s">
        <v>6503</v>
      </c>
      <c r="C3624" s="80" t="s">
        <v>6828</v>
      </c>
      <c r="D3624" s="81">
        <v>929.18</v>
      </c>
      <c r="E3624" s="81">
        <v>45.15</v>
      </c>
      <c r="F3624" s="81">
        <v>974.33</v>
      </c>
      <c r="G3624" s="65">
        <f t="shared" si="56"/>
        <v>9</v>
      </c>
    </row>
    <row r="3625" spans="1:7" x14ac:dyDescent="0.25">
      <c r="A3625" s="78" t="s">
        <v>5770</v>
      </c>
      <c r="B3625" s="79" t="s">
        <v>7085</v>
      </c>
      <c r="C3625" s="80"/>
      <c r="D3625" s="81"/>
      <c r="E3625" s="81"/>
      <c r="F3625" s="81"/>
      <c r="G3625" s="65">
        <f t="shared" si="56"/>
        <v>5</v>
      </c>
    </row>
    <row r="3626" spans="1:7" x14ac:dyDescent="0.25">
      <c r="A3626" s="78" t="s">
        <v>5771</v>
      </c>
      <c r="B3626" s="79" t="s">
        <v>5772</v>
      </c>
      <c r="C3626" s="80" t="s">
        <v>6833</v>
      </c>
      <c r="D3626" s="81">
        <v>370.62</v>
      </c>
      <c r="E3626" s="81">
        <v>32.76</v>
      </c>
      <c r="F3626" s="81">
        <v>403.38</v>
      </c>
      <c r="G3626" s="65">
        <f t="shared" si="56"/>
        <v>9</v>
      </c>
    </row>
    <row r="3627" spans="1:7" x14ac:dyDescent="0.25">
      <c r="A3627" s="78" t="s">
        <v>5773</v>
      </c>
      <c r="B3627" s="79" t="s">
        <v>5774</v>
      </c>
      <c r="C3627" s="80" t="s">
        <v>6833</v>
      </c>
      <c r="D3627" s="81">
        <v>517.96</v>
      </c>
      <c r="E3627" s="81">
        <v>49.13</v>
      </c>
      <c r="F3627" s="81">
        <v>567.09</v>
      </c>
      <c r="G3627" s="65">
        <f t="shared" si="56"/>
        <v>9</v>
      </c>
    </row>
    <row r="3628" spans="1:7" x14ac:dyDescent="0.25">
      <c r="A3628" s="78" t="s">
        <v>5775</v>
      </c>
      <c r="B3628" s="79" t="s">
        <v>5776</v>
      </c>
      <c r="C3628" s="80" t="s">
        <v>6833</v>
      </c>
      <c r="D3628" s="81">
        <v>575.91</v>
      </c>
      <c r="E3628" s="81">
        <v>65.510000000000005</v>
      </c>
      <c r="F3628" s="81">
        <v>641.41999999999996</v>
      </c>
      <c r="G3628" s="65">
        <f t="shared" si="56"/>
        <v>9</v>
      </c>
    </row>
    <row r="3629" spans="1:7" x14ac:dyDescent="0.25">
      <c r="A3629" s="78" t="s">
        <v>5777</v>
      </c>
      <c r="B3629" s="79" t="s">
        <v>5778</v>
      </c>
      <c r="C3629" s="80" t="s">
        <v>6833</v>
      </c>
      <c r="D3629" s="81">
        <v>958.66</v>
      </c>
      <c r="E3629" s="81">
        <v>81.89</v>
      </c>
      <c r="F3629" s="81">
        <v>1040.55</v>
      </c>
      <c r="G3629" s="65">
        <f t="shared" si="56"/>
        <v>9</v>
      </c>
    </row>
    <row r="3630" spans="1:7" x14ac:dyDescent="0.25">
      <c r="A3630" s="78" t="s">
        <v>5779</v>
      </c>
      <c r="B3630" s="79" t="s">
        <v>5780</v>
      </c>
      <c r="C3630" s="80" t="s">
        <v>6833</v>
      </c>
      <c r="D3630" s="81">
        <v>1543.46</v>
      </c>
      <c r="E3630" s="81">
        <v>98.27</v>
      </c>
      <c r="F3630" s="81">
        <v>1641.73</v>
      </c>
      <c r="G3630" s="65">
        <f t="shared" si="56"/>
        <v>9</v>
      </c>
    </row>
    <row r="3631" spans="1:7" x14ac:dyDescent="0.25">
      <c r="A3631" s="78" t="s">
        <v>5781</v>
      </c>
      <c r="B3631" s="79" t="s">
        <v>5782</v>
      </c>
      <c r="C3631" s="80" t="s">
        <v>6833</v>
      </c>
      <c r="D3631" s="81">
        <v>2855.7</v>
      </c>
      <c r="E3631" s="81">
        <v>163.78</v>
      </c>
      <c r="F3631" s="81">
        <v>3019.48</v>
      </c>
      <c r="G3631" s="65">
        <f t="shared" si="56"/>
        <v>9</v>
      </c>
    </row>
    <row r="3632" spans="1:7" x14ac:dyDescent="0.25">
      <c r="A3632" s="78" t="s">
        <v>5783</v>
      </c>
      <c r="B3632" s="79" t="s">
        <v>7086</v>
      </c>
      <c r="C3632" s="80"/>
      <c r="D3632" s="81"/>
      <c r="E3632" s="81"/>
      <c r="F3632" s="81"/>
      <c r="G3632" s="65">
        <f t="shared" si="56"/>
        <v>5</v>
      </c>
    </row>
    <row r="3633" spans="1:7" x14ac:dyDescent="0.25">
      <c r="A3633" s="78" t="s">
        <v>5784</v>
      </c>
      <c r="B3633" s="79" t="s">
        <v>8177</v>
      </c>
      <c r="C3633" s="80" t="s">
        <v>6828</v>
      </c>
      <c r="D3633" s="81">
        <v>570.64</v>
      </c>
      <c r="E3633" s="81">
        <v>20.02</v>
      </c>
      <c r="F3633" s="81">
        <v>590.66</v>
      </c>
      <c r="G3633" s="65">
        <f t="shared" si="56"/>
        <v>9</v>
      </c>
    </row>
    <row r="3634" spans="1:7" ht="30" x14ac:dyDescent="0.25">
      <c r="A3634" s="78" t="s">
        <v>5785</v>
      </c>
      <c r="B3634" s="79" t="s">
        <v>5786</v>
      </c>
      <c r="C3634" s="80" t="s">
        <v>6828</v>
      </c>
      <c r="D3634" s="81">
        <v>254.18</v>
      </c>
      <c r="E3634" s="81">
        <v>25.03</v>
      </c>
      <c r="F3634" s="81">
        <v>279.20999999999998</v>
      </c>
      <c r="G3634" s="65">
        <f t="shared" si="56"/>
        <v>9</v>
      </c>
    </row>
    <row r="3635" spans="1:7" x14ac:dyDescent="0.25">
      <c r="A3635" s="78" t="s">
        <v>5787</v>
      </c>
      <c r="B3635" s="79" t="s">
        <v>7087</v>
      </c>
      <c r="C3635" s="80"/>
      <c r="D3635" s="81"/>
      <c r="E3635" s="81"/>
      <c r="F3635" s="81"/>
      <c r="G3635" s="65">
        <f t="shared" si="56"/>
        <v>2</v>
      </c>
    </row>
    <row r="3636" spans="1:7" x14ac:dyDescent="0.25">
      <c r="A3636" s="78" t="s">
        <v>5788</v>
      </c>
      <c r="B3636" s="79" t="s">
        <v>7088</v>
      </c>
      <c r="C3636" s="80"/>
      <c r="D3636" s="81"/>
      <c r="E3636" s="81"/>
      <c r="F3636" s="81"/>
      <c r="G3636" s="65">
        <f t="shared" si="56"/>
        <v>5</v>
      </c>
    </row>
    <row r="3637" spans="1:7" ht="30" x14ac:dyDescent="0.25">
      <c r="A3637" s="78" t="s">
        <v>5789</v>
      </c>
      <c r="B3637" s="79" t="s">
        <v>5790</v>
      </c>
      <c r="C3637" s="80" t="s">
        <v>6828</v>
      </c>
      <c r="D3637" s="81">
        <v>1127.95</v>
      </c>
      <c r="E3637" s="81">
        <v>175.18</v>
      </c>
      <c r="F3637" s="81">
        <v>1303.1300000000001</v>
      </c>
      <c r="G3637" s="65">
        <f t="shared" si="56"/>
        <v>9</v>
      </c>
    </row>
    <row r="3638" spans="1:7" x14ac:dyDescent="0.25">
      <c r="A3638" s="78" t="s">
        <v>5791</v>
      </c>
      <c r="B3638" s="79" t="s">
        <v>5792</v>
      </c>
      <c r="C3638" s="80" t="s">
        <v>6828</v>
      </c>
      <c r="D3638" s="81">
        <v>371.03</v>
      </c>
      <c r="E3638" s="81">
        <v>175.18</v>
      </c>
      <c r="F3638" s="81">
        <v>546.21</v>
      </c>
      <c r="G3638" s="65">
        <f t="shared" si="56"/>
        <v>9</v>
      </c>
    </row>
    <row r="3639" spans="1:7" x14ac:dyDescent="0.25">
      <c r="A3639" s="78" t="s">
        <v>5793</v>
      </c>
      <c r="B3639" s="79" t="s">
        <v>5794</v>
      </c>
      <c r="C3639" s="80" t="s">
        <v>6833</v>
      </c>
      <c r="D3639" s="81">
        <v>20.07</v>
      </c>
      <c r="E3639" s="81">
        <v>5.01</v>
      </c>
      <c r="F3639" s="81">
        <v>25.08</v>
      </c>
      <c r="G3639" s="65">
        <f t="shared" si="56"/>
        <v>9</v>
      </c>
    </row>
    <row r="3640" spans="1:7" ht="30" x14ac:dyDescent="0.25">
      <c r="A3640" s="78" t="s">
        <v>5795</v>
      </c>
      <c r="B3640" s="79" t="s">
        <v>5796</v>
      </c>
      <c r="C3640" s="80" t="s">
        <v>6828</v>
      </c>
      <c r="D3640" s="81">
        <v>66.84</v>
      </c>
      <c r="E3640" s="81">
        <v>15.02</v>
      </c>
      <c r="F3640" s="81">
        <v>81.86</v>
      </c>
      <c r="G3640" s="65">
        <f t="shared" si="56"/>
        <v>9</v>
      </c>
    </row>
    <row r="3641" spans="1:7" x14ac:dyDescent="0.25">
      <c r="A3641" s="78" t="s">
        <v>5797</v>
      </c>
      <c r="B3641" s="79" t="s">
        <v>5798</v>
      </c>
      <c r="C3641" s="80" t="s">
        <v>6833</v>
      </c>
      <c r="D3641" s="81">
        <v>33.049999999999997</v>
      </c>
      <c r="E3641" s="81">
        <v>5.01</v>
      </c>
      <c r="F3641" s="81">
        <v>38.06</v>
      </c>
      <c r="G3641" s="65">
        <f t="shared" si="56"/>
        <v>9</v>
      </c>
    </row>
    <row r="3642" spans="1:7" ht="30" x14ac:dyDescent="0.25">
      <c r="A3642" s="78" t="s">
        <v>5799</v>
      </c>
      <c r="B3642" s="79" t="s">
        <v>5800</v>
      </c>
      <c r="C3642" s="80" t="s">
        <v>6828</v>
      </c>
      <c r="D3642" s="81">
        <v>217.3</v>
      </c>
      <c r="E3642" s="81">
        <v>5.01</v>
      </c>
      <c r="F3642" s="81">
        <v>222.31</v>
      </c>
      <c r="G3642" s="65">
        <f t="shared" si="56"/>
        <v>9</v>
      </c>
    </row>
    <row r="3643" spans="1:7" ht="45" x14ac:dyDescent="0.25">
      <c r="A3643" s="78" t="s">
        <v>5801</v>
      </c>
      <c r="B3643" s="79" t="s">
        <v>7872</v>
      </c>
      <c r="C3643" s="80" t="s">
        <v>6828</v>
      </c>
      <c r="D3643" s="81">
        <v>3533.8</v>
      </c>
      <c r="E3643" s="81">
        <v>275.27999999999997</v>
      </c>
      <c r="F3643" s="81">
        <v>3809.08</v>
      </c>
      <c r="G3643" s="65">
        <f t="shared" si="56"/>
        <v>9</v>
      </c>
    </row>
    <row r="3644" spans="1:7" x14ac:dyDescent="0.25">
      <c r="A3644" s="78" t="s">
        <v>5802</v>
      </c>
      <c r="B3644" s="79" t="s">
        <v>5803</v>
      </c>
      <c r="C3644" s="80" t="s">
        <v>6828</v>
      </c>
      <c r="D3644" s="81">
        <v>65.430000000000007</v>
      </c>
      <c r="E3644" s="81">
        <v>5.01</v>
      </c>
      <c r="F3644" s="81">
        <v>70.44</v>
      </c>
      <c r="G3644" s="65">
        <f t="shared" si="56"/>
        <v>9</v>
      </c>
    </row>
    <row r="3645" spans="1:7" x14ac:dyDescent="0.25">
      <c r="A3645" s="78" t="s">
        <v>5804</v>
      </c>
      <c r="B3645" s="79" t="s">
        <v>5805</v>
      </c>
      <c r="C3645" s="80" t="s">
        <v>6828</v>
      </c>
      <c r="D3645" s="81">
        <v>93.56</v>
      </c>
      <c r="E3645" s="81">
        <v>5.01</v>
      </c>
      <c r="F3645" s="81">
        <v>98.57</v>
      </c>
      <c r="G3645" s="65">
        <f t="shared" si="56"/>
        <v>9</v>
      </c>
    </row>
    <row r="3646" spans="1:7" x14ac:dyDescent="0.25">
      <c r="A3646" s="78" t="s">
        <v>5806</v>
      </c>
      <c r="B3646" s="79" t="s">
        <v>5807</v>
      </c>
      <c r="C3646" s="80" t="s">
        <v>6828</v>
      </c>
      <c r="D3646" s="81">
        <v>1907.38</v>
      </c>
      <c r="E3646" s="81">
        <v>64.239999999999995</v>
      </c>
      <c r="F3646" s="81">
        <v>1971.62</v>
      </c>
      <c r="G3646" s="65">
        <f t="shared" si="56"/>
        <v>9</v>
      </c>
    </row>
    <row r="3647" spans="1:7" x14ac:dyDescent="0.25">
      <c r="A3647" s="78" t="s">
        <v>5808</v>
      </c>
      <c r="B3647" s="79" t="s">
        <v>5809</v>
      </c>
      <c r="C3647" s="80" t="s">
        <v>6828</v>
      </c>
      <c r="D3647" s="81">
        <v>108.18</v>
      </c>
      <c r="E3647" s="81">
        <v>5.01</v>
      </c>
      <c r="F3647" s="81">
        <v>113.19</v>
      </c>
      <c r="G3647" s="65">
        <f t="shared" si="56"/>
        <v>9</v>
      </c>
    </row>
    <row r="3648" spans="1:7" x14ac:dyDescent="0.25">
      <c r="A3648" s="78" t="s">
        <v>5810</v>
      </c>
      <c r="B3648" s="79" t="s">
        <v>5811</v>
      </c>
      <c r="C3648" s="80" t="s">
        <v>6828</v>
      </c>
      <c r="D3648" s="81">
        <v>79.53</v>
      </c>
      <c r="E3648" s="81">
        <v>5.01</v>
      </c>
      <c r="F3648" s="81">
        <v>84.54</v>
      </c>
      <c r="G3648" s="65">
        <f t="shared" si="56"/>
        <v>9</v>
      </c>
    </row>
    <row r="3649" spans="1:7" x14ac:dyDescent="0.25">
      <c r="A3649" s="78" t="s">
        <v>5812</v>
      </c>
      <c r="B3649" s="79" t="s">
        <v>5813</v>
      </c>
      <c r="C3649" s="80" t="s">
        <v>6828</v>
      </c>
      <c r="D3649" s="81">
        <v>18.71</v>
      </c>
      <c r="E3649" s="81">
        <v>0.67</v>
      </c>
      <c r="F3649" s="81">
        <v>19.38</v>
      </c>
      <c r="G3649" s="65">
        <f t="shared" si="56"/>
        <v>9</v>
      </c>
    </row>
    <row r="3650" spans="1:7" x14ac:dyDescent="0.25">
      <c r="A3650" s="78" t="s">
        <v>5814</v>
      </c>
      <c r="B3650" s="79" t="s">
        <v>5815</v>
      </c>
      <c r="C3650" s="80" t="s">
        <v>6828</v>
      </c>
      <c r="D3650" s="81">
        <v>155.27000000000001</v>
      </c>
      <c r="E3650" s="81">
        <v>5.01</v>
      </c>
      <c r="F3650" s="81">
        <v>160.28</v>
      </c>
      <c r="G3650" s="65">
        <f t="shared" si="56"/>
        <v>9</v>
      </c>
    </row>
    <row r="3651" spans="1:7" ht="30" x14ac:dyDescent="0.25">
      <c r="A3651" s="78" t="s">
        <v>5816</v>
      </c>
      <c r="B3651" s="79" t="s">
        <v>5817</v>
      </c>
      <c r="C3651" s="80" t="s">
        <v>6828</v>
      </c>
      <c r="D3651" s="81">
        <v>1877.74</v>
      </c>
      <c r="E3651" s="81">
        <v>260.26</v>
      </c>
      <c r="F3651" s="81">
        <v>2138</v>
      </c>
      <c r="G3651" s="65">
        <f t="shared" si="56"/>
        <v>9</v>
      </c>
    </row>
    <row r="3652" spans="1:7" ht="30" x14ac:dyDescent="0.25">
      <c r="A3652" s="78" t="s">
        <v>5818</v>
      </c>
      <c r="B3652" s="79" t="s">
        <v>5819</v>
      </c>
      <c r="C3652" s="80" t="s">
        <v>6828</v>
      </c>
      <c r="D3652" s="81">
        <v>2483.1799999999998</v>
      </c>
      <c r="E3652" s="81">
        <v>260.26</v>
      </c>
      <c r="F3652" s="81">
        <v>2743.44</v>
      </c>
      <c r="G3652" s="65">
        <f t="shared" si="56"/>
        <v>9</v>
      </c>
    </row>
    <row r="3653" spans="1:7" ht="30" x14ac:dyDescent="0.25">
      <c r="A3653" s="78" t="s">
        <v>5820</v>
      </c>
      <c r="B3653" s="79" t="s">
        <v>5821</v>
      </c>
      <c r="C3653" s="80" t="s">
        <v>6828</v>
      </c>
      <c r="D3653" s="81">
        <v>2784.26</v>
      </c>
      <c r="E3653" s="81">
        <v>814.93</v>
      </c>
      <c r="F3653" s="81">
        <v>3599.19</v>
      </c>
      <c r="G3653" s="65">
        <f t="shared" si="56"/>
        <v>9</v>
      </c>
    </row>
    <row r="3654" spans="1:7" x14ac:dyDescent="0.25">
      <c r="A3654" s="78" t="s">
        <v>5822</v>
      </c>
      <c r="B3654" s="79" t="s">
        <v>7089</v>
      </c>
      <c r="C3654" s="80"/>
      <c r="D3654" s="81"/>
      <c r="E3654" s="81"/>
      <c r="F3654" s="81"/>
      <c r="G3654" s="65">
        <f t="shared" si="56"/>
        <v>5</v>
      </c>
    </row>
    <row r="3655" spans="1:7" ht="30" x14ac:dyDescent="0.25">
      <c r="A3655" s="78" t="s">
        <v>5823</v>
      </c>
      <c r="B3655" s="79" t="s">
        <v>6760</v>
      </c>
      <c r="C3655" s="80" t="s">
        <v>6828</v>
      </c>
      <c r="D3655" s="81">
        <v>32.409999999999997</v>
      </c>
      <c r="E3655" s="81">
        <v>17.600000000000001</v>
      </c>
      <c r="F3655" s="81">
        <v>50.01</v>
      </c>
      <c r="G3655" s="65">
        <f t="shared" si="56"/>
        <v>9</v>
      </c>
    </row>
    <row r="3656" spans="1:7" x14ac:dyDescent="0.25">
      <c r="A3656" s="78" t="s">
        <v>5824</v>
      </c>
      <c r="B3656" s="79" t="s">
        <v>5825</v>
      </c>
      <c r="C3656" s="80" t="s">
        <v>6828</v>
      </c>
      <c r="D3656" s="81">
        <v>802.76</v>
      </c>
      <c r="E3656" s="81">
        <v>25.03</v>
      </c>
      <c r="F3656" s="81">
        <v>827.79</v>
      </c>
      <c r="G3656" s="65">
        <f t="shared" si="56"/>
        <v>9</v>
      </c>
    </row>
    <row r="3657" spans="1:7" ht="30" x14ac:dyDescent="0.25">
      <c r="A3657" s="78" t="s">
        <v>5826</v>
      </c>
      <c r="B3657" s="79" t="s">
        <v>6761</v>
      </c>
      <c r="C3657" s="80" t="s">
        <v>6828</v>
      </c>
      <c r="D3657" s="81">
        <v>30.51</v>
      </c>
      <c r="E3657" s="81">
        <v>17.600000000000001</v>
      </c>
      <c r="F3657" s="81">
        <v>48.11</v>
      </c>
      <c r="G3657" s="65">
        <f t="shared" si="56"/>
        <v>9</v>
      </c>
    </row>
    <row r="3658" spans="1:7" ht="30" x14ac:dyDescent="0.25">
      <c r="A3658" s="78" t="s">
        <v>5827</v>
      </c>
      <c r="B3658" s="79" t="s">
        <v>7873</v>
      </c>
      <c r="C3658" s="80" t="s">
        <v>6828</v>
      </c>
      <c r="D3658" s="81">
        <v>7304.27</v>
      </c>
      <c r="E3658" s="81">
        <v>150.15</v>
      </c>
      <c r="F3658" s="81">
        <v>7454.42</v>
      </c>
      <c r="G3658" s="65">
        <f t="shared" ref="G3658:G3721" si="57">LEN(A3658)</f>
        <v>9</v>
      </c>
    </row>
    <row r="3659" spans="1:7" x14ac:dyDescent="0.25">
      <c r="A3659" s="78" t="s">
        <v>5828</v>
      </c>
      <c r="B3659" s="79" t="s">
        <v>7090</v>
      </c>
      <c r="C3659" s="80"/>
      <c r="D3659" s="81"/>
      <c r="E3659" s="81"/>
      <c r="F3659" s="81"/>
      <c r="G3659" s="65">
        <f t="shared" si="57"/>
        <v>5</v>
      </c>
    </row>
    <row r="3660" spans="1:7" ht="30" x14ac:dyDescent="0.25">
      <c r="A3660" s="78" t="s">
        <v>5829</v>
      </c>
      <c r="B3660" s="79" t="s">
        <v>6640</v>
      </c>
      <c r="C3660" s="80" t="s">
        <v>6828</v>
      </c>
      <c r="D3660" s="81">
        <v>208.96</v>
      </c>
      <c r="E3660" s="81">
        <v>40.04</v>
      </c>
      <c r="F3660" s="81">
        <v>249</v>
      </c>
      <c r="G3660" s="65">
        <f t="shared" si="57"/>
        <v>9</v>
      </c>
    </row>
    <row r="3661" spans="1:7" ht="30" x14ac:dyDescent="0.25">
      <c r="A3661" s="78" t="s">
        <v>5830</v>
      </c>
      <c r="B3661" s="79" t="s">
        <v>5831</v>
      </c>
      <c r="C3661" s="80" t="s">
        <v>6828</v>
      </c>
      <c r="D3661" s="81">
        <v>29003.69</v>
      </c>
      <c r="E3661" s="81">
        <v>15.95</v>
      </c>
      <c r="F3661" s="81">
        <v>29019.64</v>
      </c>
      <c r="G3661" s="65">
        <f t="shared" si="57"/>
        <v>9</v>
      </c>
    </row>
    <row r="3662" spans="1:7" ht="30" x14ac:dyDescent="0.25">
      <c r="A3662" s="78" t="s">
        <v>8717</v>
      </c>
      <c r="B3662" s="79" t="s">
        <v>8718</v>
      </c>
      <c r="C3662" s="80" t="s">
        <v>6828</v>
      </c>
      <c r="D3662" s="81">
        <v>89.14</v>
      </c>
      <c r="E3662" s="81">
        <v>25.03</v>
      </c>
      <c r="F3662" s="81">
        <v>114.17</v>
      </c>
      <c r="G3662" s="65">
        <f t="shared" si="57"/>
        <v>9</v>
      </c>
    </row>
    <row r="3663" spans="1:7" ht="30" x14ac:dyDescent="0.25">
      <c r="A3663" s="78" t="s">
        <v>5832</v>
      </c>
      <c r="B3663" s="79" t="s">
        <v>7874</v>
      </c>
      <c r="C3663" s="80" t="s">
        <v>6828</v>
      </c>
      <c r="D3663" s="81">
        <v>90.44</v>
      </c>
      <c r="E3663" s="81">
        <v>25.03</v>
      </c>
      <c r="F3663" s="81">
        <v>115.47</v>
      </c>
      <c r="G3663" s="65">
        <f t="shared" si="57"/>
        <v>9</v>
      </c>
    </row>
    <row r="3664" spans="1:7" ht="30" x14ac:dyDescent="0.25">
      <c r="A3664" s="78" t="s">
        <v>5833</v>
      </c>
      <c r="B3664" s="79" t="s">
        <v>7875</v>
      </c>
      <c r="C3664" s="80" t="s">
        <v>6828</v>
      </c>
      <c r="D3664" s="81">
        <v>242.33</v>
      </c>
      <c r="E3664" s="81">
        <v>15.02</v>
      </c>
      <c r="F3664" s="81">
        <v>257.35000000000002</v>
      </c>
      <c r="G3664" s="65">
        <f t="shared" si="57"/>
        <v>9</v>
      </c>
    </row>
    <row r="3665" spans="1:7" x14ac:dyDescent="0.25">
      <c r="A3665" s="78" t="s">
        <v>5834</v>
      </c>
      <c r="B3665" s="79" t="s">
        <v>5835</v>
      </c>
      <c r="C3665" s="80" t="s">
        <v>6828</v>
      </c>
      <c r="D3665" s="81">
        <v>66.02</v>
      </c>
      <c r="E3665" s="81">
        <v>15.02</v>
      </c>
      <c r="F3665" s="81">
        <v>81.040000000000006</v>
      </c>
      <c r="G3665" s="65">
        <f t="shared" si="57"/>
        <v>9</v>
      </c>
    </row>
    <row r="3666" spans="1:7" ht="30" x14ac:dyDescent="0.25">
      <c r="A3666" s="78" t="s">
        <v>5836</v>
      </c>
      <c r="B3666" s="79" t="s">
        <v>5837</v>
      </c>
      <c r="C3666" s="80" t="s">
        <v>6828</v>
      </c>
      <c r="D3666" s="81">
        <v>175.5</v>
      </c>
      <c r="E3666" s="81">
        <v>15.02</v>
      </c>
      <c r="F3666" s="81">
        <v>190.52</v>
      </c>
      <c r="G3666" s="65">
        <f t="shared" si="57"/>
        <v>9</v>
      </c>
    </row>
    <row r="3667" spans="1:7" ht="30" x14ac:dyDescent="0.25">
      <c r="A3667" s="78" t="s">
        <v>5838</v>
      </c>
      <c r="B3667" s="79" t="s">
        <v>5839</v>
      </c>
      <c r="C3667" s="80" t="s">
        <v>6828</v>
      </c>
      <c r="D3667" s="81">
        <v>485.12</v>
      </c>
      <c r="E3667" s="81">
        <v>15.02</v>
      </c>
      <c r="F3667" s="81">
        <v>500.14</v>
      </c>
      <c r="G3667" s="65">
        <f t="shared" si="57"/>
        <v>9</v>
      </c>
    </row>
    <row r="3668" spans="1:7" x14ac:dyDescent="0.25">
      <c r="A3668" s="78" t="s">
        <v>5840</v>
      </c>
      <c r="B3668" s="79" t="s">
        <v>5841</v>
      </c>
      <c r="C3668" s="80" t="s">
        <v>6828</v>
      </c>
      <c r="D3668" s="81">
        <v>265.06</v>
      </c>
      <c r="E3668" s="81">
        <v>15.02</v>
      </c>
      <c r="F3668" s="81">
        <v>280.08</v>
      </c>
      <c r="G3668" s="65">
        <f t="shared" si="57"/>
        <v>9</v>
      </c>
    </row>
    <row r="3669" spans="1:7" ht="30" x14ac:dyDescent="0.25">
      <c r="A3669" s="78" t="s">
        <v>5842</v>
      </c>
      <c r="B3669" s="79" t="s">
        <v>5843</v>
      </c>
      <c r="C3669" s="80" t="s">
        <v>6828</v>
      </c>
      <c r="D3669" s="81">
        <v>815.74</v>
      </c>
      <c r="E3669" s="81">
        <v>15.95</v>
      </c>
      <c r="F3669" s="81">
        <v>831.69</v>
      </c>
      <c r="G3669" s="65">
        <f t="shared" si="57"/>
        <v>9</v>
      </c>
    </row>
    <row r="3670" spans="1:7" ht="30" x14ac:dyDescent="0.25">
      <c r="A3670" s="78" t="s">
        <v>5844</v>
      </c>
      <c r="B3670" s="79" t="s">
        <v>7876</v>
      </c>
      <c r="C3670" s="80" t="s">
        <v>6828</v>
      </c>
      <c r="D3670" s="81">
        <v>726.1</v>
      </c>
      <c r="E3670" s="81">
        <v>15.95</v>
      </c>
      <c r="F3670" s="81">
        <v>742.05</v>
      </c>
      <c r="G3670" s="65">
        <f t="shared" si="57"/>
        <v>9</v>
      </c>
    </row>
    <row r="3671" spans="1:7" x14ac:dyDescent="0.25">
      <c r="A3671" s="78" t="s">
        <v>5845</v>
      </c>
      <c r="B3671" s="79" t="s">
        <v>5846</v>
      </c>
      <c r="C3671" s="80" t="s">
        <v>6828</v>
      </c>
      <c r="D3671" s="81">
        <v>88.34</v>
      </c>
      <c r="E3671" s="81">
        <v>15.02</v>
      </c>
      <c r="F3671" s="81">
        <v>103.36</v>
      </c>
      <c r="G3671" s="65">
        <f t="shared" si="57"/>
        <v>9</v>
      </c>
    </row>
    <row r="3672" spans="1:7" ht="45" x14ac:dyDescent="0.25">
      <c r="A3672" s="78" t="s">
        <v>6641</v>
      </c>
      <c r="B3672" s="79" t="s">
        <v>7877</v>
      </c>
      <c r="C3672" s="80" t="s">
        <v>6828</v>
      </c>
      <c r="D3672" s="81">
        <v>270.98</v>
      </c>
      <c r="E3672" s="81">
        <v>15.95</v>
      </c>
      <c r="F3672" s="81">
        <v>286.93</v>
      </c>
      <c r="G3672" s="65">
        <f t="shared" si="57"/>
        <v>9</v>
      </c>
    </row>
    <row r="3673" spans="1:7" x14ac:dyDescent="0.25">
      <c r="A3673" s="78" t="s">
        <v>5847</v>
      </c>
      <c r="B3673" s="79" t="s">
        <v>5848</v>
      </c>
      <c r="C3673" s="80" t="s">
        <v>6828</v>
      </c>
      <c r="D3673" s="81">
        <v>72.87</v>
      </c>
      <c r="E3673" s="81">
        <v>55.06</v>
      </c>
      <c r="F3673" s="81">
        <v>127.93</v>
      </c>
      <c r="G3673" s="65">
        <f t="shared" si="57"/>
        <v>9</v>
      </c>
    </row>
    <row r="3674" spans="1:7" x14ac:dyDescent="0.25">
      <c r="A3674" s="78" t="s">
        <v>5849</v>
      </c>
      <c r="B3674" s="79" t="s">
        <v>5850</v>
      </c>
      <c r="C3674" s="80" t="s">
        <v>6828</v>
      </c>
      <c r="D3674" s="81">
        <v>186.82</v>
      </c>
      <c r="E3674" s="81">
        <v>50.05</v>
      </c>
      <c r="F3674" s="81">
        <v>236.87</v>
      </c>
      <c r="G3674" s="65">
        <f t="shared" si="57"/>
        <v>9</v>
      </c>
    </row>
    <row r="3675" spans="1:7" ht="30" x14ac:dyDescent="0.25">
      <c r="A3675" s="78" t="s">
        <v>5851</v>
      </c>
      <c r="B3675" s="79" t="s">
        <v>5852</v>
      </c>
      <c r="C3675" s="80" t="s">
        <v>6828</v>
      </c>
      <c r="D3675" s="81">
        <v>1334.99</v>
      </c>
      <c r="E3675" s="81">
        <v>15.02</v>
      </c>
      <c r="F3675" s="81">
        <v>1350.01</v>
      </c>
      <c r="G3675" s="65">
        <f t="shared" si="57"/>
        <v>9</v>
      </c>
    </row>
    <row r="3676" spans="1:7" x14ac:dyDescent="0.25">
      <c r="A3676" s="78" t="s">
        <v>5853</v>
      </c>
      <c r="B3676" s="79" t="s">
        <v>5854</v>
      </c>
      <c r="C3676" s="80" t="s">
        <v>6828</v>
      </c>
      <c r="D3676" s="81">
        <v>176.25</v>
      </c>
      <c r="E3676" s="81">
        <v>15.02</v>
      </c>
      <c r="F3676" s="81">
        <v>191.27</v>
      </c>
      <c r="G3676" s="65">
        <f t="shared" si="57"/>
        <v>9</v>
      </c>
    </row>
    <row r="3677" spans="1:7" x14ac:dyDescent="0.25">
      <c r="A3677" s="78" t="s">
        <v>5855</v>
      </c>
      <c r="B3677" s="79" t="s">
        <v>6642</v>
      </c>
      <c r="C3677" s="80" t="s">
        <v>6828</v>
      </c>
      <c r="D3677" s="81">
        <v>218.88</v>
      </c>
      <c r="E3677" s="81">
        <v>25.03</v>
      </c>
      <c r="F3677" s="81">
        <v>243.91</v>
      </c>
      <c r="G3677" s="65">
        <f t="shared" si="57"/>
        <v>9</v>
      </c>
    </row>
    <row r="3678" spans="1:7" x14ac:dyDescent="0.25">
      <c r="A3678" s="78" t="s">
        <v>5856</v>
      </c>
      <c r="B3678" s="79" t="s">
        <v>5857</v>
      </c>
      <c r="C3678" s="80" t="s">
        <v>6828</v>
      </c>
      <c r="D3678" s="81">
        <v>411.04</v>
      </c>
      <c r="E3678" s="81">
        <v>15.02</v>
      </c>
      <c r="F3678" s="81">
        <v>426.06</v>
      </c>
      <c r="G3678" s="65">
        <f t="shared" si="57"/>
        <v>9</v>
      </c>
    </row>
    <row r="3679" spans="1:7" x14ac:dyDescent="0.25">
      <c r="A3679" s="78" t="s">
        <v>5858</v>
      </c>
      <c r="B3679" s="79" t="s">
        <v>5859</v>
      </c>
      <c r="C3679" s="80" t="s">
        <v>6828</v>
      </c>
      <c r="D3679" s="81">
        <v>373.31</v>
      </c>
      <c r="E3679" s="81">
        <v>12.51</v>
      </c>
      <c r="F3679" s="81">
        <v>385.82</v>
      </c>
      <c r="G3679" s="65">
        <f t="shared" si="57"/>
        <v>9</v>
      </c>
    </row>
    <row r="3680" spans="1:7" x14ac:dyDescent="0.25">
      <c r="A3680" s="78" t="s">
        <v>5860</v>
      </c>
      <c r="B3680" s="79" t="s">
        <v>5861</v>
      </c>
      <c r="C3680" s="80" t="s">
        <v>6828</v>
      </c>
      <c r="D3680" s="81">
        <v>186.76</v>
      </c>
      <c r="E3680" s="81">
        <v>12.51</v>
      </c>
      <c r="F3680" s="81">
        <v>199.27</v>
      </c>
      <c r="G3680" s="65">
        <f t="shared" si="57"/>
        <v>9</v>
      </c>
    </row>
    <row r="3681" spans="1:7" x14ac:dyDescent="0.25">
      <c r="A3681" s="78" t="s">
        <v>5862</v>
      </c>
      <c r="B3681" s="79" t="s">
        <v>5863</v>
      </c>
      <c r="C3681" s="80"/>
      <c r="D3681" s="81"/>
      <c r="E3681" s="81"/>
      <c r="F3681" s="81"/>
      <c r="G3681" s="65">
        <f t="shared" si="57"/>
        <v>5</v>
      </c>
    </row>
    <row r="3682" spans="1:7" x14ac:dyDescent="0.25">
      <c r="A3682" s="78" t="s">
        <v>5864</v>
      </c>
      <c r="B3682" s="79" t="s">
        <v>5865</v>
      </c>
      <c r="C3682" s="80" t="s">
        <v>6828</v>
      </c>
      <c r="D3682" s="81">
        <v>1460.32</v>
      </c>
      <c r="E3682" s="81">
        <v>20.78</v>
      </c>
      <c r="F3682" s="81">
        <v>1481.1</v>
      </c>
      <c r="G3682" s="65">
        <f t="shared" si="57"/>
        <v>9</v>
      </c>
    </row>
    <row r="3683" spans="1:7" x14ac:dyDescent="0.25">
      <c r="A3683" s="78" t="s">
        <v>5866</v>
      </c>
      <c r="B3683" s="79" t="s">
        <v>5867</v>
      </c>
      <c r="C3683" s="80" t="s">
        <v>6828</v>
      </c>
      <c r="D3683" s="81">
        <v>6130.52</v>
      </c>
      <c r="E3683" s="81">
        <v>20.78</v>
      </c>
      <c r="F3683" s="81">
        <v>6151.3</v>
      </c>
      <c r="G3683" s="65">
        <f t="shared" si="57"/>
        <v>9</v>
      </c>
    </row>
    <row r="3684" spans="1:7" x14ac:dyDescent="0.25">
      <c r="A3684" s="78" t="s">
        <v>5868</v>
      </c>
      <c r="B3684" s="79" t="s">
        <v>5869</v>
      </c>
      <c r="C3684" s="80" t="s">
        <v>6828</v>
      </c>
      <c r="D3684" s="81">
        <v>186.59</v>
      </c>
      <c r="E3684" s="81">
        <v>20.78</v>
      </c>
      <c r="F3684" s="81">
        <v>207.37</v>
      </c>
      <c r="G3684" s="65">
        <f t="shared" si="57"/>
        <v>9</v>
      </c>
    </row>
    <row r="3685" spans="1:7" x14ac:dyDescent="0.25">
      <c r="A3685" s="78" t="s">
        <v>5870</v>
      </c>
      <c r="B3685" s="79" t="s">
        <v>5871</v>
      </c>
      <c r="C3685" s="80" t="s">
        <v>6828</v>
      </c>
      <c r="D3685" s="81">
        <v>263.2</v>
      </c>
      <c r="E3685" s="81">
        <v>20.78</v>
      </c>
      <c r="F3685" s="81">
        <v>283.98</v>
      </c>
      <c r="G3685" s="65">
        <f t="shared" si="57"/>
        <v>9</v>
      </c>
    </row>
    <row r="3686" spans="1:7" ht="30" x14ac:dyDescent="0.25">
      <c r="A3686" s="78" t="s">
        <v>5872</v>
      </c>
      <c r="B3686" s="79" t="s">
        <v>5873</v>
      </c>
      <c r="C3686" s="80" t="s">
        <v>6828</v>
      </c>
      <c r="D3686" s="81">
        <v>301.73</v>
      </c>
      <c r="E3686" s="81">
        <v>20.78</v>
      </c>
      <c r="F3686" s="81">
        <v>322.51</v>
      </c>
      <c r="G3686" s="65">
        <f t="shared" si="57"/>
        <v>9</v>
      </c>
    </row>
    <row r="3687" spans="1:7" ht="30" x14ac:dyDescent="0.25">
      <c r="A3687" s="78" t="s">
        <v>6643</v>
      </c>
      <c r="B3687" s="79" t="s">
        <v>6644</v>
      </c>
      <c r="C3687" s="80" t="s">
        <v>6828</v>
      </c>
      <c r="D3687" s="81">
        <v>1635.36</v>
      </c>
      <c r="E3687" s="81"/>
      <c r="F3687" s="81">
        <v>1635.36</v>
      </c>
      <c r="G3687" s="65">
        <f t="shared" si="57"/>
        <v>9</v>
      </c>
    </row>
    <row r="3688" spans="1:7" x14ac:dyDescent="0.25">
      <c r="A3688" s="78" t="s">
        <v>5874</v>
      </c>
      <c r="B3688" s="79" t="s">
        <v>5875</v>
      </c>
      <c r="C3688" s="80" t="s">
        <v>6828</v>
      </c>
      <c r="D3688" s="81">
        <v>199.65</v>
      </c>
      <c r="E3688" s="81">
        <v>20.78</v>
      </c>
      <c r="F3688" s="81">
        <v>220.43</v>
      </c>
      <c r="G3688" s="65">
        <f t="shared" si="57"/>
        <v>9</v>
      </c>
    </row>
    <row r="3689" spans="1:7" x14ac:dyDescent="0.25">
      <c r="A3689" s="78" t="s">
        <v>5876</v>
      </c>
      <c r="B3689" s="79" t="s">
        <v>5877</v>
      </c>
      <c r="C3689" s="80" t="s">
        <v>6828</v>
      </c>
      <c r="D3689" s="81">
        <v>220.7</v>
      </c>
      <c r="E3689" s="81">
        <v>20.78</v>
      </c>
      <c r="F3689" s="81">
        <v>241.48</v>
      </c>
      <c r="G3689" s="65">
        <f t="shared" si="57"/>
        <v>9</v>
      </c>
    </row>
    <row r="3690" spans="1:7" x14ac:dyDescent="0.25">
      <c r="A3690" s="78" t="s">
        <v>5878</v>
      </c>
      <c r="B3690" s="79" t="s">
        <v>5879</v>
      </c>
      <c r="C3690" s="80" t="s">
        <v>6828</v>
      </c>
      <c r="D3690" s="81">
        <v>258.64999999999998</v>
      </c>
      <c r="E3690" s="81">
        <v>20.78</v>
      </c>
      <c r="F3690" s="81">
        <v>279.43</v>
      </c>
      <c r="G3690" s="65">
        <f t="shared" si="57"/>
        <v>9</v>
      </c>
    </row>
    <row r="3691" spans="1:7" x14ac:dyDescent="0.25">
      <c r="A3691" s="78" t="s">
        <v>5880</v>
      </c>
      <c r="B3691" s="79" t="s">
        <v>5881</v>
      </c>
      <c r="C3691" s="80" t="s">
        <v>6828</v>
      </c>
      <c r="D3691" s="81">
        <v>667.85</v>
      </c>
      <c r="E3691" s="81">
        <v>20.78</v>
      </c>
      <c r="F3691" s="81">
        <v>688.63</v>
      </c>
      <c r="G3691" s="65">
        <f t="shared" si="57"/>
        <v>9</v>
      </c>
    </row>
    <row r="3692" spans="1:7" x14ac:dyDescent="0.25">
      <c r="A3692" s="78" t="s">
        <v>5882</v>
      </c>
      <c r="B3692" s="79" t="s">
        <v>5883</v>
      </c>
      <c r="C3692" s="80" t="s">
        <v>6828</v>
      </c>
      <c r="D3692" s="81">
        <v>223.15</v>
      </c>
      <c r="E3692" s="81">
        <v>2.04</v>
      </c>
      <c r="F3692" s="81">
        <v>225.19</v>
      </c>
      <c r="G3692" s="65">
        <f t="shared" si="57"/>
        <v>9</v>
      </c>
    </row>
    <row r="3693" spans="1:7" x14ac:dyDescent="0.25">
      <c r="A3693" s="78" t="s">
        <v>5884</v>
      </c>
      <c r="B3693" s="79" t="s">
        <v>5885</v>
      </c>
      <c r="C3693" s="80" t="s">
        <v>6828</v>
      </c>
      <c r="D3693" s="81">
        <v>232.55</v>
      </c>
      <c r="E3693" s="81">
        <v>2.04</v>
      </c>
      <c r="F3693" s="81">
        <v>234.59</v>
      </c>
      <c r="G3693" s="65">
        <f t="shared" si="57"/>
        <v>9</v>
      </c>
    </row>
    <row r="3694" spans="1:7" x14ac:dyDescent="0.25">
      <c r="A3694" s="78" t="s">
        <v>5886</v>
      </c>
      <c r="B3694" s="79" t="s">
        <v>7091</v>
      </c>
      <c r="C3694" s="80"/>
      <c r="D3694" s="81"/>
      <c r="E3694" s="81"/>
      <c r="F3694" s="81"/>
      <c r="G3694" s="65">
        <f t="shared" si="57"/>
        <v>5</v>
      </c>
    </row>
    <row r="3695" spans="1:7" x14ac:dyDescent="0.25">
      <c r="A3695" s="78" t="s">
        <v>5887</v>
      </c>
      <c r="B3695" s="79" t="s">
        <v>5888</v>
      </c>
      <c r="C3695" s="80" t="s">
        <v>6844</v>
      </c>
      <c r="D3695" s="81">
        <v>2.4900000000000002</v>
      </c>
      <c r="E3695" s="81"/>
      <c r="F3695" s="81">
        <v>2.4900000000000002</v>
      </c>
      <c r="G3695" s="65">
        <f t="shared" si="57"/>
        <v>9</v>
      </c>
    </row>
    <row r="3696" spans="1:7" x14ac:dyDescent="0.25">
      <c r="A3696" s="78" t="s">
        <v>5889</v>
      </c>
      <c r="B3696" s="79" t="s">
        <v>5890</v>
      </c>
      <c r="C3696" s="80" t="s">
        <v>6843</v>
      </c>
      <c r="D3696" s="81">
        <v>10.89</v>
      </c>
      <c r="E3696" s="81"/>
      <c r="F3696" s="81">
        <v>10.89</v>
      </c>
      <c r="G3696" s="65">
        <f t="shared" si="57"/>
        <v>9</v>
      </c>
    </row>
    <row r="3697" spans="1:7" x14ac:dyDescent="0.25">
      <c r="A3697" s="78" t="s">
        <v>5891</v>
      </c>
      <c r="B3697" s="79" t="s">
        <v>5892</v>
      </c>
      <c r="C3697" s="80" t="s">
        <v>6843</v>
      </c>
      <c r="D3697" s="81">
        <v>8.34</v>
      </c>
      <c r="E3697" s="81"/>
      <c r="F3697" s="81">
        <v>8.34</v>
      </c>
      <c r="G3697" s="65">
        <f t="shared" si="57"/>
        <v>9</v>
      </c>
    </row>
    <row r="3698" spans="1:7" ht="30" x14ac:dyDescent="0.25">
      <c r="A3698" s="78" t="s">
        <v>5893</v>
      </c>
      <c r="B3698" s="79" t="s">
        <v>7878</v>
      </c>
      <c r="C3698" s="80" t="s">
        <v>6828</v>
      </c>
      <c r="D3698" s="81">
        <v>41.64</v>
      </c>
      <c r="E3698" s="81"/>
      <c r="F3698" s="81">
        <v>41.64</v>
      </c>
      <c r="G3698" s="65">
        <f t="shared" si="57"/>
        <v>9</v>
      </c>
    </row>
    <row r="3699" spans="1:7" ht="30" x14ac:dyDescent="0.25">
      <c r="A3699" s="78" t="s">
        <v>5894</v>
      </c>
      <c r="B3699" s="79" t="s">
        <v>7879</v>
      </c>
      <c r="C3699" s="80" t="s">
        <v>6828</v>
      </c>
      <c r="D3699" s="81">
        <v>26.28</v>
      </c>
      <c r="E3699" s="81"/>
      <c r="F3699" s="81">
        <v>26.28</v>
      </c>
      <c r="G3699" s="65">
        <f t="shared" si="57"/>
        <v>9</v>
      </c>
    </row>
    <row r="3700" spans="1:7" x14ac:dyDescent="0.25">
      <c r="A3700" s="78" t="s">
        <v>5895</v>
      </c>
      <c r="B3700" s="79" t="s">
        <v>5896</v>
      </c>
      <c r="C3700" s="80" t="s">
        <v>6828</v>
      </c>
      <c r="D3700" s="81">
        <v>0.06</v>
      </c>
      <c r="E3700" s="81">
        <v>17.600000000000001</v>
      </c>
      <c r="F3700" s="81">
        <v>17.66</v>
      </c>
      <c r="G3700" s="65">
        <f t="shared" si="57"/>
        <v>9</v>
      </c>
    </row>
    <row r="3701" spans="1:7" x14ac:dyDescent="0.25">
      <c r="A3701" s="78" t="s">
        <v>5897</v>
      </c>
      <c r="B3701" s="79" t="s">
        <v>7092</v>
      </c>
      <c r="C3701" s="80"/>
      <c r="D3701" s="81"/>
      <c r="E3701" s="81"/>
      <c r="F3701" s="81"/>
      <c r="G3701" s="65">
        <f t="shared" si="57"/>
        <v>2</v>
      </c>
    </row>
    <row r="3702" spans="1:7" x14ac:dyDescent="0.25">
      <c r="A3702" s="78" t="s">
        <v>5898</v>
      </c>
      <c r="B3702" s="79" t="s">
        <v>7093</v>
      </c>
      <c r="C3702" s="80"/>
      <c r="D3702" s="81"/>
      <c r="E3702" s="81"/>
      <c r="F3702" s="81"/>
      <c r="G3702" s="65">
        <f t="shared" si="57"/>
        <v>5</v>
      </c>
    </row>
    <row r="3703" spans="1:7" ht="30" x14ac:dyDescent="0.25">
      <c r="A3703" s="78" t="s">
        <v>5899</v>
      </c>
      <c r="B3703" s="79" t="s">
        <v>5900</v>
      </c>
      <c r="C3703" s="80" t="s">
        <v>6830</v>
      </c>
      <c r="D3703" s="81">
        <v>3.64</v>
      </c>
      <c r="E3703" s="81">
        <v>0.16</v>
      </c>
      <c r="F3703" s="81">
        <v>3.8</v>
      </c>
      <c r="G3703" s="65">
        <f t="shared" si="57"/>
        <v>9</v>
      </c>
    </row>
    <row r="3704" spans="1:7" ht="30" x14ac:dyDescent="0.25">
      <c r="A3704" s="78" t="s">
        <v>5901</v>
      </c>
      <c r="B3704" s="79" t="s">
        <v>7880</v>
      </c>
      <c r="C3704" s="80" t="s">
        <v>6830</v>
      </c>
      <c r="D3704" s="81">
        <v>28.73</v>
      </c>
      <c r="E3704" s="81">
        <v>0.33</v>
      </c>
      <c r="F3704" s="81">
        <v>29.06</v>
      </c>
      <c r="G3704" s="65">
        <f t="shared" si="57"/>
        <v>9</v>
      </c>
    </row>
    <row r="3705" spans="1:7" x14ac:dyDescent="0.25">
      <c r="A3705" s="78" t="s">
        <v>5902</v>
      </c>
      <c r="B3705" s="79" t="s">
        <v>5903</v>
      </c>
      <c r="C3705" s="80" t="s">
        <v>6834</v>
      </c>
      <c r="D3705" s="81">
        <v>23.08</v>
      </c>
      <c r="E3705" s="81">
        <v>0.65</v>
      </c>
      <c r="F3705" s="81">
        <v>23.73</v>
      </c>
      <c r="G3705" s="65">
        <f t="shared" si="57"/>
        <v>9</v>
      </c>
    </row>
    <row r="3706" spans="1:7" x14ac:dyDescent="0.25">
      <c r="A3706" s="78" t="s">
        <v>5904</v>
      </c>
      <c r="B3706" s="79" t="s">
        <v>5905</v>
      </c>
      <c r="C3706" s="80" t="s">
        <v>6834</v>
      </c>
      <c r="D3706" s="81">
        <v>300.57</v>
      </c>
      <c r="E3706" s="81">
        <v>30.54</v>
      </c>
      <c r="F3706" s="81">
        <v>331.11</v>
      </c>
      <c r="G3706" s="65">
        <f t="shared" si="57"/>
        <v>9</v>
      </c>
    </row>
    <row r="3707" spans="1:7" x14ac:dyDescent="0.25">
      <c r="A3707" s="78" t="s">
        <v>5906</v>
      </c>
      <c r="B3707" s="79" t="s">
        <v>5907</v>
      </c>
      <c r="C3707" s="80" t="s">
        <v>6834</v>
      </c>
      <c r="D3707" s="81">
        <v>243.72</v>
      </c>
      <c r="E3707" s="81">
        <v>3.14</v>
      </c>
      <c r="F3707" s="81">
        <v>246.86</v>
      </c>
      <c r="G3707" s="65">
        <f t="shared" si="57"/>
        <v>9</v>
      </c>
    </row>
    <row r="3708" spans="1:7" x14ac:dyDescent="0.25">
      <c r="A3708" s="78" t="s">
        <v>5908</v>
      </c>
      <c r="B3708" s="79" t="s">
        <v>5909</v>
      </c>
      <c r="C3708" s="80" t="s">
        <v>6834</v>
      </c>
      <c r="D3708" s="81">
        <v>212.19</v>
      </c>
      <c r="E3708" s="81">
        <v>3.14</v>
      </c>
      <c r="F3708" s="81">
        <v>215.33</v>
      </c>
      <c r="G3708" s="65">
        <f t="shared" si="57"/>
        <v>9</v>
      </c>
    </row>
    <row r="3709" spans="1:7" x14ac:dyDescent="0.25">
      <c r="A3709" s="78" t="s">
        <v>5910</v>
      </c>
      <c r="B3709" s="79" t="s">
        <v>5911</v>
      </c>
      <c r="C3709" s="80" t="s">
        <v>6834</v>
      </c>
      <c r="D3709" s="81">
        <v>868.74</v>
      </c>
      <c r="E3709" s="81">
        <v>15.27</v>
      </c>
      <c r="F3709" s="81">
        <v>884.01</v>
      </c>
      <c r="G3709" s="65">
        <f t="shared" si="57"/>
        <v>9</v>
      </c>
    </row>
    <row r="3710" spans="1:7" ht="30" x14ac:dyDescent="0.25">
      <c r="A3710" s="78" t="s">
        <v>5912</v>
      </c>
      <c r="B3710" s="79" t="s">
        <v>5913</v>
      </c>
      <c r="C3710" s="80" t="s">
        <v>6834</v>
      </c>
      <c r="D3710" s="81">
        <v>302.2</v>
      </c>
      <c r="E3710" s="81"/>
      <c r="F3710" s="81">
        <v>302.2</v>
      </c>
      <c r="G3710" s="65">
        <f t="shared" si="57"/>
        <v>9</v>
      </c>
    </row>
    <row r="3711" spans="1:7" ht="30" x14ac:dyDescent="0.25">
      <c r="A3711" s="78" t="s">
        <v>5914</v>
      </c>
      <c r="B3711" s="79" t="s">
        <v>7881</v>
      </c>
      <c r="C3711" s="80" t="s">
        <v>6830</v>
      </c>
      <c r="D3711" s="81">
        <v>24.06</v>
      </c>
      <c r="E3711" s="81">
        <v>0.46</v>
      </c>
      <c r="F3711" s="81">
        <v>24.52</v>
      </c>
      <c r="G3711" s="65">
        <f t="shared" si="57"/>
        <v>9</v>
      </c>
    </row>
    <row r="3712" spans="1:7" x14ac:dyDescent="0.25">
      <c r="A3712" s="78" t="s">
        <v>5915</v>
      </c>
      <c r="B3712" s="79" t="s">
        <v>5916</v>
      </c>
      <c r="C3712" s="80" t="s">
        <v>6830</v>
      </c>
      <c r="D3712" s="81"/>
      <c r="E3712" s="81">
        <v>0.81</v>
      </c>
      <c r="F3712" s="81">
        <v>0.81</v>
      </c>
      <c r="G3712" s="65">
        <f t="shared" si="57"/>
        <v>9</v>
      </c>
    </row>
    <row r="3713" spans="1:7" x14ac:dyDescent="0.25">
      <c r="A3713" s="78" t="s">
        <v>5917</v>
      </c>
      <c r="B3713" s="79" t="s">
        <v>7094</v>
      </c>
      <c r="C3713" s="80"/>
      <c r="D3713" s="81"/>
      <c r="E3713" s="81"/>
      <c r="F3713" s="81"/>
      <c r="G3713" s="65">
        <f t="shared" si="57"/>
        <v>5</v>
      </c>
    </row>
    <row r="3714" spans="1:7" ht="30" x14ac:dyDescent="0.25">
      <c r="A3714" s="78" t="s">
        <v>5918</v>
      </c>
      <c r="B3714" s="79" t="s">
        <v>5919</v>
      </c>
      <c r="C3714" s="80" t="s">
        <v>6834</v>
      </c>
      <c r="D3714" s="81">
        <v>118.73</v>
      </c>
      <c r="E3714" s="81">
        <v>13.03</v>
      </c>
      <c r="F3714" s="81">
        <v>131.76</v>
      </c>
      <c r="G3714" s="65">
        <f t="shared" si="57"/>
        <v>9</v>
      </c>
    </row>
    <row r="3715" spans="1:7" ht="30" x14ac:dyDescent="0.25">
      <c r="A3715" s="78" t="s">
        <v>8178</v>
      </c>
      <c r="B3715" s="79" t="s">
        <v>8179</v>
      </c>
      <c r="C3715" s="80" t="s">
        <v>6834</v>
      </c>
      <c r="D3715" s="81">
        <v>175.97</v>
      </c>
      <c r="E3715" s="81">
        <v>96.05</v>
      </c>
      <c r="F3715" s="81">
        <v>272.02</v>
      </c>
      <c r="G3715" s="65">
        <f t="shared" si="57"/>
        <v>9</v>
      </c>
    </row>
    <row r="3716" spans="1:7" x14ac:dyDescent="0.25">
      <c r="A3716" s="78" t="s">
        <v>5920</v>
      </c>
      <c r="B3716" s="79" t="s">
        <v>7095</v>
      </c>
      <c r="C3716" s="80"/>
      <c r="D3716" s="81"/>
      <c r="E3716" s="81"/>
      <c r="F3716" s="81"/>
      <c r="G3716" s="65">
        <f t="shared" si="57"/>
        <v>5</v>
      </c>
    </row>
    <row r="3717" spans="1:7" x14ac:dyDescent="0.25">
      <c r="A3717" s="78" t="s">
        <v>5921</v>
      </c>
      <c r="B3717" s="79" t="s">
        <v>5922</v>
      </c>
      <c r="C3717" s="80" t="s">
        <v>6834</v>
      </c>
      <c r="D3717" s="81">
        <v>1331.32</v>
      </c>
      <c r="E3717" s="81">
        <v>16.97</v>
      </c>
      <c r="F3717" s="81">
        <v>1348.29</v>
      </c>
      <c r="G3717" s="65">
        <f t="shared" si="57"/>
        <v>9</v>
      </c>
    </row>
    <row r="3718" spans="1:7" ht="30" x14ac:dyDescent="0.25">
      <c r="A3718" s="78" t="s">
        <v>5923</v>
      </c>
      <c r="B3718" s="79" t="s">
        <v>5924</v>
      </c>
      <c r="C3718" s="80" t="s">
        <v>6834</v>
      </c>
      <c r="D3718" s="81">
        <v>1487.08</v>
      </c>
      <c r="E3718" s="81">
        <v>16.97</v>
      </c>
      <c r="F3718" s="81">
        <v>1504.05</v>
      </c>
      <c r="G3718" s="65">
        <f t="shared" si="57"/>
        <v>9</v>
      </c>
    </row>
    <row r="3719" spans="1:7" ht="30" x14ac:dyDescent="0.25">
      <c r="A3719" s="78" t="s">
        <v>5925</v>
      </c>
      <c r="B3719" s="79" t="s">
        <v>5926</v>
      </c>
      <c r="C3719" s="80" t="s">
        <v>6834</v>
      </c>
      <c r="D3719" s="81">
        <v>1487.08</v>
      </c>
      <c r="E3719" s="81">
        <v>16.97</v>
      </c>
      <c r="F3719" s="81">
        <v>1504.05</v>
      </c>
      <c r="G3719" s="65">
        <f t="shared" si="57"/>
        <v>9</v>
      </c>
    </row>
    <row r="3720" spans="1:7" x14ac:dyDescent="0.25">
      <c r="A3720" s="78" t="s">
        <v>5927</v>
      </c>
      <c r="B3720" s="79" t="s">
        <v>5928</v>
      </c>
      <c r="C3720" s="80" t="s">
        <v>6830</v>
      </c>
      <c r="D3720" s="81">
        <v>7.01</v>
      </c>
      <c r="E3720" s="81">
        <v>0.1</v>
      </c>
      <c r="F3720" s="81">
        <v>7.11</v>
      </c>
      <c r="G3720" s="65">
        <f t="shared" si="57"/>
        <v>9</v>
      </c>
    </row>
    <row r="3721" spans="1:7" x14ac:dyDescent="0.25">
      <c r="A3721" s="78" t="s">
        <v>5929</v>
      </c>
      <c r="B3721" s="79" t="s">
        <v>5930</v>
      </c>
      <c r="C3721" s="80" t="s">
        <v>6830</v>
      </c>
      <c r="D3721" s="81">
        <v>13.65</v>
      </c>
      <c r="E3721" s="81">
        <v>0.12</v>
      </c>
      <c r="F3721" s="81">
        <v>13.77</v>
      </c>
      <c r="G3721" s="65">
        <f t="shared" si="57"/>
        <v>9</v>
      </c>
    </row>
    <row r="3722" spans="1:7" x14ac:dyDescent="0.25">
      <c r="A3722" s="78" t="s">
        <v>5931</v>
      </c>
      <c r="B3722" s="79" t="s">
        <v>5932</v>
      </c>
      <c r="C3722" s="80" t="s">
        <v>6834</v>
      </c>
      <c r="D3722" s="81">
        <v>1552.64</v>
      </c>
      <c r="E3722" s="81">
        <v>16.97</v>
      </c>
      <c r="F3722" s="81">
        <v>1569.61</v>
      </c>
      <c r="G3722" s="65">
        <f t="shared" ref="G3722:G3785" si="58">LEN(A3722)</f>
        <v>9</v>
      </c>
    </row>
    <row r="3723" spans="1:7" x14ac:dyDescent="0.25">
      <c r="A3723" s="78" t="s">
        <v>5933</v>
      </c>
      <c r="B3723" s="79" t="s">
        <v>5934</v>
      </c>
      <c r="C3723" s="80" t="s">
        <v>6834</v>
      </c>
      <c r="D3723" s="81">
        <v>1641.72</v>
      </c>
      <c r="E3723" s="81">
        <v>40.72</v>
      </c>
      <c r="F3723" s="81">
        <v>1682.44</v>
      </c>
      <c r="G3723" s="65">
        <f t="shared" si="58"/>
        <v>9</v>
      </c>
    </row>
    <row r="3724" spans="1:7" x14ac:dyDescent="0.25">
      <c r="A3724" s="78" t="s">
        <v>5935</v>
      </c>
      <c r="B3724" s="79" t="s">
        <v>7096</v>
      </c>
      <c r="C3724" s="80"/>
      <c r="D3724" s="81"/>
      <c r="E3724" s="81"/>
      <c r="F3724" s="81"/>
      <c r="G3724" s="65">
        <f t="shared" si="58"/>
        <v>5</v>
      </c>
    </row>
    <row r="3725" spans="1:7" x14ac:dyDescent="0.25">
      <c r="A3725" s="78" t="s">
        <v>5936</v>
      </c>
      <c r="B3725" s="79" t="s">
        <v>5937</v>
      </c>
      <c r="C3725" s="80" t="s">
        <v>6830</v>
      </c>
      <c r="D3725" s="81">
        <v>278.64</v>
      </c>
      <c r="E3725" s="81">
        <v>26.04</v>
      </c>
      <c r="F3725" s="81">
        <v>304.68</v>
      </c>
      <c r="G3725" s="65">
        <f t="shared" si="58"/>
        <v>9</v>
      </c>
    </row>
    <row r="3726" spans="1:7" x14ac:dyDescent="0.25">
      <c r="A3726" s="78" t="s">
        <v>5938</v>
      </c>
      <c r="B3726" s="79" t="s">
        <v>5939</v>
      </c>
      <c r="C3726" s="80" t="s">
        <v>6830</v>
      </c>
      <c r="D3726" s="81">
        <v>15.35</v>
      </c>
      <c r="E3726" s="81">
        <v>2.04</v>
      </c>
      <c r="F3726" s="81">
        <v>17.39</v>
      </c>
      <c r="G3726" s="65">
        <f t="shared" si="58"/>
        <v>9</v>
      </c>
    </row>
    <row r="3727" spans="1:7" ht="30" x14ac:dyDescent="0.25">
      <c r="A3727" s="78" t="s">
        <v>5940</v>
      </c>
      <c r="B3727" s="79" t="s">
        <v>5941</v>
      </c>
      <c r="C3727" s="80" t="s">
        <v>6830</v>
      </c>
      <c r="D3727" s="81">
        <v>10.220000000000001</v>
      </c>
      <c r="E3727" s="81">
        <v>6.31</v>
      </c>
      <c r="F3727" s="81">
        <v>16.53</v>
      </c>
      <c r="G3727" s="65">
        <f t="shared" si="58"/>
        <v>9</v>
      </c>
    </row>
    <row r="3728" spans="1:7" x14ac:dyDescent="0.25">
      <c r="A3728" s="78" t="s">
        <v>5942</v>
      </c>
      <c r="B3728" s="79" t="s">
        <v>5943</v>
      </c>
      <c r="C3728" s="80" t="s">
        <v>6830</v>
      </c>
      <c r="D3728" s="81">
        <v>45.48</v>
      </c>
      <c r="E3728" s="81">
        <v>5.09</v>
      </c>
      <c r="F3728" s="81">
        <v>50.57</v>
      </c>
      <c r="G3728" s="65">
        <f t="shared" si="58"/>
        <v>9</v>
      </c>
    </row>
    <row r="3729" spans="1:7" ht="45" x14ac:dyDescent="0.25">
      <c r="A3729" s="78" t="s">
        <v>5944</v>
      </c>
      <c r="B3729" s="79" t="s">
        <v>7882</v>
      </c>
      <c r="C3729" s="80" t="s">
        <v>6830</v>
      </c>
      <c r="D3729" s="81">
        <v>102.3</v>
      </c>
      <c r="E3729" s="81">
        <v>19.66</v>
      </c>
      <c r="F3729" s="81">
        <v>121.96</v>
      </c>
      <c r="G3729" s="65">
        <f t="shared" si="58"/>
        <v>9</v>
      </c>
    </row>
    <row r="3730" spans="1:7" ht="45" x14ac:dyDescent="0.25">
      <c r="A3730" s="78" t="s">
        <v>6504</v>
      </c>
      <c r="B3730" s="79" t="s">
        <v>7883</v>
      </c>
      <c r="C3730" s="80" t="s">
        <v>6830</v>
      </c>
      <c r="D3730" s="81">
        <v>103.06</v>
      </c>
      <c r="E3730" s="81">
        <v>19.66</v>
      </c>
      <c r="F3730" s="81">
        <v>122.72</v>
      </c>
      <c r="G3730" s="65">
        <f t="shared" si="58"/>
        <v>9</v>
      </c>
    </row>
    <row r="3731" spans="1:7" ht="45" x14ac:dyDescent="0.25">
      <c r="A3731" s="78" t="s">
        <v>5945</v>
      </c>
      <c r="B3731" s="79" t="s">
        <v>7884</v>
      </c>
      <c r="C3731" s="80" t="s">
        <v>6830</v>
      </c>
      <c r="D3731" s="81">
        <v>119.36</v>
      </c>
      <c r="E3731" s="81">
        <v>26.21</v>
      </c>
      <c r="F3731" s="81">
        <v>145.57</v>
      </c>
      <c r="G3731" s="65">
        <f t="shared" si="58"/>
        <v>9</v>
      </c>
    </row>
    <row r="3732" spans="1:7" ht="30" x14ac:dyDescent="0.25">
      <c r="A3732" s="78" t="s">
        <v>5946</v>
      </c>
      <c r="B3732" s="79" t="s">
        <v>5947</v>
      </c>
      <c r="C3732" s="80" t="s">
        <v>6830</v>
      </c>
      <c r="D3732" s="81">
        <v>92.16</v>
      </c>
      <c r="E3732" s="81">
        <v>9.6300000000000008</v>
      </c>
      <c r="F3732" s="81">
        <v>101.79</v>
      </c>
      <c r="G3732" s="65">
        <f t="shared" si="58"/>
        <v>9</v>
      </c>
    </row>
    <row r="3733" spans="1:7" ht="30" x14ac:dyDescent="0.25">
      <c r="A3733" s="78" t="s">
        <v>5948</v>
      </c>
      <c r="B3733" s="79" t="s">
        <v>8180</v>
      </c>
      <c r="C3733" s="80" t="s">
        <v>6830</v>
      </c>
      <c r="D3733" s="81">
        <v>106.12</v>
      </c>
      <c r="E3733" s="81">
        <v>20.36</v>
      </c>
      <c r="F3733" s="81">
        <v>126.48</v>
      </c>
      <c r="G3733" s="65">
        <f t="shared" si="58"/>
        <v>9</v>
      </c>
    </row>
    <row r="3734" spans="1:7" ht="30" x14ac:dyDescent="0.25">
      <c r="A3734" s="78" t="s">
        <v>7885</v>
      </c>
      <c r="B3734" s="79" t="s">
        <v>8181</v>
      </c>
      <c r="C3734" s="80" t="s">
        <v>6830</v>
      </c>
      <c r="D3734" s="81">
        <v>115.04</v>
      </c>
      <c r="E3734" s="81">
        <v>20.36</v>
      </c>
      <c r="F3734" s="81">
        <v>135.4</v>
      </c>
      <c r="G3734" s="65">
        <f t="shared" si="58"/>
        <v>9</v>
      </c>
    </row>
    <row r="3735" spans="1:7" x14ac:dyDescent="0.25">
      <c r="A3735" s="78" t="s">
        <v>5949</v>
      </c>
      <c r="B3735" s="79" t="s">
        <v>5950</v>
      </c>
      <c r="C3735" s="80"/>
      <c r="D3735" s="81"/>
      <c r="E3735" s="81"/>
      <c r="F3735" s="81"/>
      <c r="G3735" s="65">
        <f t="shared" si="58"/>
        <v>5</v>
      </c>
    </row>
    <row r="3736" spans="1:7" x14ac:dyDescent="0.25">
      <c r="A3736" s="78" t="s">
        <v>5951</v>
      </c>
      <c r="B3736" s="79" t="s">
        <v>5952</v>
      </c>
      <c r="C3736" s="80" t="s">
        <v>6833</v>
      </c>
      <c r="D3736" s="81">
        <v>44.83</v>
      </c>
      <c r="E3736" s="81">
        <v>12.29</v>
      </c>
      <c r="F3736" s="81">
        <v>57.12</v>
      </c>
      <c r="G3736" s="65">
        <f t="shared" si="58"/>
        <v>9</v>
      </c>
    </row>
    <row r="3737" spans="1:7" x14ac:dyDescent="0.25">
      <c r="A3737" s="78" t="s">
        <v>5953</v>
      </c>
      <c r="B3737" s="79" t="s">
        <v>5954</v>
      </c>
      <c r="C3737" s="80" t="s">
        <v>6833</v>
      </c>
      <c r="D3737" s="81">
        <v>43.33</v>
      </c>
      <c r="E3737" s="81">
        <v>12.29</v>
      </c>
      <c r="F3737" s="81">
        <v>55.62</v>
      </c>
      <c r="G3737" s="65">
        <f t="shared" si="58"/>
        <v>9</v>
      </c>
    </row>
    <row r="3738" spans="1:7" ht="30" x14ac:dyDescent="0.25">
      <c r="A3738" s="78" t="s">
        <v>5955</v>
      </c>
      <c r="B3738" s="79" t="s">
        <v>5956</v>
      </c>
      <c r="C3738" s="80" t="s">
        <v>6834</v>
      </c>
      <c r="D3738" s="81">
        <v>505.8</v>
      </c>
      <c r="E3738" s="81">
        <v>44.26</v>
      </c>
      <c r="F3738" s="81">
        <v>550.05999999999995</v>
      </c>
      <c r="G3738" s="65">
        <f t="shared" si="58"/>
        <v>9</v>
      </c>
    </row>
    <row r="3739" spans="1:7" ht="30" x14ac:dyDescent="0.25">
      <c r="A3739" s="78" t="s">
        <v>5957</v>
      </c>
      <c r="B3739" s="79" t="s">
        <v>5958</v>
      </c>
      <c r="C3739" s="80" t="s">
        <v>6834</v>
      </c>
      <c r="D3739" s="81">
        <v>526.71</v>
      </c>
      <c r="E3739" s="81">
        <v>44.26</v>
      </c>
      <c r="F3739" s="81">
        <v>570.97</v>
      </c>
      <c r="G3739" s="65">
        <f t="shared" si="58"/>
        <v>9</v>
      </c>
    </row>
    <row r="3740" spans="1:7" x14ac:dyDescent="0.25">
      <c r="A3740" s="78" t="s">
        <v>8182</v>
      </c>
      <c r="B3740" s="79" t="s">
        <v>8183</v>
      </c>
      <c r="C3740" s="80" t="s">
        <v>6834</v>
      </c>
      <c r="D3740" s="81">
        <v>83.91</v>
      </c>
      <c r="E3740" s="81">
        <v>318.81</v>
      </c>
      <c r="F3740" s="81">
        <v>402.72</v>
      </c>
      <c r="G3740" s="65">
        <f t="shared" si="58"/>
        <v>9</v>
      </c>
    </row>
    <row r="3741" spans="1:7" ht="30" x14ac:dyDescent="0.25">
      <c r="A3741" s="78" t="s">
        <v>5959</v>
      </c>
      <c r="B3741" s="79" t="s">
        <v>5960</v>
      </c>
      <c r="C3741" s="80" t="s">
        <v>6834</v>
      </c>
      <c r="D3741" s="81">
        <v>710.73</v>
      </c>
      <c r="E3741" s="81">
        <v>90.3</v>
      </c>
      <c r="F3741" s="81">
        <v>801.03</v>
      </c>
      <c r="G3741" s="65">
        <f t="shared" si="58"/>
        <v>9</v>
      </c>
    </row>
    <row r="3742" spans="1:7" ht="30" x14ac:dyDescent="0.25">
      <c r="A3742" s="78" t="s">
        <v>5961</v>
      </c>
      <c r="B3742" s="79" t="s">
        <v>5962</v>
      </c>
      <c r="C3742" s="80" t="s">
        <v>6834</v>
      </c>
      <c r="D3742" s="81">
        <v>731.64</v>
      </c>
      <c r="E3742" s="81">
        <v>90.3</v>
      </c>
      <c r="F3742" s="81">
        <v>821.94</v>
      </c>
      <c r="G3742" s="65">
        <f t="shared" si="58"/>
        <v>9</v>
      </c>
    </row>
    <row r="3743" spans="1:7" x14ac:dyDescent="0.25">
      <c r="A3743" s="78" t="s">
        <v>5963</v>
      </c>
      <c r="B3743" s="79" t="s">
        <v>7097</v>
      </c>
      <c r="C3743" s="80"/>
      <c r="D3743" s="81"/>
      <c r="E3743" s="81"/>
      <c r="F3743" s="81"/>
      <c r="G3743" s="65">
        <f t="shared" si="58"/>
        <v>5</v>
      </c>
    </row>
    <row r="3744" spans="1:7" x14ac:dyDescent="0.25">
      <c r="A3744" s="78" t="s">
        <v>5964</v>
      </c>
      <c r="B3744" s="79" t="s">
        <v>5965</v>
      </c>
      <c r="C3744" s="80" t="s">
        <v>6830</v>
      </c>
      <c r="D3744" s="81">
        <v>318.48</v>
      </c>
      <c r="E3744" s="81"/>
      <c r="F3744" s="81">
        <v>318.48</v>
      </c>
      <c r="G3744" s="65">
        <f t="shared" si="58"/>
        <v>9</v>
      </c>
    </row>
    <row r="3745" spans="1:7" ht="30" x14ac:dyDescent="0.25">
      <c r="A3745" s="78" t="s">
        <v>5966</v>
      </c>
      <c r="B3745" s="79" t="s">
        <v>8719</v>
      </c>
      <c r="C3745" s="80" t="s">
        <v>6830</v>
      </c>
      <c r="D3745" s="81">
        <v>79.25</v>
      </c>
      <c r="E3745" s="81">
        <v>11.51</v>
      </c>
      <c r="F3745" s="81">
        <v>90.76</v>
      </c>
      <c r="G3745" s="65">
        <f t="shared" si="58"/>
        <v>9</v>
      </c>
    </row>
    <row r="3746" spans="1:7" ht="30" x14ac:dyDescent="0.25">
      <c r="A3746" s="78" t="s">
        <v>5967</v>
      </c>
      <c r="B3746" s="79" t="s">
        <v>7886</v>
      </c>
      <c r="C3746" s="80" t="s">
        <v>6830</v>
      </c>
      <c r="D3746" s="81">
        <v>83.23</v>
      </c>
      <c r="E3746" s="81">
        <v>11.51</v>
      </c>
      <c r="F3746" s="81">
        <v>94.74</v>
      </c>
      <c r="G3746" s="65">
        <f t="shared" si="58"/>
        <v>9</v>
      </c>
    </row>
    <row r="3747" spans="1:7" ht="30" x14ac:dyDescent="0.25">
      <c r="A3747" s="78" t="s">
        <v>5968</v>
      </c>
      <c r="B3747" s="79" t="s">
        <v>7887</v>
      </c>
      <c r="C3747" s="80" t="s">
        <v>6830</v>
      </c>
      <c r="D3747" s="81">
        <v>4.5999999999999996</v>
      </c>
      <c r="E3747" s="81">
        <v>10.27</v>
      </c>
      <c r="F3747" s="81">
        <v>14.87</v>
      </c>
      <c r="G3747" s="65">
        <f t="shared" si="58"/>
        <v>9</v>
      </c>
    </row>
    <row r="3748" spans="1:7" ht="30" x14ac:dyDescent="0.25">
      <c r="A3748" s="78" t="s">
        <v>5969</v>
      </c>
      <c r="B3748" s="79" t="s">
        <v>7888</v>
      </c>
      <c r="C3748" s="80" t="s">
        <v>6830</v>
      </c>
      <c r="D3748" s="81">
        <v>2.02</v>
      </c>
      <c r="E3748" s="81">
        <v>10.27</v>
      </c>
      <c r="F3748" s="81">
        <v>12.29</v>
      </c>
      <c r="G3748" s="65">
        <f t="shared" si="58"/>
        <v>9</v>
      </c>
    </row>
    <row r="3749" spans="1:7" ht="30" x14ac:dyDescent="0.25">
      <c r="A3749" s="78" t="s">
        <v>5970</v>
      </c>
      <c r="B3749" s="79" t="s">
        <v>7889</v>
      </c>
      <c r="C3749" s="80" t="s">
        <v>6830</v>
      </c>
      <c r="D3749" s="81">
        <v>108.65</v>
      </c>
      <c r="E3749" s="81">
        <v>29.12</v>
      </c>
      <c r="F3749" s="81">
        <v>137.77000000000001</v>
      </c>
      <c r="G3749" s="65">
        <f t="shared" si="58"/>
        <v>9</v>
      </c>
    </row>
    <row r="3750" spans="1:7" x14ac:dyDescent="0.25">
      <c r="A3750" s="78" t="s">
        <v>8720</v>
      </c>
      <c r="B3750" s="79" t="s">
        <v>8721</v>
      </c>
      <c r="C3750" s="80"/>
      <c r="D3750" s="81"/>
      <c r="E3750" s="81"/>
      <c r="F3750" s="81"/>
      <c r="G3750" s="65">
        <f t="shared" si="58"/>
        <v>5</v>
      </c>
    </row>
    <row r="3751" spans="1:7" ht="45" x14ac:dyDescent="0.25">
      <c r="A3751" s="78" t="s">
        <v>8722</v>
      </c>
      <c r="B3751" s="79" t="s">
        <v>8723</v>
      </c>
      <c r="C3751" s="80" t="s">
        <v>6830</v>
      </c>
      <c r="D3751" s="81">
        <v>0.22</v>
      </c>
      <c r="E3751" s="81">
        <v>0.27</v>
      </c>
      <c r="F3751" s="81">
        <v>0.49</v>
      </c>
      <c r="G3751" s="65">
        <f t="shared" si="58"/>
        <v>9</v>
      </c>
    </row>
    <row r="3752" spans="1:7" ht="30" x14ac:dyDescent="0.25">
      <c r="A3752" s="78" t="s">
        <v>8724</v>
      </c>
      <c r="B3752" s="79" t="s">
        <v>8725</v>
      </c>
      <c r="C3752" s="80" t="s">
        <v>6830</v>
      </c>
      <c r="D3752" s="81">
        <v>0.99</v>
      </c>
      <c r="E3752" s="81">
        <v>0.27</v>
      </c>
      <c r="F3752" s="81">
        <v>1.26</v>
      </c>
      <c r="G3752" s="65">
        <f t="shared" si="58"/>
        <v>9</v>
      </c>
    </row>
    <row r="3753" spans="1:7" ht="30" x14ac:dyDescent="0.25">
      <c r="A3753" s="78" t="s">
        <v>8726</v>
      </c>
      <c r="B3753" s="79" t="s">
        <v>8727</v>
      </c>
      <c r="C3753" s="80" t="s">
        <v>6843</v>
      </c>
      <c r="D3753" s="81">
        <v>33.130000000000003</v>
      </c>
      <c r="E3753" s="81">
        <v>19.86</v>
      </c>
      <c r="F3753" s="81">
        <v>52.99</v>
      </c>
      <c r="G3753" s="65">
        <f t="shared" si="58"/>
        <v>9</v>
      </c>
    </row>
    <row r="3754" spans="1:7" ht="30" x14ac:dyDescent="0.25">
      <c r="A3754" s="78" t="s">
        <v>8728</v>
      </c>
      <c r="B3754" s="79" t="s">
        <v>8729</v>
      </c>
      <c r="C3754" s="80" t="s">
        <v>6843</v>
      </c>
      <c r="D3754" s="81">
        <v>26.36</v>
      </c>
      <c r="E3754" s="81">
        <v>19.86</v>
      </c>
      <c r="F3754" s="81">
        <v>46.22</v>
      </c>
      <c r="G3754" s="65">
        <f t="shared" si="58"/>
        <v>9</v>
      </c>
    </row>
    <row r="3755" spans="1:7" x14ac:dyDescent="0.25">
      <c r="A3755" s="78" t="s">
        <v>5971</v>
      </c>
      <c r="B3755" s="79" t="s">
        <v>7098</v>
      </c>
      <c r="C3755" s="80"/>
      <c r="D3755" s="81"/>
      <c r="E3755" s="81"/>
      <c r="F3755" s="81"/>
      <c r="G3755" s="65">
        <f t="shared" si="58"/>
        <v>5</v>
      </c>
    </row>
    <row r="3756" spans="1:7" x14ac:dyDescent="0.25">
      <c r="A3756" s="78" t="s">
        <v>5972</v>
      </c>
      <c r="B3756" s="79" t="s">
        <v>5973</v>
      </c>
      <c r="C3756" s="80" t="s">
        <v>6833</v>
      </c>
      <c r="D3756" s="81">
        <v>66.319999999999993</v>
      </c>
      <c r="E3756" s="81">
        <v>14.05</v>
      </c>
      <c r="F3756" s="81">
        <v>80.37</v>
      </c>
      <c r="G3756" s="65">
        <f t="shared" si="58"/>
        <v>9</v>
      </c>
    </row>
    <row r="3757" spans="1:7" x14ac:dyDescent="0.25">
      <c r="A3757" s="78" t="s">
        <v>8730</v>
      </c>
      <c r="B3757" s="79" t="s">
        <v>8731</v>
      </c>
      <c r="C3757" s="80" t="s">
        <v>6828</v>
      </c>
      <c r="D3757" s="81">
        <v>119.26</v>
      </c>
      <c r="E3757" s="81">
        <v>19.84</v>
      </c>
      <c r="F3757" s="81">
        <v>139.1</v>
      </c>
      <c r="G3757" s="65">
        <f t="shared" si="58"/>
        <v>9</v>
      </c>
    </row>
    <row r="3758" spans="1:7" x14ac:dyDescent="0.25">
      <c r="A3758" s="78" t="s">
        <v>5974</v>
      </c>
      <c r="B3758" s="79" t="s">
        <v>5975</v>
      </c>
      <c r="C3758" s="80" t="s">
        <v>6833</v>
      </c>
      <c r="D3758" s="81">
        <v>9.85</v>
      </c>
      <c r="E3758" s="81">
        <v>12.29</v>
      </c>
      <c r="F3758" s="81">
        <v>22.14</v>
      </c>
      <c r="G3758" s="65">
        <f t="shared" si="58"/>
        <v>9</v>
      </c>
    </row>
    <row r="3759" spans="1:7" x14ac:dyDescent="0.25">
      <c r="A3759" s="78" t="s">
        <v>5976</v>
      </c>
      <c r="B3759" s="79" t="s">
        <v>5977</v>
      </c>
      <c r="C3759" s="80" t="s">
        <v>6830</v>
      </c>
      <c r="D3759" s="81">
        <v>14.97</v>
      </c>
      <c r="E3759" s="81">
        <v>26.04</v>
      </c>
      <c r="F3759" s="81">
        <v>41.01</v>
      </c>
      <c r="G3759" s="65">
        <f t="shared" si="58"/>
        <v>9</v>
      </c>
    </row>
    <row r="3760" spans="1:7" ht="30" x14ac:dyDescent="0.25">
      <c r="A3760" s="78" t="s">
        <v>5978</v>
      </c>
      <c r="B3760" s="79" t="s">
        <v>5979</v>
      </c>
      <c r="C3760" s="80" t="s">
        <v>6830</v>
      </c>
      <c r="D3760" s="81">
        <v>9.84</v>
      </c>
      <c r="E3760" s="81">
        <v>16.079999999999998</v>
      </c>
      <c r="F3760" s="81">
        <v>25.92</v>
      </c>
      <c r="G3760" s="65">
        <f t="shared" si="58"/>
        <v>9</v>
      </c>
    </row>
    <row r="3761" spans="1:7" ht="30" x14ac:dyDescent="0.25">
      <c r="A3761" s="78" t="s">
        <v>5980</v>
      </c>
      <c r="B3761" s="79" t="s">
        <v>5981</v>
      </c>
      <c r="C3761" s="80" t="s">
        <v>6830</v>
      </c>
      <c r="D3761" s="81">
        <v>9.9499999999999993</v>
      </c>
      <c r="E3761" s="81">
        <v>18.64</v>
      </c>
      <c r="F3761" s="81">
        <v>28.59</v>
      </c>
      <c r="G3761" s="65">
        <f t="shared" si="58"/>
        <v>9</v>
      </c>
    </row>
    <row r="3762" spans="1:7" ht="30" x14ac:dyDescent="0.25">
      <c r="A3762" s="78" t="s">
        <v>5982</v>
      </c>
      <c r="B3762" s="79" t="s">
        <v>7890</v>
      </c>
      <c r="C3762" s="80" t="s">
        <v>6830</v>
      </c>
      <c r="D3762" s="81">
        <v>10.119999999999999</v>
      </c>
      <c r="E3762" s="81">
        <v>22.39</v>
      </c>
      <c r="F3762" s="81">
        <v>32.51</v>
      </c>
      <c r="G3762" s="65">
        <f t="shared" si="58"/>
        <v>9</v>
      </c>
    </row>
    <row r="3763" spans="1:7" x14ac:dyDescent="0.25">
      <c r="A3763" s="78" t="s">
        <v>5983</v>
      </c>
      <c r="B3763" s="79" t="s">
        <v>5984</v>
      </c>
      <c r="C3763" s="80"/>
      <c r="D3763" s="81"/>
      <c r="E3763" s="81"/>
      <c r="F3763" s="81"/>
      <c r="G3763" s="65">
        <f t="shared" si="58"/>
        <v>2</v>
      </c>
    </row>
    <row r="3764" spans="1:7" x14ac:dyDescent="0.25">
      <c r="A3764" s="78" t="s">
        <v>5985</v>
      </c>
      <c r="B3764" s="79" t="s">
        <v>5986</v>
      </c>
      <c r="C3764" s="80"/>
      <c r="D3764" s="81"/>
      <c r="E3764" s="81"/>
      <c r="F3764" s="81"/>
      <c r="G3764" s="65">
        <f t="shared" si="58"/>
        <v>5</v>
      </c>
    </row>
    <row r="3765" spans="1:7" x14ac:dyDescent="0.25">
      <c r="A3765" s="78" t="s">
        <v>5987</v>
      </c>
      <c r="B3765" s="79" t="s">
        <v>5988</v>
      </c>
      <c r="C3765" s="80" t="s">
        <v>6830</v>
      </c>
      <c r="D3765" s="81"/>
      <c r="E3765" s="81">
        <v>14.25</v>
      </c>
      <c r="F3765" s="81">
        <v>14.25</v>
      </c>
      <c r="G3765" s="65">
        <f t="shared" si="58"/>
        <v>9</v>
      </c>
    </row>
    <row r="3766" spans="1:7" x14ac:dyDescent="0.25">
      <c r="A3766" s="78" t="s">
        <v>5989</v>
      </c>
      <c r="B3766" s="79" t="s">
        <v>5990</v>
      </c>
      <c r="C3766" s="80" t="s">
        <v>6830</v>
      </c>
      <c r="D3766" s="81">
        <v>2.72</v>
      </c>
      <c r="E3766" s="81">
        <v>5.92</v>
      </c>
      <c r="F3766" s="81">
        <v>8.64</v>
      </c>
      <c r="G3766" s="65">
        <f t="shared" si="58"/>
        <v>9</v>
      </c>
    </row>
    <row r="3767" spans="1:7" ht="30" x14ac:dyDescent="0.25">
      <c r="A3767" s="78" t="s">
        <v>5991</v>
      </c>
      <c r="B3767" s="79" t="s">
        <v>5992</v>
      </c>
      <c r="C3767" s="80" t="s">
        <v>6830</v>
      </c>
      <c r="D3767" s="81">
        <v>2.91</v>
      </c>
      <c r="E3767" s="81">
        <v>4.07</v>
      </c>
      <c r="F3767" s="81">
        <v>6.98</v>
      </c>
      <c r="G3767" s="65">
        <f t="shared" si="58"/>
        <v>9</v>
      </c>
    </row>
    <row r="3768" spans="1:7" ht="30" x14ac:dyDescent="0.25">
      <c r="A3768" s="78" t="s">
        <v>5993</v>
      </c>
      <c r="B3768" s="79" t="s">
        <v>5994</v>
      </c>
      <c r="C3768" s="80" t="s">
        <v>6828</v>
      </c>
      <c r="D3768" s="81"/>
      <c r="E3768" s="81">
        <v>16.29</v>
      </c>
      <c r="F3768" s="81">
        <v>16.29</v>
      </c>
      <c r="G3768" s="65">
        <f t="shared" si="58"/>
        <v>9</v>
      </c>
    </row>
    <row r="3769" spans="1:7" x14ac:dyDescent="0.25">
      <c r="A3769" s="78" t="s">
        <v>5995</v>
      </c>
      <c r="B3769" s="79" t="s">
        <v>5996</v>
      </c>
      <c r="C3769" s="80" t="s">
        <v>6830</v>
      </c>
      <c r="D3769" s="81"/>
      <c r="E3769" s="81">
        <v>15.27</v>
      </c>
      <c r="F3769" s="81">
        <v>15.27</v>
      </c>
      <c r="G3769" s="65">
        <f t="shared" si="58"/>
        <v>9</v>
      </c>
    </row>
    <row r="3770" spans="1:7" ht="30" x14ac:dyDescent="0.25">
      <c r="A3770" s="78" t="s">
        <v>5997</v>
      </c>
      <c r="B3770" s="79" t="s">
        <v>7891</v>
      </c>
      <c r="C3770" s="80" t="s">
        <v>6830</v>
      </c>
      <c r="D3770" s="81">
        <v>7.97</v>
      </c>
      <c r="E3770" s="81">
        <v>5.92</v>
      </c>
      <c r="F3770" s="81">
        <v>13.89</v>
      </c>
      <c r="G3770" s="65">
        <f t="shared" si="58"/>
        <v>9</v>
      </c>
    </row>
    <row r="3771" spans="1:7" x14ac:dyDescent="0.25">
      <c r="A3771" s="78" t="s">
        <v>5998</v>
      </c>
      <c r="B3771" s="79" t="s">
        <v>5999</v>
      </c>
      <c r="C3771" s="80" t="s">
        <v>6830</v>
      </c>
      <c r="D3771" s="81">
        <v>6.92</v>
      </c>
      <c r="E3771" s="81"/>
      <c r="F3771" s="81">
        <v>6.92</v>
      </c>
      <c r="G3771" s="65">
        <f t="shared" si="58"/>
        <v>9</v>
      </c>
    </row>
    <row r="3772" spans="1:7" x14ac:dyDescent="0.25">
      <c r="A3772" s="78" t="s">
        <v>6000</v>
      </c>
      <c r="B3772" s="79" t="s">
        <v>7099</v>
      </c>
      <c r="C3772" s="80"/>
      <c r="D3772" s="81"/>
      <c r="E3772" s="81"/>
      <c r="F3772" s="81"/>
      <c r="G3772" s="65">
        <f t="shared" si="58"/>
        <v>5</v>
      </c>
    </row>
    <row r="3773" spans="1:7" x14ac:dyDescent="0.25">
      <c r="A3773" s="78" t="s">
        <v>6001</v>
      </c>
      <c r="B3773" s="79" t="s">
        <v>6002</v>
      </c>
      <c r="C3773" s="80" t="s">
        <v>6828</v>
      </c>
      <c r="D3773" s="81"/>
      <c r="E3773" s="81">
        <v>6.11</v>
      </c>
      <c r="F3773" s="81">
        <v>6.11</v>
      </c>
      <c r="G3773" s="65">
        <f t="shared" si="58"/>
        <v>9</v>
      </c>
    </row>
    <row r="3774" spans="1:7" x14ac:dyDescent="0.25">
      <c r="A3774" s="78" t="s">
        <v>6698</v>
      </c>
      <c r="B3774" s="79" t="s">
        <v>6699</v>
      </c>
      <c r="C3774" s="80" t="s">
        <v>6828</v>
      </c>
      <c r="D3774" s="81">
        <v>26.75</v>
      </c>
      <c r="E3774" s="81">
        <v>20.36</v>
      </c>
      <c r="F3774" s="81">
        <v>47.11</v>
      </c>
      <c r="G3774" s="65">
        <f t="shared" si="58"/>
        <v>9</v>
      </c>
    </row>
    <row r="3775" spans="1:7" x14ac:dyDescent="0.25">
      <c r="A3775" s="78" t="s">
        <v>6003</v>
      </c>
      <c r="B3775" s="79" t="s">
        <v>6004</v>
      </c>
      <c r="C3775" s="80" t="s">
        <v>6834</v>
      </c>
      <c r="D3775" s="81">
        <v>190.28</v>
      </c>
      <c r="E3775" s="81"/>
      <c r="F3775" s="81">
        <v>190.28</v>
      </c>
      <c r="G3775" s="65">
        <f t="shared" si="58"/>
        <v>9</v>
      </c>
    </row>
    <row r="3776" spans="1:7" x14ac:dyDescent="0.25">
      <c r="A3776" s="78" t="s">
        <v>6005</v>
      </c>
      <c r="B3776" s="79" t="s">
        <v>6006</v>
      </c>
      <c r="C3776" s="80" t="s">
        <v>6828</v>
      </c>
      <c r="D3776" s="81"/>
      <c r="E3776" s="81">
        <v>22.58</v>
      </c>
      <c r="F3776" s="81">
        <v>22.58</v>
      </c>
      <c r="G3776" s="65">
        <f t="shared" si="58"/>
        <v>9</v>
      </c>
    </row>
    <row r="3777" spans="1:7" ht="30" x14ac:dyDescent="0.25">
      <c r="A3777" s="78" t="s">
        <v>6007</v>
      </c>
      <c r="B3777" s="79" t="s">
        <v>6008</v>
      </c>
      <c r="C3777" s="80" t="s">
        <v>6833</v>
      </c>
      <c r="D3777" s="81"/>
      <c r="E3777" s="81">
        <v>11.29</v>
      </c>
      <c r="F3777" s="81">
        <v>11.29</v>
      </c>
      <c r="G3777" s="65">
        <f t="shared" si="58"/>
        <v>9</v>
      </c>
    </row>
    <row r="3778" spans="1:7" ht="30" x14ac:dyDescent="0.25">
      <c r="A3778" s="78" t="s">
        <v>6009</v>
      </c>
      <c r="B3778" s="79" t="s">
        <v>6010</v>
      </c>
      <c r="C3778" s="80" t="s">
        <v>6833</v>
      </c>
      <c r="D3778" s="81"/>
      <c r="E3778" s="81">
        <v>12.05</v>
      </c>
      <c r="F3778" s="81">
        <v>12.05</v>
      </c>
      <c r="G3778" s="65">
        <f t="shared" si="58"/>
        <v>9</v>
      </c>
    </row>
    <row r="3779" spans="1:7" x14ac:dyDescent="0.25">
      <c r="A3779" s="78" t="s">
        <v>6011</v>
      </c>
      <c r="B3779" s="79" t="s">
        <v>7100</v>
      </c>
      <c r="C3779" s="80"/>
      <c r="D3779" s="81"/>
      <c r="E3779" s="81"/>
      <c r="F3779" s="81"/>
      <c r="G3779" s="65">
        <f t="shared" si="58"/>
        <v>5</v>
      </c>
    </row>
    <row r="3780" spans="1:7" x14ac:dyDescent="0.25">
      <c r="A3780" s="78" t="s">
        <v>6012</v>
      </c>
      <c r="B3780" s="79" t="s">
        <v>6013</v>
      </c>
      <c r="C3780" s="80" t="s">
        <v>6840</v>
      </c>
      <c r="D3780" s="81">
        <v>103.39</v>
      </c>
      <c r="E3780" s="81"/>
      <c r="F3780" s="81">
        <v>103.39</v>
      </c>
      <c r="G3780" s="65">
        <f t="shared" si="58"/>
        <v>9</v>
      </c>
    </row>
    <row r="3781" spans="1:7" x14ac:dyDescent="0.25">
      <c r="A3781" s="78" t="s">
        <v>6014</v>
      </c>
      <c r="B3781" s="79" t="s">
        <v>7101</v>
      </c>
      <c r="C3781" s="80"/>
      <c r="D3781" s="81"/>
      <c r="E3781" s="81"/>
      <c r="F3781" s="81"/>
      <c r="G3781" s="65">
        <f t="shared" si="58"/>
        <v>2</v>
      </c>
    </row>
    <row r="3782" spans="1:7" x14ac:dyDescent="0.25">
      <c r="A3782" s="78" t="s">
        <v>6015</v>
      </c>
      <c r="B3782" s="79" t="s">
        <v>6016</v>
      </c>
      <c r="C3782" s="80"/>
      <c r="D3782" s="81"/>
      <c r="E3782" s="81"/>
      <c r="F3782" s="81"/>
      <c r="G3782" s="65">
        <f t="shared" si="58"/>
        <v>5</v>
      </c>
    </row>
    <row r="3783" spans="1:7" ht="30" x14ac:dyDescent="0.25">
      <c r="A3783" s="78" t="s">
        <v>6017</v>
      </c>
      <c r="B3783" s="79" t="s">
        <v>7892</v>
      </c>
      <c r="C3783" s="80" t="s">
        <v>6836</v>
      </c>
      <c r="D3783" s="81">
        <v>103961.2</v>
      </c>
      <c r="E3783" s="81"/>
      <c r="F3783" s="81">
        <v>103961.2</v>
      </c>
      <c r="G3783" s="65">
        <f t="shared" si="58"/>
        <v>9</v>
      </c>
    </row>
    <row r="3784" spans="1:7" ht="30" x14ac:dyDescent="0.25">
      <c r="A3784" s="78" t="s">
        <v>6018</v>
      </c>
      <c r="B3784" s="79" t="s">
        <v>7893</v>
      </c>
      <c r="C3784" s="80" t="s">
        <v>6836</v>
      </c>
      <c r="D3784" s="81">
        <v>126100</v>
      </c>
      <c r="E3784" s="81"/>
      <c r="F3784" s="81">
        <v>126100</v>
      </c>
      <c r="G3784" s="65">
        <f t="shared" si="58"/>
        <v>9</v>
      </c>
    </row>
    <row r="3785" spans="1:7" ht="30" x14ac:dyDescent="0.25">
      <c r="A3785" s="78" t="s">
        <v>6019</v>
      </c>
      <c r="B3785" s="79" t="s">
        <v>7894</v>
      </c>
      <c r="C3785" s="80" t="s">
        <v>6836</v>
      </c>
      <c r="D3785" s="81">
        <v>119494.3</v>
      </c>
      <c r="E3785" s="81"/>
      <c r="F3785" s="81">
        <v>119494.3</v>
      </c>
      <c r="G3785" s="65">
        <f t="shared" si="58"/>
        <v>9</v>
      </c>
    </row>
    <row r="3786" spans="1:7" ht="30" x14ac:dyDescent="0.25">
      <c r="A3786" s="78" t="s">
        <v>6020</v>
      </c>
      <c r="B3786" s="79" t="s">
        <v>7895</v>
      </c>
      <c r="C3786" s="80" t="s">
        <v>6836</v>
      </c>
      <c r="D3786" s="81">
        <v>130288.3</v>
      </c>
      <c r="E3786" s="81"/>
      <c r="F3786" s="81">
        <v>130288.3</v>
      </c>
      <c r="G3786" s="65">
        <f t="shared" ref="G3786:G3849" si="59">LEN(A3786)</f>
        <v>9</v>
      </c>
    </row>
    <row r="3787" spans="1:7" ht="30" x14ac:dyDescent="0.25">
      <c r="A3787" s="78" t="s">
        <v>6021</v>
      </c>
      <c r="B3787" s="79" t="s">
        <v>7896</v>
      </c>
      <c r="C3787" s="80" t="s">
        <v>6836</v>
      </c>
      <c r="D3787" s="81">
        <v>135800</v>
      </c>
      <c r="E3787" s="81"/>
      <c r="F3787" s="81">
        <v>135800</v>
      </c>
      <c r="G3787" s="65">
        <f t="shared" si="59"/>
        <v>9</v>
      </c>
    </row>
    <row r="3788" spans="1:7" x14ac:dyDescent="0.25">
      <c r="A3788" s="78" t="s">
        <v>6022</v>
      </c>
      <c r="B3788" s="79" t="s">
        <v>6023</v>
      </c>
      <c r="C3788" s="80" t="s">
        <v>6830</v>
      </c>
      <c r="D3788" s="81">
        <v>1291.77</v>
      </c>
      <c r="E3788" s="81"/>
      <c r="F3788" s="81">
        <v>1291.77</v>
      </c>
      <c r="G3788" s="65">
        <f t="shared" si="59"/>
        <v>9</v>
      </c>
    </row>
    <row r="3789" spans="1:7" x14ac:dyDescent="0.25">
      <c r="A3789" s="78" t="s">
        <v>6024</v>
      </c>
      <c r="B3789" s="79" t="s">
        <v>7102</v>
      </c>
      <c r="C3789" s="80"/>
      <c r="D3789" s="81"/>
      <c r="E3789" s="81"/>
      <c r="F3789" s="81"/>
      <c r="G3789" s="65">
        <f t="shared" si="59"/>
        <v>5</v>
      </c>
    </row>
    <row r="3790" spans="1:7" ht="30" x14ac:dyDescent="0.25">
      <c r="A3790" s="78" t="s">
        <v>6025</v>
      </c>
      <c r="B3790" s="79" t="s">
        <v>6645</v>
      </c>
      <c r="C3790" s="80" t="s">
        <v>6828</v>
      </c>
      <c r="D3790" s="81">
        <v>477518</v>
      </c>
      <c r="E3790" s="81">
        <v>31112.15</v>
      </c>
      <c r="F3790" s="81">
        <v>508630.15</v>
      </c>
      <c r="G3790" s="65">
        <f t="shared" si="59"/>
        <v>9</v>
      </c>
    </row>
    <row r="3791" spans="1:7" ht="30" x14ac:dyDescent="0.25">
      <c r="A3791" s="78" t="s">
        <v>6026</v>
      </c>
      <c r="B3791" s="79" t="s">
        <v>6646</v>
      </c>
      <c r="C3791" s="80" t="s">
        <v>6828</v>
      </c>
      <c r="D3791" s="81">
        <v>456705.61</v>
      </c>
      <c r="E3791" s="81">
        <v>33141.86</v>
      </c>
      <c r="F3791" s="81">
        <v>489847.47</v>
      </c>
      <c r="G3791" s="65">
        <f t="shared" si="59"/>
        <v>9</v>
      </c>
    </row>
    <row r="3792" spans="1:7" ht="30" x14ac:dyDescent="0.25">
      <c r="A3792" s="78" t="s">
        <v>6027</v>
      </c>
      <c r="B3792" s="79" t="s">
        <v>7897</v>
      </c>
      <c r="C3792" s="80" t="s">
        <v>6828</v>
      </c>
      <c r="D3792" s="81">
        <v>670803.4</v>
      </c>
      <c r="E3792" s="81">
        <v>30131.65</v>
      </c>
      <c r="F3792" s="81">
        <v>700935.05</v>
      </c>
      <c r="G3792" s="65">
        <f t="shared" si="59"/>
        <v>9</v>
      </c>
    </row>
    <row r="3793" spans="1:7" ht="30" x14ac:dyDescent="0.25">
      <c r="A3793" s="78" t="s">
        <v>6028</v>
      </c>
      <c r="B3793" s="79" t="s">
        <v>6647</v>
      </c>
      <c r="C3793" s="80" t="s">
        <v>6828</v>
      </c>
      <c r="D3793" s="81">
        <v>276662.12</v>
      </c>
      <c r="E3793" s="81">
        <v>24889.72</v>
      </c>
      <c r="F3793" s="81">
        <v>301551.84000000003</v>
      </c>
      <c r="G3793" s="65">
        <f t="shared" si="59"/>
        <v>9</v>
      </c>
    </row>
    <row r="3794" spans="1:7" ht="30" x14ac:dyDescent="0.25">
      <c r="A3794" s="78" t="s">
        <v>6700</v>
      </c>
      <c r="B3794" s="79" t="s">
        <v>6701</v>
      </c>
      <c r="C3794" s="80" t="s">
        <v>6828</v>
      </c>
      <c r="D3794" s="81">
        <v>92590.54</v>
      </c>
      <c r="E3794" s="81">
        <v>15556.08</v>
      </c>
      <c r="F3794" s="81">
        <v>108146.62</v>
      </c>
      <c r="G3794" s="65">
        <f t="shared" si="59"/>
        <v>9</v>
      </c>
    </row>
    <row r="3795" spans="1:7" ht="30" x14ac:dyDescent="0.25">
      <c r="A3795" s="78" t="s">
        <v>6029</v>
      </c>
      <c r="B3795" s="79" t="s">
        <v>7898</v>
      </c>
      <c r="C3795" s="80" t="s">
        <v>6828</v>
      </c>
      <c r="D3795" s="81">
        <v>22526.22</v>
      </c>
      <c r="E3795" s="81">
        <v>3682</v>
      </c>
      <c r="F3795" s="81">
        <v>26208.22</v>
      </c>
      <c r="G3795" s="65">
        <f t="shared" si="59"/>
        <v>9</v>
      </c>
    </row>
    <row r="3796" spans="1:7" ht="30" x14ac:dyDescent="0.25">
      <c r="A3796" s="78" t="s">
        <v>7243</v>
      </c>
      <c r="B3796" s="79" t="s">
        <v>8207</v>
      </c>
      <c r="C3796" s="80" t="s">
        <v>6828</v>
      </c>
      <c r="D3796" s="81">
        <v>18974.45</v>
      </c>
      <c r="E3796" s="81">
        <v>3682</v>
      </c>
      <c r="F3796" s="81">
        <v>22656.45</v>
      </c>
      <c r="G3796" s="65">
        <f t="shared" si="59"/>
        <v>9</v>
      </c>
    </row>
    <row r="3797" spans="1:7" ht="30" x14ac:dyDescent="0.25">
      <c r="A3797" s="78" t="s">
        <v>6030</v>
      </c>
      <c r="B3797" s="79" t="s">
        <v>7899</v>
      </c>
      <c r="C3797" s="80" t="s">
        <v>6828</v>
      </c>
      <c r="D3797" s="81">
        <v>61907.199999999997</v>
      </c>
      <c r="E3797" s="81">
        <v>8044.2</v>
      </c>
      <c r="F3797" s="81">
        <v>69951.399999999994</v>
      </c>
      <c r="G3797" s="65">
        <f t="shared" si="59"/>
        <v>9</v>
      </c>
    </row>
    <row r="3798" spans="1:7" ht="30" x14ac:dyDescent="0.25">
      <c r="A3798" s="78" t="s">
        <v>6031</v>
      </c>
      <c r="B3798" s="79" t="s">
        <v>7900</v>
      </c>
      <c r="C3798" s="80" t="s">
        <v>6828</v>
      </c>
      <c r="D3798" s="81">
        <v>56455.09</v>
      </c>
      <c r="E3798" s="81">
        <v>9815.25</v>
      </c>
      <c r="F3798" s="81">
        <v>66270.34</v>
      </c>
      <c r="G3798" s="65">
        <f t="shared" si="59"/>
        <v>9</v>
      </c>
    </row>
    <row r="3799" spans="1:7" ht="45" x14ac:dyDescent="0.25">
      <c r="A3799" s="78" t="s">
        <v>6032</v>
      </c>
      <c r="B3799" s="79" t="s">
        <v>7901</v>
      </c>
      <c r="C3799" s="80" t="s">
        <v>6828</v>
      </c>
      <c r="D3799" s="81">
        <v>5532.09</v>
      </c>
      <c r="E3799" s="81">
        <v>621.52</v>
      </c>
      <c r="F3799" s="81">
        <v>6153.61</v>
      </c>
      <c r="G3799" s="65">
        <f t="shared" si="59"/>
        <v>9</v>
      </c>
    </row>
    <row r="3800" spans="1:7" ht="45" x14ac:dyDescent="0.25">
      <c r="A3800" s="78" t="s">
        <v>6033</v>
      </c>
      <c r="B3800" s="79" t="s">
        <v>7902</v>
      </c>
      <c r="C3800" s="80" t="s">
        <v>6828</v>
      </c>
      <c r="D3800" s="81">
        <v>6206.98</v>
      </c>
      <c r="E3800" s="81">
        <v>776.9</v>
      </c>
      <c r="F3800" s="81">
        <v>6983.88</v>
      </c>
      <c r="G3800" s="65">
        <f t="shared" si="59"/>
        <v>9</v>
      </c>
    </row>
    <row r="3801" spans="1:7" ht="45" x14ac:dyDescent="0.25">
      <c r="A3801" s="78" t="s">
        <v>6034</v>
      </c>
      <c r="B3801" s="79" t="s">
        <v>7903</v>
      </c>
      <c r="C3801" s="80" t="s">
        <v>6828</v>
      </c>
      <c r="D3801" s="81">
        <v>7489.68</v>
      </c>
      <c r="E3801" s="81">
        <v>932.28</v>
      </c>
      <c r="F3801" s="81">
        <v>8421.9599999999991</v>
      </c>
      <c r="G3801" s="65">
        <f t="shared" si="59"/>
        <v>9</v>
      </c>
    </row>
    <row r="3802" spans="1:7" ht="45" x14ac:dyDescent="0.25">
      <c r="A3802" s="78" t="s">
        <v>6035</v>
      </c>
      <c r="B3802" s="79" t="s">
        <v>7904</v>
      </c>
      <c r="C3802" s="80" t="s">
        <v>6828</v>
      </c>
      <c r="D3802" s="81">
        <v>7525.06</v>
      </c>
      <c r="E3802" s="81">
        <v>1009.97</v>
      </c>
      <c r="F3802" s="81">
        <v>8535.0300000000007</v>
      </c>
      <c r="G3802" s="65">
        <f t="shared" si="59"/>
        <v>9</v>
      </c>
    </row>
    <row r="3803" spans="1:7" ht="30" x14ac:dyDescent="0.25">
      <c r="A3803" s="78" t="s">
        <v>6036</v>
      </c>
      <c r="B3803" s="79" t="s">
        <v>7905</v>
      </c>
      <c r="C3803" s="80" t="s">
        <v>6828</v>
      </c>
      <c r="D3803" s="81">
        <v>4806.1899999999996</v>
      </c>
      <c r="E3803" s="81">
        <v>486.5</v>
      </c>
      <c r="F3803" s="81">
        <v>5292.69</v>
      </c>
      <c r="G3803" s="65">
        <f t="shared" si="59"/>
        <v>9</v>
      </c>
    </row>
    <row r="3804" spans="1:7" ht="30" x14ac:dyDescent="0.25">
      <c r="A3804" s="78" t="s">
        <v>6037</v>
      </c>
      <c r="B3804" s="79" t="s">
        <v>7906</v>
      </c>
      <c r="C3804" s="80" t="s">
        <v>6828</v>
      </c>
      <c r="D3804" s="81">
        <v>5482.42</v>
      </c>
      <c r="E3804" s="81">
        <v>486.5</v>
      </c>
      <c r="F3804" s="81">
        <v>5968.92</v>
      </c>
      <c r="G3804" s="65">
        <f t="shared" si="59"/>
        <v>9</v>
      </c>
    </row>
    <row r="3805" spans="1:7" ht="30" x14ac:dyDescent="0.25">
      <c r="A3805" s="78" t="s">
        <v>6038</v>
      </c>
      <c r="B3805" s="79" t="s">
        <v>7907</v>
      </c>
      <c r="C3805" s="80" t="s">
        <v>6828</v>
      </c>
      <c r="D3805" s="81">
        <v>6185.53</v>
      </c>
      <c r="E3805" s="81">
        <v>486.5</v>
      </c>
      <c r="F3805" s="81">
        <v>6672.03</v>
      </c>
      <c r="G3805" s="65">
        <f t="shared" si="59"/>
        <v>9</v>
      </c>
    </row>
    <row r="3806" spans="1:7" x14ac:dyDescent="0.25">
      <c r="A3806" s="78" t="s">
        <v>6039</v>
      </c>
      <c r="B3806" s="79" t="s">
        <v>8184</v>
      </c>
      <c r="C3806" s="80" t="s">
        <v>6833</v>
      </c>
      <c r="D3806" s="81">
        <v>12.68</v>
      </c>
      <c r="E3806" s="81">
        <v>13.5</v>
      </c>
      <c r="F3806" s="81">
        <v>26.18</v>
      </c>
      <c r="G3806" s="65">
        <f t="shared" si="59"/>
        <v>9</v>
      </c>
    </row>
    <row r="3807" spans="1:7" x14ac:dyDescent="0.25">
      <c r="A3807" s="78" t="s">
        <v>6040</v>
      </c>
      <c r="B3807" s="79" t="s">
        <v>8185</v>
      </c>
      <c r="C3807" s="80" t="s">
        <v>6833</v>
      </c>
      <c r="D3807" s="81">
        <v>17.559999999999999</v>
      </c>
      <c r="E3807" s="81">
        <v>13.5</v>
      </c>
      <c r="F3807" s="81">
        <v>31.06</v>
      </c>
      <c r="G3807" s="65">
        <f t="shared" si="59"/>
        <v>9</v>
      </c>
    </row>
    <row r="3808" spans="1:7" x14ac:dyDescent="0.25">
      <c r="A3808" s="78" t="s">
        <v>6041</v>
      </c>
      <c r="B3808" s="79" t="s">
        <v>8186</v>
      </c>
      <c r="C3808" s="80" t="s">
        <v>6833</v>
      </c>
      <c r="D3808" s="81">
        <v>22.75</v>
      </c>
      <c r="E3808" s="81">
        <v>13.5</v>
      </c>
      <c r="F3808" s="81">
        <v>36.25</v>
      </c>
      <c r="G3808" s="65">
        <f t="shared" si="59"/>
        <v>9</v>
      </c>
    </row>
    <row r="3809" spans="1:7" ht="30" x14ac:dyDescent="0.25">
      <c r="A3809" s="78" t="s">
        <v>6505</v>
      </c>
      <c r="B3809" s="79" t="s">
        <v>6506</v>
      </c>
      <c r="C3809" s="80" t="s">
        <v>6830</v>
      </c>
      <c r="D3809" s="81">
        <v>94.86</v>
      </c>
      <c r="E3809" s="81">
        <v>97.11</v>
      </c>
      <c r="F3809" s="81">
        <v>191.97</v>
      </c>
      <c r="G3809" s="65">
        <f t="shared" si="59"/>
        <v>9</v>
      </c>
    </row>
    <row r="3810" spans="1:7" ht="30" x14ac:dyDescent="0.25">
      <c r="A3810" s="78" t="s">
        <v>6042</v>
      </c>
      <c r="B3810" s="79" t="s">
        <v>6043</v>
      </c>
      <c r="C3810" s="80" t="s">
        <v>6830</v>
      </c>
      <c r="D3810" s="81">
        <v>6244.89</v>
      </c>
      <c r="E3810" s="81"/>
      <c r="F3810" s="81">
        <v>6244.89</v>
      </c>
      <c r="G3810" s="65">
        <f t="shared" si="59"/>
        <v>9</v>
      </c>
    </row>
    <row r="3811" spans="1:7" x14ac:dyDescent="0.25">
      <c r="A3811" s="78" t="s">
        <v>6044</v>
      </c>
      <c r="B3811" s="79" t="s">
        <v>6045</v>
      </c>
      <c r="C3811" s="80" t="s">
        <v>6830</v>
      </c>
      <c r="D3811" s="81">
        <v>2151.92</v>
      </c>
      <c r="E3811" s="81">
        <v>126.12</v>
      </c>
      <c r="F3811" s="81">
        <v>2278.04</v>
      </c>
      <c r="G3811" s="65">
        <f t="shared" si="59"/>
        <v>9</v>
      </c>
    </row>
    <row r="3812" spans="1:7" x14ac:dyDescent="0.25">
      <c r="A3812" s="78" t="s">
        <v>6046</v>
      </c>
      <c r="B3812" s="79" t="s">
        <v>6047</v>
      </c>
      <c r="C3812" s="80" t="s">
        <v>6830</v>
      </c>
      <c r="D3812" s="81">
        <v>1690.51</v>
      </c>
      <c r="E3812" s="81">
        <v>97.46</v>
      </c>
      <c r="F3812" s="81">
        <v>1787.97</v>
      </c>
      <c r="G3812" s="65">
        <f t="shared" si="59"/>
        <v>9</v>
      </c>
    </row>
    <row r="3813" spans="1:7" x14ac:dyDescent="0.25">
      <c r="A3813" s="78" t="s">
        <v>6048</v>
      </c>
      <c r="B3813" s="79" t="s">
        <v>6049</v>
      </c>
      <c r="C3813" s="80" t="s">
        <v>6830</v>
      </c>
      <c r="D3813" s="81">
        <v>1385.86</v>
      </c>
      <c r="E3813" s="81">
        <v>86</v>
      </c>
      <c r="F3813" s="81">
        <v>1471.86</v>
      </c>
      <c r="G3813" s="65">
        <f t="shared" si="59"/>
        <v>9</v>
      </c>
    </row>
    <row r="3814" spans="1:7" x14ac:dyDescent="0.25">
      <c r="A3814" s="78" t="s">
        <v>6050</v>
      </c>
      <c r="B3814" s="79" t="s">
        <v>6051</v>
      </c>
      <c r="C3814" s="80" t="s">
        <v>6828</v>
      </c>
      <c r="D3814" s="81"/>
      <c r="E3814" s="81">
        <v>366.72</v>
      </c>
      <c r="F3814" s="81">
        <v>366.72</v>
      </c>
      <c r="G3814" s="65">
        <f t="shared" si="59"/>
        <v>9</v>
      </c>
    </row>
    <row r="3815" spans="1:7" ht="30" x14ac:dyDescent="0.25">
      <c r="A3815" s="78" t="s">
        <v>6052</v>
      </c>
      <c r="B3815" s="79" t="s">
        <v>6053</v>
      </c>
      <c r="C3815" s="80" t="s">
        <v>6828</v>
      </c>
      <c r="D3815" s="81">
        <v>8276.2900000000009</v>
      </c>
      <c r="E3815" s="81">
        <v>1553.8</v>
      </c>
      <c r="F3815" s="81">
        <v>9830.09</v>
      </c>
      <c r="G3815" s="65">
        <f t="shared" si="59"/>
        <v>9</v>
      </c>
    </row>
    <row r="3816" spans="1:7" x14ac:dyDescent="0.25">
      <c r="A3816" s="78" t="s">
        <v>6054</v>
      </c>
      <c r="B3816" s="79" t="s">
        <v>6055</v>
      </c>
      <c r="C3816" s="80" t="s">
        <v>6828</v>
      </c>
      <c r="D3816" s="81">
        <v>177.46</v>
      </c>
      <c r="E3816" s="81">
        <v>45.87</v>
      </c>
      <c r="F3816" s="81">
        <v>223.33</v>
      </c>
      <c r="G3816" s="65">
        <f t="shared" si="59"/>
        <v>9</v>
      </c>
    </row>
    <row r="3817" spans="1:7" ht="30" x14ac:dyDescent="0.25">
      <c r="A3817" s="78" t="s">
        <v>6056</v>
      </c>
      <c r="B3817" s="79" t="s">
        <v>6057</v>
      </c>
      <c r="C3817" s="80" t="s">
        <v>6828</v>
      </c>
      <c r="D3817" s="81">
        <v>1157.32</v>
      </c>
      <c r="E3817" s="81">
        <v>131.86000000000001</v>
      </c>
      <c r="F3817" s="81">
        <v>1289.18</v>
      </c>
      <c r="G3817" s="65">
        <f t="shared" si="59"/>
        <v>9</v>
      </c>
    </row>
    <row r="3818" spans="1:7" ht="30" x14ac:dyDescent="0.25">
      <c r="A3818" s="78" t="s">
        <v>6058</v>
      </c>
      <c r="B3818" s="79" t="s">
        <v>6059</v>
      </c>
      <c r="C3818" s="80" t="s">
        <v>6830</v>
      </c>
      <c r="D3818" s="81">
        <v>4029.82</v>
      </c>
      <c r="E3818" s="81">
        <v>200.66</v>
      </c>
      <c r="F3818" s="81">
        <v>4230.4799999999996</v>
      </c>
      <c r="G3818" s="65">
        <f t="shared" si="59"/>
        <v>9</v>
      </c>
    </row>
    <row r="3819" spans="1:7" x14ac:dyDescent="0.25">
      <c r="A3819" s="78" t="s">
        <v>6060</v>
      </c>
      <c r="B3819" s="79" t="s">
        <v>6061</v>
      </c>
      <c r="C3819" s="80" t="s">
        <v>6833</v>
      </c>
      <c r="D3819" s="81">
        <v>4281.59</v>
      </c>
      <c r="E3819" s="81">
        <v>50.05</v>
      </c>
      <c r="F3819" s="81">
        <v>4331.6400000000003</v>
      </c>
      <c r="G3819" s="65">
        <f t="shared" si="59"/>
        <v>9</v>
      </c>
    </row>
    <row r="3820" spans="1:7" x14ac:dyDescent="0.25">
      <c r="A3820" s="78" t="s">
        <v>6062</v>
      </c>
      <c r="B3820" s="79" t="s">
        <v>6507</v>
      </c>
      <c r="C3820" s="80" t="s">
        <v>6828</v>
      </c>
      <c r="D3820" s="81">
        <v>81.93</v>
      </c>
      <c r="E3820" s="81">
        <v>45.87</v>
      </c>
      <c r="F3820" s="81">
        <v>127.8</v>
      </c>
      <c r="G3820" s="65">
        <f t="shared" si="59"/>
        <v>9</v>
      </c>
    </row>
    <row r="3821" spans="1:7" x14ac:dyDescent="0.25">
      <c r="A3821" s="78" t="s">
        <v>6063</v>
      </c>
      <c r="B3821" s="79" t="s">
        <v>6064</v>
      </c>
      <c r="C3821" s="80" t="s">
        <v>6828</v>
      </c>
      <c r="D3821" s="81">
        <v>105.16</v>
      </c>
      <c r="E3821" s="81">
        <v>45.87</v>
      </c>
      <c r="F3821" s="81">
        <v>151.03</v>
      </c>
      <c r="G3821" s="65">
        <f t="shared" si="59"/>
        <v>9</v>
      </c>
    </row>
    <row r="3822" spans="1:7" ht="30" x14ac:dyDescent="0.25">
      <c r="A3822" s="78" t="s">
        <v>6065</v>
      </c>
      <c r="B3822" s="79" t="s">
        <v>6066</v>
      </c>
      <c r="C3822" s="80" t="s">
        <v>6828</v>
      </c>
      <c r="D3822" s="81">
        <v>357.23</v>
      </c>
      <c r="E3822" s="81">
        <v>45.87</v>
      </c>
      <c r="F3822" s="81">
        <v>403.1</v>
      </c>
      <c r="G3822" s="65">
        <f t="shared" si="59"/>
        <v>9</v>
      </c>
    </row>
    <row r="3823" spans="1:7" ht="30" x14ac:dyDescent="0.25">
      <c r="A3823" s="78" t="s">
        <v>6067</v>
      </c>
      <c r="B3823" s="79" t="s">
        <v>6068</v>
      </c>
      <c r="C3823" s="80" t="s">
        <v>6828</v>
      </c>
      <c r="D3823" s="81">
        <v>279.77</v>
      </c>
      <c r="E3823" s="81">
        <v>45.87</v>
      </c>
      <c r="F3823" s="81">
        <v>325.64</v>
      </c>
      <c r="G3823" s="65">
        <f t="shared" si="59"/>
        <v>9</v>
      </c>
    </row>
    <row r="3824" spans="1:7" ht="30" x14ac:dyDescent="0.25">
      <c r="A3824" s="78" t="s">
        <v>6069</v>
      </c>
      <c r="B3824" s="79" t="s">
        <v>6070</v>
      </c>
      <c r="C3824" s="80" t="s">
        <v>6830</v>
      </c>
      <c r="D3824" s="81">
        <v>2678.92</v>
      </c>
      <c r="E3824" s="81">
        <v>280.91000000000003</v>
      </c>
      <c r="F3824" s="81">
        <v>2959.83</v>
      </c>
      <c r="G3824" s="65">
        <f t="shared" si="59"/>
        <v>9</v>
      </c>
    </row>
    <row r="3825" spans="1:7" ht="30" x14ac:dyDescent="0.25">
      <c r="A3825" s="78" t="s">
        <v>6071</v>
      </c>
      <c r="B3825" s="79" t="s">
        <v>7908</v>
      </c>
      <c r="C3825" s="80" t="s">
        <v>6830</v>
      </c>
      <c r="D3825" s="81">
        <v>1992.57</v>
      </c>
      <c r="E3825" s="81">
        <v>114.66</v>
      </c>
      <c r="F3825" s="81">
        <v>2107.23</v>
      </c>
      <c r="G3825" s="65">
        <f t="shared" si="59"/>
        <v>9</v>
      </c>
    </row>
    <row r="3826" spans="1:7" ht="30" x14ac:dyDescent="0.25">
      <c r="A3826" s="78" t="s">
        <v>6072</v>
      </c>
      <c r="B3826" s="79" t="s">
        <v>7909</v>
      </c>
      <c r="C3826" s="80" t="s">
        <v>6830</v>
      </c>
      <c r="D3826" s="81">
        <v>1656.92</v>
      </c>
      <c r="E3826" s="81">
        <v>57.33</v>
      </c>
      <c r="F3826" s="81">
        <v>1714.25</v>
      </c>
      <c r="G3826" s="65">
        <f t="shared" si="59"/>
        <v>9</v>
      </c>
    </row>
    <row r="3827" spans="1:7" x14ac:dyDescent="0.25">
      <c r="A3827" s="78" t="s">
        <v>6073</v>
      </c>
      <c r="B3827" s="79" t="s">
        <v>6074</v>
      </c>
      <c r="C3827" s="80" t="s">
        <v>6830</v>
      </c>
      <c r="D3827" s="81">
        <v>1543.05</v>
      </c>
      <c r="E3827" s="81">
        <v>126.12</v>
      </c>
      <c r="F3827" s="81">
        <v>1669.17</v>
      </c>
      <c r="G3827" s="65">
        <f t="shared" si="59"/>
        <v>9</v>
      </c>
    </row>
    <row r="3828" spans="1:7" x14ac:dyDescent="0.25">
      <c r="A3828" s="78" t="s">
        <v>6075</v>
      </c>
      <c r="B3828" s="79" t="s">
        <v>6076</v>
      </c>
      <c r="C3828" s="80" t="s">
        <v>6830</v>
      </c>
      <c r="D3828" s="81">
        <v>1961.91</v>
      </c>
      <c r="E3828" s="81">
        <v>166.25</v>
      </c>
      <c r="F3828" s="81">
        <v>2128.16</v>
      </c>
      <c r="G3828" s="65">
        <f t="shared" si="59"/>
        <v>9</v>
      </c>
    </row>
    <row r="3829" spans="1:7" x14ac:dyDescent="0.25">
      <c r="A3829" s="78" t="s">
        <v>6077</v>
      </c>
      <c r="B3829" s="79" t="s">
        <v>6078</v>
      </c>
      <c r="C3829" s="80" t="s">
        <v>6830</v>
      </c>
      <c r="D3829" s="81">
        <v>3289.96</v>
      </c>
      <c r="E3829" s="81">
        <v>275.19</v>
      </c>
      <c r="F3829" s="81">
        <v>3565.15</v>
      </c>
      <c r="G3829" s="65">
        <f t="shared" si="59"/>
        <v>9</v>
      </c>
    </row>
    <row r="3830" spans="1:7" ht="30" x14ac:dyDescent="0.25">
      <c r="A3830" s="78" t="s">
        <v>6079</v>
      </c>
      <c r="B3830" s="79" t="s">
        <v>6080</v>
      </c>
      <c r="C3830" s="80" t="s">
        <v>6830</v>
      </c>
      <c r="D3830" s="81">
        <v>2425.83</v>
      </c>
      <c r="E3830" s="81">
        <v>206.39</v>
      </c>
      <c r="F3830" s="81">
        <v>2632.22</v>
      </c>
      <c r="G3830" s="65">
        <f t="shared" si="59"/>
        <v>9</v>
      </c>
    </row>
    <row r="3831" spans="1:7" ht="30" x14ac:dyDescent="0.25">
      <c r="A3831" s="78" t="s">
        <v>6081</v>
      </c>
      <c r="B3831" s="79" t="s">
        <v>6082</v>
      </c>
      <c r="C3831" s="80" t="s">
        <v>6830</v>
      </c>
      <c r="D3831" s="81">
        <v>1772.83</v>
      </c>
      <c r="E3831" s="81">
        <v>143.33000000000001</v>
      </c>
      <c r="F3831" s="81">
        <v>1916.16</v>
      </c>
      <c r="G3831" s="65">
        <f t="shared" si="59"/>
        <v>9</v>
      </c>
    </row>
    <row r="3832" spans="1:7" ht="30" x14ac:dyDescent="0.25">
      <c r="A3832" s="78" t="s">
        <v>6083</v>
      </c>
      <c r="B3832" s="79" t="s">
        <v>6084</v>
      </c>
      <c r="C3832" s="80" t="s">
        <v>6830</v>
      </c>
      <c r="D3832" s="81">
        <v>1472.05</v>
      </c>
      <c r="E3832" s="81">
        <v>114.66</v>
      </c>
      <c r="F3832" s="81">
        <v>1586.71</v>
      </c>
      <c r="G3832" s="65">
        <f t="shared" si="59"/>
        <v>9</v>
      </c>
    </row>
    <row r="3833" spans="1:7" ht="30" x14ac:dyDescent="0.25">
      <c r="A3833" s="78" t="s">
        <v>6085</v>
      </c>
      <c r="B3833" s="79" t="s">
        <v>6086</v>
      </c>
      <c r="C3833" s="80" t="s">
        <v>6830</v>
      </c>
      <c r="D3833" s="81">
        <v>1292.9100000000001</v>
      </c>
      <c r="E3833" s="81">
        <v>97.46</v>
      </c>
      <c r="F3833" s="81">
        <v>1390.37</v>
      </c>
      <c r="G3833" s="65">
        <f t="shared" si="59"/>
        <v>9</v>
      </c>
    </row>
    <row r="3834" spans="1:7" ht="30" x14ac:dyDescent="0.25">
      <c r="A3834" s="78" t="s">
        <v>6087</v>
      </c>
      <c r="B3834" s="79" t="s">
        <v>6088</v>
      </c>
      <c r="C3834" s="80" t="s">
        <v>6830</v>
      </c>
      <c r="D3834" s="81">
        <v>1176.1500000000001</v>
      </c>
      <c r="E3834" s="81">
        <v>86</v>
      </c>
      <c r="F3834" s="81">
        <v>1262.1500000000001</v>
      </c>
      <c r="G3834" s="65">
        <f t="shared" si="59"/>
        <v>9</v>
      </c>
    </row>
    <row r="3835" spans="1:7" x14ac:dyDescent="0.25">
      <c r="A3835" s="78" t="s">
        <v>6089</v>
      </c>
      <c r="B3835" s="79" t="s">
        <v>6090</v>
      </c>
      <c r="C3835" s="80" t="s">
        <v>6830</v>
      </c>
      <c r="D3835" s="81">
        <v>1579.84</v>
      </c>
      <c r="E3835" s="81">
        <v>114.66</v>
      </c>
      <c r="F3835" s="81">
        <v>1694.5</v>
      </c>
      <c r="G3835" s="65">
        <f t="shared" si="59"/>
        <v>9</v>
      </c>
    </row>
    <row r="3836" spans="1:7" x14ac:dyDescent="0.25">
      <c r="A3836" s="78" t="s">
        <v>6091</v>
      </c>
      <c r="B3836" s="79" t="s">
        <v>6092</v>
      </c>
      <c r="C3836" s="80" t="s">
        <v>6830</v>
      </c>
      <c r="D3836" s="81">
        <v>1096.4000000000001</v>
      </c>
      <c r="E3836" s="81">
        <v>68.790000000000006</v>
      </c>
      <c r="F3836" s="81">
        <v>1165.19</v>
      </c>
      <c r="G3836" s="65">
        <f t="shared" si="59"/>
        <v>9</v>
      </c>
    </row>
    <row r="3837" spans="1:7" x14ac:dyDescent="0.25">
      <c r="A3837" s="78" t="s">
        <v>6093</v>
      </c>
      <c r="B3837" s="79" t="s">
        <v>6508</v>
      </c>
      <c r="C3837" s="80" t="s">
        <v>6828</v>
      </c>
      <c r="D3837" s="81">
        <v>196.46</v>
      </c>
      <c r="E3837" s="81">
        <v>51.59</v>
      </c>
      <c r="F3837" s="81">
        <v>248.05</v>
      </c>
      <c r="G3837" s="65">
        <f t="shared" si="59"/>
        <v>9</v>
      </c>
    </row>
    <row r="3838" spans="1:7" x14ac:dyDescent="0.25">
      <c r="A3838" s="78" t="s">
        <v>6094</v>
      </c>
      <c r="B3838" s="79" t="s">
        <v>6509</v>
      </c>
      <c r="C3838" s="80" t="s">
        <v>6828</v>
      </c>
      <c r="D3838" s="81">
        <v>304.29000000000002</v>
      </c>
      <c r="E3838" s="81">
        <v>68.790000000000006</v>
      </c>
      <c r="F3838" s="81">
        <v>373.08</v>
      </c>
      <c r="G3838" s="65">
        <f t="shared" si="59"/>
        <v>9</v>
      </c>
    </row>
    <row r="3839" spans="1:7" x14ac:dyDescent="0.25">
      <c r="A3839" s="78" t="s">
        <v>6095</v>
      </c>
      <c r="B3839" s="79" t="s">
        <v>7103</v>
      </c>
      <c r="C3839" s="80"/>
      <c r="D3839" s="81"/>
      <c r="E3839" s="81"/>
      <c r="F3839" s="81"/>
      <c r="G3839" s="65">
        <f t="shared" si="59"/>
        <v>5</v>
      </c>
    </row>
    <row r="3840" spans="1:7" ht="30" x14ac:dyDescent="0.25">
      <c r="A3840" s="78" t="s">
        <v>6096</v>
      </c>
      <c r="B3840" s="79" t="s">
        <v>7910</v>
      </c>
      <c r="C3840" s="80" t="s">
        <v>6828</v>
      </c>
      <c r="D3840" s="81">
        <v>7106.45</v>
      </c>
      <c r="E3840" s="81">
        <v>2330.6999999999998</v>
      </c>
      <c r="F3840" s="81">
        <v>9437.15</v>
      </c>
      <c r="G3840" s="65">
        <f t="shared" si="59"/>
        <v>9</v>
      </c>
    </row>
    <row r="3841" spans="1:7" ht="30" x14ac:dyDescent="0.25">
      <c r="A3841" s="78" t="s">
        <v>6097</v>
      </c>
      <c r="B3841" s="79" t="s">
        <v>7911</v>
      </c>
      <c r="C3841" s="80" t="s">
        <v>6828</v>
      </c>
      <c r="D3841" s="81">
        <v>21218.97</v>
      </c>
      <c r="E3841" s="81">
        <v>5438.3</v>
      </c>
      <c r="F3841" s="81">
        <v>26657.27</v>
      </c>
      <c r="G3841" s="65">
        <f t="shared" si="59"/>
        <v>9</v>
      </c>
    </row>
    <row r="3842" spans="1:7" ht="30" x14ac:dyDescent="0.25">
      <c r="A3842" s="78" t="s">
        <v>6098</v>
      </c>
      <c r="B3842" s="79" t="s">
        <v>7912</v>
      </c>
      <c r="C3842" s="80" t="s">
        <v>6828</v>
      </c>
      <c r="D3842" s="81">
        <v>10178.18</v>
      </c>
      <c r="E3842" s="81">
        <v>300.3</v>
      </c>
      <c r="F3842" s="81">
        <v>10478.48</v>
      </c>
      <c r="G3842" s="65">
        <f t="shared" si="59"/>
        <v>9</v>
      </c>
    </row>
    <row r="3843" spans="1:7" ht="30" x14ac:dyDescent="0.25">
      <c r="A3843" s="78" t="s">
        <v>7244</v>
      </c>
      <c r="B3843" s="79" t="s">
        <v>7913</v>
      </c>
      <c r="C3843" s="80" t="s">
        <v>6828</v>
      </c>
      <c r="D3843" s="81">
        <v>9232.2900000000009</v>
      </c>
      <c r="E3843" s="81">
        <v>300.3</v>
      </c>
      <c r="F3843" s="81">
        <v>9532.59</v>
      </c>
      <c r="G3843" s="65">
        <f t="shared" si="59"/>
        <v>9</v>
      </c>
    </row>
    <row r="3844" spans="1:7" ht="30" x14ac:dyDescent="0.25">
      <c r="A3844" s="78" t="s">
        <v>6099</v>
      </c>
      <c r="B3844" s="79" t="s">
        <v>7914</v>
      </c>
      <c r="C3844" s="80" t="s">
        <v>6828</v>
      </c>
      <c r="D3844" s="81">
        <v>4951.88</v>
      </c>
      <c r="E3844" s="81">
        <v>300.3</v>
      </c>
      <c r="F3844" s="81">
        <v>5252.18</v>
      </c>
      <c r="G3844" s="65">
        <f t="shared" si="59"/>
        <v>9</v>
      </c>
    </row>
    <row r="3845" spans="1:7" ht="30" x14ac:dyDescent="0.25">
      <c r="A3845" s="78" t="s">
        <v>6100</v>
      </c>
      <c r="B3845" s="79" t="s">
        <v>8187</v>
      </c>
      <c r="C3845" s="80" t="s">
        <v>6828</v>
      </c>
      <c r="D3845" s="81">
        <v>3923.72</v>
      </c>
      <c r="E3845" s="81">
        <v>300.3</v>
      </c>
      <c r="F3845" s="81">
        <v>4224.0200000000004</v>
      </c>
      <c r="G3845" s="65">
        <f t="shared" si="59"/>
        <v>9</v>
      </c>
    </row>
    <row r="3846" spans="1:7" ht="30" x14ac:dyDescent="0.25">
      <c r="A3846" s="78" t="s">
        <v>6101</v>
      </c>
      <c r="B3846" s="79" t="s">
        <v>7915</v>
      </c>
      <c r="C3846" s="80" t="s">
        <v>6828</v>
      </c>
      <c r="D3846" s="81">
        <v>17002</v>
      </c>
      <c r="E3846" s="81">
        <v>704.1</v>
      </c>
      <c r="F3846" s="81">
        <v>17706.099999999999</v>
      </c>
      <c r="G3846" s="65">
        <f t="shared" si="59"/>
        <v>9</v>
      </c>
    </row>
    <row r="3847" spans="1:7" x14ac:dyDescent="0.25">
      <c r="A3847" s="78" t="s">
        <v>6102</v>
      </c>
      <c r="B3847" s="79" t="s">
        <v>6103</v>
      </c>
      <c r="C3847" s="80"/>
      <c r="D3847" s="81"/>
      <c r="E3847" s="81"/>
      <c r="F3847" s="81"/>
      <c r="G3847" s="65">
        <f t="shared" si="59"/>
        <v>5</v>
      </c>
    </row>
    <row r="3848" spans="1:7" ht="30" x14ac:dyDescent="0.25">
      <c r="A3848" s="78" t="s">
        <v>6104</v>
      </c>
      <c r="B3848" s="79" t="s">
        <v>6105</v>
      </c>
      <c r="C3848" s="80" t="s">
        <v>6828</v>
      </c>
      <c r="D3848" s="81">
        <v>184.74</v>
      </c>
      <c r="E3848" s="81">
        <v>2.5</v>
      </c>
      <c r="F3848" s="81">
        <v>187.24</v>
      </c>
      <c r="G3848" s="65">
        <f t="shared" si="59"/>
        <v>9</v>
      </c>
    </row>
    <row r="3849" spans="1:7" x14ac:dyDescent="0.25">
      <c r="A3849" s="78" t="s">
        <v>6106</v>
      </c>
      <c r="B3849" s="79" t="s">
        <v>6107</v>
      </c>
      <c r="C3849" s="80" t="s">
        <v>6828</v>
      </c>
      <c r="D3849" s="81">
        <v>11.17</v>
      </c>
      <c r="E3849" s="81">
        <v>15.02</v>
      </c>
      <c r="F3849" s="81">
        <v>26.19</v>
      </c>
      <c r="G3849" s="65">
        <f t="shared" si="59"/>
        <v>9</v>
      </c>
    </row>
    <row r="3850" spans="1:7" ht="30" x14ac:dyDescent="0.25">
      <c r="A3850" s="78" t="s">
        <v>6108</v>
      </c>
      <c r="B3850" s="79" t="s">
        <v>6109</v>
      </c>
      <c r="C3850" s="80" t="s">
        <v>6828</v>
      </c>
      <c r="D3850" s="81">
        <v>241.7</v>
      </c>
      <c r="E3850" s="81">
        <v>2.5</v>
      </c>
      <c r="F3850" s="81">
        <v>244.2</v>
      </c>
      <c r="G3850" s="65">
        <f t="shared" ref="G3850:G3913" si="60">LEN(A3850)</f>
        <v>9</v>
      </c>
    </row>
    <row r="3851" spans="1:7" ht="30" x14ac:dyDescent="0.25">
      <c r="A3851" s="78" t="s">
        <v>6110</v>
      </c>
      <c r="B3851" s="79" t="s">
        <v>7916</v>
      </c>
      <c r="C3851" s="80" t="s">
        <v>6828</v>
      </c>
      <c r="D3851" s="81">
        <v>1775.2</v>
      </c>
      <c r="E3851" s="81">
        <v>15.28</v>
      </c>
      <c r="F3851" s="81">
        <v>1790.48</v>
      </c>
      <c r="G3851" s="65">
        <f t="shared" si="60"/>
        <v>9</v>
      </c>
    </row>
    <row r="3852" spans="1:7" ht="30" x14ac:dyDescent="0.25">
      <c r="A3852" s="78" t="s">
        <v>6111</v>
      </c>
      <c r="B3852" s="79" t="s">
        <v>8188</v>
      </c>
      <c r="C3852" s="80" t="s">
        <v>6828</v>
      </c>
      <c r="D3852" s="81">
        <v>2441.09</v>
      </c>
      <c r="E3852" s="81">
        <v>22.92</v>
      </c>
      <c r="F3852" s="81">
        <v>2464.0100000000002</v>
      </c>
      <c r="G3852" s="65">
        <f t="shared" si="60"/>
        <v>9</v>
      </c>
    </row>
    <row r="3853" spans="1:7" x14ac:dyDescent="0.25">
      <c r="A3853" s="78" t="s">
        <v>6112</v>
      </c>
      <c r="B3853" s="79" t="s">
        <v>8189</v>
      </c>
      <c r="C3853" s="80" t="s">
        <v>6828</v>
      </c>
      <c r="D3853" s="81">
        <v>1030.81</v>
      </c>
      <c r="E3853" s="81">
        <v>17.829999999999998</v>
      </c>
      <c r="F3853" s="81">
        <v>1048.6400000000001</v>
      </c>
      <c r="G3853" s="65">
        <f t="shared" si="60"/>
        <v>9</v>
      </c>
    </row>
    <row r="3854" spans="1:7" ht="30" x14ac:dyDescent="0.25">
      <c r="A3854" s="78" t="s">
        <v>6113</v>
      </c>
      <c r="B3854" s="79" t="s">
        <v>8190</v>
      </c>
      <c r="C3854" s="80" t="s">
        <v>6828</v>
      </c>
      <c r="D3854" s="81">
        <v>2869</v>
      </c>
      <c r="E3854" s="81">
        <v>22.92</v>
      </c>
      <c r="F3854" s="81">
        <v>2891.92</v>
      </c>
      <c r="G3854" s="65">
        <f t="shared" si="60"/>
        <v>9</v>
      </c>
    </row>
    <row r="3855" spans="1:7" x14ac:dyDescent="0.25">
      <c r="A3855" s="78" t="s">
        <v>6114</v>
      </c>
      <c r="B3855" s="79" t="s">
        <v>8191</v>
      </c>
      <c r="C3855" s="80" t="s">
        <v>6828</v>
      </c>
      <c r="D3855" s="81">
        <v>345.45</v>
      </c>
      <c r="E3855" s="81">
        <v>22.92</v>
      </c>
      <c r="F3855" s="81">
        <v>368.37</v>
      </c>
      <c r="G3855" s="65">
        <f t="shared" si="60"/>
        <v>9</v>
      </c>
    </row>
    <row r="3856" spans="1:7" ht="30" x14ac:dyDescent="0.25">
      <c r="A3856" s="78" t="s">
        <v>6115</v>
      </c>
      <c r="B3856" s="79" t="s">
        <v>8192</v>
      </c>
      <c r="C3856" s="80" t="s">
        <v>6828</v>
      </c>
      <c r="D3856" s="81">
        <v>2383.29</v>
      </c>
      <c r="E3856" s="81">
        <v>22.92</v>
      </c>
      <c r="F3856" s="81">
        <v>2406.21</v>
      </c>
      <c r="G3856" s="65">
        <f t="shared" si="60"/>
        <v>9</v>
      </c>
    </row>
    <row r="3857" spans="1:7" ht="30" x14ac:dyDescent="0.25">
      <c r="A3857" s="78" t="s">
        <v>6116</v>
      </c>
      <c r="B3857" s="79" t="s">
        <v>6117</v>
      </c>
      <c r="C3857" s="80" t="s">
        <v>6828</v>
      </c>
      <c r="D3857" s="81">
        <v>1090.44</v>
      </c>
      <c r="E3857" s="81">
        <v>15.28</v>
      </c>
      <c r="F3857" s="81">
        <v>1105.72</v>
      </c>
      <c r="G3857" s="65">
        <f t="shared" si="60"/>
        <v>9</v>
      </c>
    </row>
    <row r="3858" spans="1:7" x14ac:dyDescent="0.25">
      <c r="A3858" s="78" t="s">
        <v>6118</v>
      </c>
      <c r="B3858" s="79" t="s">
        <v>8193</v>
      </c>
      <c r="C3858" s="80" t="s">
        <v>6828</v>
      </c>
      <c r="D3858" s="81">
        <v>2425.9499999999998</v>
      </c>
      <c r="E3858" s="81">
        <v>17.829999999999998</v>
      </c>
      <c r="F3858" s="81">
        <v>2443.7800000000002</v>
      </c>
      <c r="G3858" s="65">
        <f t="shared" si="60"/>
        <v>9</v>
      </c>
    </row>
    <row r="3859" spans="1:7" x14ac:dyDescent="0.25">
      <c r="A3859" s="78" t="s">
        <v>6119</v>
      </c>
      <c r="B3859" s="79" t="s">
        <v>6120</v>
      </c>
      <c r="C3859" s="80" t="s">
        <v>6828</v>
      </c>
      <c r="D3859" s="81">
        <v>123.62</v>
      </c>
      <c r="E3859" s="81">
        <v>7.5</v>
      </c>
      <c r="F3859" s="81">
        <v>131.12</v>
      </c>
      <c r="G3859" s="65">
        <f t="shared" si="60"/>
        <v>9</v>
      </c>
    </row>
    <row r="3860" spans="1:7" x14ac:dyDescent="0.25">
      <c r="A3860" s="78" t="s">
        <v>6121</v>
      </c>
      <c r="B3860" s="79" t="s">
        <v>6122</v>
      </c>
      <c r="C3860" s="80" t="s">
        <v>6828</v>
      </c>
      <c r="D3860" s="81">
        <v>215.14</v>
      </c>
      <c r="E3860" s="81">
        <v>75.760000000000005</v>
      </c>
      <c r="F3860" s="81">
        <v>290.89999999999998</v>
      </c>
      <c r="G3860" s="65">
        <f t="shared" si="60"/>
        <v>9</v>
      </c>
    </row>
    <row r="3861" spans="1:7" x14ac:dyDescent="0.25">
      <c r="A3861" s="78" t="s">
        <v>6123</v>
      </c>
      <c r="B3861" s="79" t="s">
        <v>6124</v>
      </c>
      <c r="C3861" s="80" t="s">
        <v>6828</v>
      </c>
      <c r="D3861" s="81">
        <v>1482.48</v>
      </c>
      <c r="E3861" s="81">
        <v>51.87</v>
      </c>
      <c r="F3861" s="81">
        <v>1534.35</v>
      </c>
      <c r="G3861" s="65">
        <f t="shared" si="60"/>
        <v>9</v>
      </c>
    </row>
    <row r="3862" spans="1:7" x14ac:dyDescent="0.25">
      <c r="A3862" s="78" t="s">
        <v>6125</v>
      </c>
      <c r="B3862" s="79" t="s">
        <v>6126</v>
      </c>
      <c r="C3862" s="80" t="s">
        <v>6828</v>
      </c>
      <c r="D3862" s="81">
        <v>361.29</v>
      </c>
      <c r="E3862" s="81">
        <v>37.54</v>
      </c>
      <c r="F3862" s="81">
        <v>398.83</v>
      </c>
      <c r="G3862" s="65">
        <f t="shared" si="60"/>
        <v>9</v>
      </c>
    </row>
    <row r="3863" spans="1:7" x14ac:dyDescent="0.25">
      <c r="A3863" s="78" t="s">
        <v>6127</v>
      </c>
      <c r="B3863" s="79" t="s">
        <v>6128</v>
      </c>
      <c r="C3863" s="80" t="s">
        <v>6828</v>
      </c>
      <c r="D3863" s="81">
        <v>179.58</v>
      </c>
      <c r="E3863" s="81">
        <v>75.760000000000005</v>
      </c>
      <c r="F3863" s="81">
        <v>255.34</v>
      </c>
      <c r="G3863" s="65">
        <f t="shared" si="60"/>
        <v>9</v>
      </c>
    </row>
    <row r="3864" spans="1:7" ht="30" x14ac:dyDescent="0.25">
      <c r="A3864" s="78" t="s">
        <v>6129</v>
      </c>
      <c r="B3864" s="79" t="s">
        <v>6648</v>
      </c>
      <c r="C3864" s="80" t="s">
        <v>6828</v>
      </c>
      <c r="D3864" s="81">
        <v>67.13</v>
      </c>
      <c r="E3864" s="81">
        <v>82.67</v>
      </c>
      <c r="F3864" s="81">
        <v>149.80000000000001</v>
      </c>
      <c r="G3864" s="65">
        <f t="shared" si="60"/>
        <v>9</v>
      </c>
    </row>
    <row r="3865" spans="1:7" x14ac:dyDescent="0.25">
      <c r="A3865" s="78" t="s">
        <v>6130</v>
      </c>
      <c r="B3865" s="79" t="s">
        <v>6131</v>
      </c>
      <c r="C3865" s="80" t="s">
        <v>6828</v>
      </c>
      <c r="D3865" s="81">
        <v>1121.98</v>
      </c>
      <c r="E3865" s="81">
        <v>75.760000000000005</v>
      </c>
      <c r="F3865" s="81">
        <v>1197.74</v>
      </c>
      <c r="G3865" s="65">
        <f t="shared" si="60"/>
        <v>9</v>
      </c>
    </row>
    <row r="3866" spans="1:7" ht="30" x14ac:dyDescent="0.25">
      <c r="A3866" s="78" t="s">
        <v>6132</v>
      </c>
      <c r="B3866" s="79" t="s">
        <v>6133</v>
      </c>
      <c r="C3866" s="80" t="s">
        <v>6828</v>
      </c>
      <c r="D3866" s="81">
        <v>1058.69</v>
      </c>
      <c r="E3866" s="81">
        <v>75.760000000000005</v>
      </c>
      <c r="F3866" s="81">
        <v>1134.45</v>
      </c>
      <c r="G3866" s="65">
        <f t="shared" si="60"/>
        <v>9</v>
      </c>
    </row>
    <row r="3867" spans="1:7" ht="30" x14ac:dyDescent="0.25">
      <c r="A3867" s="78" t="s">
        <v>6134</v>
      </c>
      <c r="B3867" s="79" t="s">
        <v>7917</v>
      </c>
      <c r="C3867" s="80" t="s">
        <v>6828</v>
      </c>
      <c r="D3867" s="81">
        <v>1943.47</v>
      </c>
      <c r="E3867" s="81">
        <v>75.760000000000005</v>
      </c>
      <c r="F3867" s="81">
        <v>2019.23</v>
      </c>
      <c r="G3867" s="65">
        <f t="shared" si="60"/>
        <v>9</v>
      </c>
    </row>
    <row r="3868" spans="1:7" x14ac:dyDescent="0.25">
      <c r="A3868" s="78" t="s">
        <v>6135</v>
      </c>
      <c r="B3868" s="79" t="s">
        <v>6136</v>
      </c>
      <c r="C3868" s="80" t="s">
        <v>6828</v>
      </c>
      <c r="D3868" s="81">
        <v>4311.6499999999996</v>
      </c>
      <c r="E3868" s="81">
        <v>344.83</v>
      </c>
      <c r="F3868" s="81">
        <v>4656.4799999999996</v>
      </c>
      <c r="G3868" s="65">
        <f t="shared" si="60"/>
        <v>9</v>
      </c>
    </row>
    <row r="3869" spans="1:7" x14ac:dyDescent="0.25">
      <c r="A3869" s="78" t="s">
        <v>6137</v>
      </c>
      <c r="B3869" s="79" t="s">
        <v>6138</v>
      </c>
      <c r="C3869" s="80" t="s">
        <v>6828</v>
      </c>
      <c r="D3869" s="81">
        <v>3148.54</v>
      </c>
      <c r="E3869" s="81">
        <v>202.11</v>
      </c>
      <c r="F3869" s="81">
        <v>3350.65</v>
      </c>
      <c r="G3869" s="65">
        <f t="shared" si="60"/>
        <v>9</v>
      </c>
    </row>
    <row r="3870" spans="1:7" x14ac:dyDescent="0.25">
      <c r="A3870" s="78" t="s">
        <v>6139</v>
      </c>
      <c r="B3870" s="79" t="s">
        <v>6140</v>
      </c>
      <c r="C3870" s="80" t="s">
        <v>6828</v>
      </c>
      <c r="D3870" s="81">
        <v>3554.04</v>
      </c>
      <c r="E3870" s="81">
        <v>202.11</v>
      </c>
      <c r="F3870" s="81">
        <v>3756.15</v>
      </c>
      <c r="G3870" s="65">
        <f t="shared" si="60"/>
        <v>9</v>
      </c>
    </row>
    <row r="3871" spans="1:7" x14ac:dyDescent="0.25">
      <c r="A3871" s="78" t="s">
        <v>6141</v>
      </c>
      <c r="B3871" s="79" t="s">
        <v>6142</v>
      </c>
      <c r="C3871" s="80" t="s">
        <v>6828</v>
      </c>
      <c r="D3871" s="81">
        <v>957.66</v>
      </c>
      <c r="E3871" s="81">
        <v>231.88</v>
      </c>
      <c r="F3871" s="81">
        <v>1189.54</v>
      </c>
      <c r="G3871" s="65">
        <f t="shared" si="60"/>
        <v>9</v>
      </c>
    </row>
    <row r="3872" spans="1:7" x14ac:dyDescent="0.25">
      <c r="A3872" s="78" t="s">
        <v>6143</v>
      </c>
      <c r="B3872" s="79" t="s">
        <v>7104</v>
      </c>
      <c r="C3872" s="80"/>
      <c r="D3872" s="81"/>
      <c r="E3872" s="81"/>
      <c r="F3872" s="81"/>
      <c r="G3872" s="65">
        <f t="shared" si="60"/>
        <v>5</v>
      </c>
    </row>
    <row r="3873" spans="1:7" x14ac:dyDescent="0.25">
      <c r="A3873" s="78" t="s">
        <v>6144</v>
      </c>
      <c r="B3873" s="79" t="s">
        <v>6145</v>
      </c>
      <c r="C3873" s="80" t="s">
        <v>6836</v>
      </c>
      <c r="D3873" s="81">
        <v>1077.78</v>
      </c>
      <c r="E3873" s="81">
        <v>13.15</v>
      </c>
      <c r="F3873" s="81">
        <v>1090.93</v>
      </c>
      <c r="G3873" s="65">
        <f t="shared" si="60"/>
        <v>9</v>
      </c>
    </row>
    <row r="3874" spans="1:7" x14ac:dyDescent="0.25">
      <c r="A3874" s="78" t="s">
        <v>6146</v>
      </c>
      <c r="B3874" s="79" t="s">
        <v>6147</v>
      </c>
      <c r="C3874" s="80" t="s">
        <v>6836</v>
      </c>
      <c r="D3874" s="81">
        <v>1314.91</v>
      </c>
      <c r="E3874" s="81">
        <v>13.15</v>
      </c>
      <c r="F3874" s="81">
        <v>1328.06</v>
      </c>
      <c r="G3874" s="65">
        <f t="shared" si="60"/>
        <v>9</v>
      </c>
    </row>
    <row r="3875" spans="1:7" ht="30" x14ac:dyDescent="0.25">
      <c r="A3875" s="78" t="s">
        <v>6148</v>
      </c>
      <c r="B3875" s="79" t="s">
        <v>6149</v>
      </c>
      <c r="C3875" s="80" t="s">
        <v>6836</v>
      </c>
      <c r="D3875" s="81">
        <v>1284.77</v>
      </c>
      <c r="E3875" s="81">
        <v>531.6</v>
      </c>
      <c r="F3875" s="81">
        <v>1816.37</v>
      </c>
      <c r="G3875" s="65">
        <f t="shared" si="60"/>
        <v>9</v>
      </c>
    </row>
    <row r="3876" spans="1:7" ht="30" x14ac:dyDescent="0.25">
      <c r="A3876" s="78" t="s">
        <v>6150</v>
      </c>
      <c r="B3876" s="79" t="s">
        <v>6151</v>
      </c>
      <c r="C3876" s="80" t="s">
        <v>6836</v>
      </c>
      <c r="D3876" s="81">
        <v>1447.23</v>
      </c>
      <c r="E3876" s="81">
        <v>566.79999999999995</v>
      </c>
      <c r="F3876" s="81">
        <v>2014.03</v>
      </c>
      <c r="G3876" s="65">
        <f t="shared" si="60"/>
        <v>9</v>
      </c>
    </row>
    <row r="3877" spans="1:7" ht="30" x14ac:dyDescent="0.25">
      <c r="A3877" s="78" t="s">
        <v>6152</v>
      </c>
      <c r="B3877" s="79" t="s">
        <v>6153</v>
      </c>
      <c r="C3877" s="80" t="s">
        <v>6836</v>
      </c>
      <c r="D3877" s="81">
        <v>1717.85</v>
      </c>
      <c r="E3877" s="81">
        <v>637.21</v>
      </c>
      <c r="F3877" s="81">
        <v>2355.06</v>
      </c>
      <c r="G3877" s="65">
        <f t="shared" si="60"/>
        <v>9</v>
      </c>
    </row>
    <row r="3878" spans="1:7" ht="30" x14ac:dyDescent="0.25">
      <c r="A3878" s="78" t="s">
        <v>6154</v>
      </c>
      <c r="B3878" s="79" t="s">
        <v>6155</v>
      </c>
      <c r="C3878" s="80" t="s">
        <v>6836</v>
      </c>
      <c r="D3878" s="81">
        <v>2295.59</v>
      </c>
      <c r="E3878" s="81">
        <v>672.42</v>
      </c>
      <c r="F3878" s="81">
        <v>2968.01</v>
      </c>
      <c r="G3878" s="65">
        <f t="shared" si="60"/>
        <v>9</v>
      </c>
    </row>
    <row r="3879" spans="1:7" x14ac:dyDescent="0.25">
      <c r="A3879" s="78" t="s">
        <v>6156</v>
      </c>
      <c r="B3879" s="79" t="s">
        <v>6157</v>
      </c>
      <c r="C3879" s="80" t="s">
        <v>6843</v>
      </c>
      <c r="D3879" s="81">
        <v>23.04</v>
      </c>
      <c r="E3879" s="81">
        <v>29.11</v>
      </c>
      <c r="F3879" s="81">
        <v>52.15</v>
      </c>
      <c r="G3879" s="65">
        <f t="shared" si="60"/>
        <v>9</v>
      </c>
    </row>
    <row r="3880" spans="1:7" x14ac:dyDescent="0.25">
      <c r="A3880" s="78" t="s">
        <v>8194</v>
      </c>
      <c r="B3880" s="79" t="s">
        <v>8195</v>
      </c>
      <c r="C3880" s="80" t="s">
        <v>6828</v>
      </c>
      <c r="D3880" s="81">
        <v>195.41</v>
      </c>
      <c r="E3880" s="81">
        <v>16.29</v>
      </c>
      <c r="F3880" s="81">
        <v>211.7</v>
      </c>
      <c r="G3880" s="65">
        <f t="shared" si="60"/>
        <v>9</v>
      </c>
    </row>
    <row r="3881" spans="1:7" ht="30" x14ac:dyDescent="0.25">
      <c r="A3881" s="78" t="s">
        <v>6158</v>
      </c>
      <c r="B3881" s="79" t="s">
        <v>7105</v>
      </c>
      <c r="C3881" s="80"/>
      <c r="D3881" s="81"/>
      <c r="E3881" s="81"/>
      <c r="F3881" s="81"/>
      <c r="G3881" s="65">
        <f t="shared" si="60"/>
        <v>2</v>
      </c>
    </row>
    <row r="3882" spans="1:7" x14ac:dyDescent="0.25">
      <c r="A3882" s="78" t="s">
        <v>6159</v>
      </c>
      <c r="B3882" s="79" t="s">
        <v>7106</v>
      </c>
      <c r="C3882" s="80"/>
      <c r="D3882" s="81"/>
      <c r="E3882" s="81"/>
      <c r="F3882" s="81"/>
      <c r="G3882" s="65">
        <f t="shared" si="60"/>
        <v>5</v>
      </c>
    </row>
    <row r="3883" spans="1:7" ht="30" x14ac:dyDescent="0.25">
      <c r="A3883" s="78" t="s">
        <v>6160</v>
      </c>
      <c r="B3883" s="79" t="s">
        <v>6161</v>
      </c>
      <c r="C3883" s="80" t="s">
        <v>6828</v>
      </c>
      <c r="D3883" s="81">
        <v>6122.3</v>
      </c>
      <c r="E3883" s="81">
        <v>25.03</v>
      </c>
      <c r="F3883" s="81">
        <v>6147.33</v>
      </c>
      <c r="G3883" s="65">
        <f t="shared" si="60"/>
        <v>9</v>
      </c>
    </row>
    <row r="3884" spans="1:7" x14ac:dyDescent="0.25">
      <c r="A3884" s="78" t="s">
        <v>6162</v>
      </c>
      <c r="B3884" s="79" t="s">
        <v>6163</v>
      </c>
      <c r="C3884" s="80" t="s">
        <v>6833</v>
      </c>
      <c r="D3884" s="81">
        <v>2194.0700000000002</v>
      </c>
      <c r="E3884" s="81"/>
      <c r="F3884" s="81">
        <v>2194.0700000000002</v>
      </c>
      <c r="G3884" s="65">
        <f t="shared" si="60"/>
        <v>9</v>
      </c>
    </row>
    <row r="3885" spans="1:7" ht="30" x14ac:dyDescent="0.25">
      <c r="A3885" s="78" t="s">
        <v>6164</v>
      </c>
      <c r="B3885" s="79" t="s">
        <v>6165</v>
      </c>
      <c r="C3885" s="80" t="s">
        <v>6833</v>
      </c>
      <c r="D3885" s="81">
        <v>2605.15</v>
      </c>
      <c r="E3885" s="81"/>
      <c r="F3885" s="81">
        <v>2605.15</v>
      </c>
      <c r="G3885" s="65">
        <f t="shared" si="60"/>
        <v>9</v>
      </c>
    </row>
    <row r="3886" spans="1:7" x14ac:dyDescent="0.25">
      <c r="A3886" s="78" t="s">
        <v>6166</v>
      </c>
      <c r="B3886" s="79" t="s">
        <v>7107</v>
      </c>
      <c r="C3886" s="80"/>
      <c r="D3886" s="81"/>
      <c r="E3886" s="81"/>
      <c r="F3886" s="81"/>
      <c r="G3886" s="65">
        <f t="shared" si="60"/>
        <v>5</v>
      </c>
    </row>
    <row r="3887" spans="1:7" ht="30" x14ac:dyDescent="0.25">
      <c r="A3887" s="78" t="s">
        <v>6167</v>
      </c>
      <c r="B3887" s="79" t="s">
        <v>6168</v>
      </c>
      <c r="C3887" s="80" t="s">
        <v>6830</v>
      </c>
      <c r="D3887" s="81">
        <v>10615.42</v>
      </c>
      <c r="E3887" s="81"/>
      <c r="F3887" s="81">
        <v>10615.42</v>
      </c>
      <c r="G3887" s="65">
        <f t="shared" si="60"/>
        <v>9</v>
      </c>
    </row>
    <row r="3888" spans="1:7" ht="30" x14ac:dyDescent="0.25">
      <c r="A3888" s="78" t="s">
        <v>6169</v>
      </c>
      <c r="B3888" s="79" t="s">
        <v>6170</v>
      </c>
      <c r="C3888" s="80" t="s">
        <v>6830</v>
      </c>
      <c r="D3888" s="81">
        <v>8859.23</v>
      </c>
      <c r="E3888" s="81"/>
      <c r="F3888" s="81">
        <v>8859.23</v>
      </c>
      <c r="G3888" s="65">
        <f t="shared" si="60"/>
        <v>9</v>
      </c>
    </row>
    <row r="3889" spans="1:7" ht="30" x14ac:dyDescent="0.25">
      <c r="A3889" s="78" t="s">
        <v>6171</v>
      </c>
      <c r="B3889" s="79" t="s">
        <v>6172</v>
      </c>
      <c r="C3889" s="80" t="s">
        <v>6830</v>
      </c>
      <c r="D3889" s="81">
        <v>4549.53</v>
      </c>
      <c r="E3889" s="81"/>
      <c r="F3889" s="81">
        <v>4549.53</v>
      </c>
      <c r="G3889" s="65">
        <f t="shared" si="60"/>
        <v>9</v>
      </c>
    </row>
    <row r="3890" spans="1:7" x14ac:dyDescent="0.25">
      <c r="A3890" s="78" t="s">
        <v>6173</v>
      </c>
      <c r="B3890" s="79" t="s">
        <v>7108</v>
      </c>
      <c r="C3890" s="80"/>
      <c r="D3890" s="81"/>
      <c r="E3890" s="81"/>
      <c r="F3890" s="81"/>
      <c r="G3890" s="65">
        <f t="shared" si="60"/>
        <v>2</v>
      </c>
    </row>
    <row r="3891" spans="1:7" x14ac:dyDescent="0.25">
      <c r="A3891" s="78" t="s">
        <v>6174</v>
      </c>
      <c r="B3891" s="79" t="s">
        <v>7109</v>
      </c>
      <c r="C3891" s="80"/>
      <c r="D3891" s="81"/>
      <c r="E3891" s="81"/>
      <c r="F3891" s="81"/>
      <c r="G3891" s="65">
        <f t="shared" si="60"/>
        <v>5</v>
      </c>
    </row>
    <row r="3892" spans="1:7" x14ac:dyDescent="0.25">
      <c r="A3892" s="78" t="s">
        <v>6175</v>
      </c>
      <c r="B3892" s="79" t="s">
        <v>6176</v>
      </c>
      <c r="C3892" s="80" t="s">
        <v>6830</v>
      </c>
      <c r="D3892" s="81">
        <v>1984.51</v>
      </c>
      <c r="E3892" s="81"/>
      <c r="F3892" s="81">
        <v>1984.51</v>
      </c>
      <c r="G3892" s="65">
        <f t="shared" si="60"/>
        <v>9</v>
      </c>
    </row>
    <row r="3893" spans="1:7" x14ac:dyDescent="0.25">
      <c r="A3893" s="78" t="s">
        <v>6177</v>
      </c>
      <c r="B3893" s="79" t="s">
        <v>7110</v>
      </c>
      <c r="C3893" s="80"/>
      <c r="D3893" s="81"/>
      <c r="E3893" s="81"/>
      <c r="F3893" s="81"/>
      <c r="G3893" s="65">
        <f t="shared" si="60"/>
        <v>5</v>
      </c>
    </row>
    <row r="3894" spans="1:7" x14ac:dyDescent="0.25">
      <c r="A3894" s="78" t="s">
        <v>6178</v>
      </c>
      <c r="B3894" s="79" t="s">
        <v>6179</v>
      </c>
      <c r="C3894" s="80" t="s">
        <v>6830</v>
      </c>
      <c r="D3894" s="81">
        <v>2371.7199999999998</v>
      </c>
      <c r="E3894" s="81"/>
      <c r="F3894" s="81">
        <v>2371.7199999999998</v>
      </c>
      <c r="G3894" s="65">
        <f t="shared" si="60"/>
        <v>9</v>
      </c>
    </row>
    <row r="3895" spans="1:7" ht="30" x14ac:dyDescent="0.25">
      <c r="A3895" s="78" t="s">
        <v>6180</v>
      </c>
      <c r="B3895" s="79" t="s">
        <v>7111</v>
      </c>
      <c r="C3895" s="80"/>
      <c r="D3895" s="81"/>
      <c r="E3895" s="81"/>
      <c r="F3895" s="81"/>
      <c r="G3895" s="65">
        <f t="shared" si="60"/>
        <v>2</v>
      </c>
    </row>
    <row r="3896" spans="1:7" x14ac:dyDescent="0.25">
      <c r="A3896" s="78" t="s">
        <v>6181</v>
      </c>
      <c r="B3896" s="79" t="s">
        <v>6182</v>
      </c>
      <c r="C3896" s="80"/>
      <c r="D3896" s="81"/>
      <c r="E3896" s="81"/>
      <c r="F3896" s="81"/>
      <c r="G3896" s="65">
        <f t="shared" si="60"/>
        <v>5</v>
      </c>
    </row>
    <row r="3897" spans="1:7" ht="30" x14ac:dyDescent="0.25">
      <c r="A3897" s="78" t="s">
        <v>6183</v>
      </c>
      <c r="B3897" s="79" t="s">
        <v>6184</v>
      </c>
      <c r="C3897" s="80" t="s">
        <v>6828</v>
      </c>
      <c r="D3897" s="81">
        <v>908.17</v>
      </c>
      <c r="E3897" s="81">
        <v>15.02</v>
      </c>
      <c r="F3897" s="81">
        <v>923.19</v>
      </c>
      <c r="G3897" s="65">
        <f t="shared" si="60"/>
        <v>9</v>
      </c>
    </row>
    <row r="3898" spans="1:7" x14ac:dyDescent="0.25">
      <c r="A3898" s="78" t="s">
        <v>6185</v>
      </c>
      <c r="B3898" s="79" t="s">
        <v>6186</v>
      </c>
      <c r="C3898" s="80" t="s">
        <v>6828</v>
      </c>
      <c r="D3898" s="81">
        <v>12063.49</v>
      </c>
      <c r="E3898" s="81"/>
      <c r="F3898" s="81">
        <v>12063.49</v>
      </c>
      <c r="G3898" s="65">
        <f t="shared" si="60"/>
        <v>9</v>
      </c>
    </row>
    <row r="3899" spans="1:7" x14ac:dyDescent="0.25">
      <c r="A3899" s="78" t="s">
        <v>6187</v>
      </c>
      <c r="B3899" s="79" t="s">
        <v>6188</v>
      </c>
      <c r="C3899" s="80" t="s">
        <v>6836</v>
      </c>
      <c r="D3899" s="81">
        <v>184.65</v>
      </c>
      <c r="E3899" s="81">
        <v>50.05</v>
      </c>
      <c r="F3899" s="81">
        <v>234.7</v>
      </c>
      <c r="G3899" s="65">
        <f t="shared" si="60"/>
        <v>9</v>
      </c>
    </row>
    <row r="3900" spans="1:7" ht="30" x14ac:dyDescent="0.25">
      <c r="A3900" s="78" t="s">
        <v>6189</v>
      </c>
      <c r="B3900" s="79" t="s">
        <v>6190</v>
      </c>
      <c r="C3900" s="80" t="s">
        <v>6836</v>
      </c>
      <c r="D3900" s="81">
        <v>3325.69</v>
      </c>
      <c r="E3900" s="81"/>
      <c r="F3900" s="81">
        <v>3325.69</v>
      </c>
      <c r="G3900" s="65">
        <f t="shared" si="60"/>
        <v>9</v>
      </c>
    </row>
    <row r="3901" spans="1:7" ht="30" x14ac:dyDescent="0.25">
      <c r="A3901" s="78" t="s">
        <v>6191</v>
      </c>
      <c r="B3901" s="79" t="s">
        <v>7918</v>
      </c>
      <c r="C3901" s="80" t="s">
        <v>6836</v>
      </c>
      <c r="D3901" s="81">
        <v>5937.01</v>
      </c>
      <c r="E3901" s="81"/>
      <c r="F3901" s="81">
        <v>5937.01</v>
      </c>
      <c r="G3901" s="65">
        <f t="shared" si="60"/>
        <v>9</v>
      </c>
    </row>
    <row r="3902" spans="1:7" x14ac:dyDescent="0.25">
      <c r="A3902" s="78" t="s">
        <v>6192</v>
      </c>
      <c r="B3902" s="79" t="s">
        <v>6193</v>
      </c>
      <c r="C3902" s="80" t="s">
        <v>6836</v>
      </c>
      <c r="D3902" s="81">
        <v>1394.7</v>
      </c>
      <c r="E3902" s="81">
        <v>125.13</v>
      </c>
      <c r="F3902" s="81">
        <v>1519.83</v>
      </c>
      <c r="G3902" s="65">
        <f t="shared" si="60"/>
        <v>9</v>
      </c>
    </row>
    <row r="3903" spans="1:7" x14ac:dyDescent="0.25">
      <c r="A3903" s="78" t="s">
        <v>6194</v>
      </c>
      <c r="B3903" s="79" t="s">
        <v>6195</v>
      </c>
      <c r="C3903" s="80" t="s">
        <v>6828</v>
      </c>
      <c r="D3903" s="81">
        <v>2853.94</v>
      </c>
      <c r="E3903" s="81">
        <v>15.02</v>
      </c>
      <c r="F3903" s="81">
        <v>2868.96</v>
      </c>
      <c r="G3903" s="65">
        <f t="shared" si="60"/>
        <v>9</v>
      </c>
    </row>
    <row r="3904" spans="1:7" ht="30" x14ac:dyDescent="0.25">
      <c r="A3904" s="78" t="s">
        <v>6196</v>
      </c>
      <c r="B3904" s="79" t="s">
        <v>7919</v>
      </c>
      <c r="C3904" s="80" t="s">
        <v>6836</v>
      </c>
      <c r="D3904" s="81">
        <v>3250.07</v>
      </c>
      <c r="E3904" s="81">
        <v>683.38</v>
      </c>
      <c r="F3904" s="81">
        <v>3933.45</v>
      </c>
      <c r="G3904" s="65">
        <f t="shared" si="60"/>
        <v>9</v>
      </c>
    </row>
    <row r="3905" spans="1:7" ht="30" x14ac:dyDescent="0.25">
      <c r="A3905" s="78" t="s">
        <v>6197</v>
      </c>
      <c r="B3905" s="79" t="s">
        <v>7112</v>
      </c>
      <c r="C3905" s="80"/>
      <c r="D3905" s="81"/>
      <c r="E3905" s="81"/>
      <c r="F3905" s="81"/>
      <c r="G3905" s="65">
        <f t="shared" si="60"/>
        <v>5</v>
      </c>
    </row>
    <row r="3906" spans="1:7" ht="45" x14ac:dyDescent="0.25">
      <c r="A3906" s="78" t="s">
        <v>6198</v>
      </c>
      <c r="B3906" s="79" t="s">
        <v>7920</v>
      </c>
      <c r="C3906" s="80" t="s">
        <v>6828</v>
      </c>
      <c r="D3906" s="81">
        <v>4017</v>
      </c>
      <c r="E3906" s="81">
        <v>1114.1600000000001</v>
      </c>
      <c r="F3906" s="81">
        <v>5131.16</v>
      </c>
      <c r="G3906" s="65">
        <f t="shared" si="60"/>
        <v>9</v>
      </c>
    </row>
    <row r="3907" spans="1:7" x14ac:dyDescent="0.25">
      <c r="A3907" s="78" t="s">
        <v>6199</v>
      </c>
      <c r="B3907" s="79" t="s">
        <v>6200</v>
      </c>
      <c r="C3907" s="80" t="s">
        <v>6828</v>
      </c>
      <c r="D3907" s="81">
        <v>878.76</v>
      </c>
      <c r="E3907" s="81">
        <v>348.18</v>
      </c>
      <c r="F3907" s="81">
        <v>1226.94</v>
      </c>
      <c r="G3907" s="65">
        <f t="shared" si="60"/>
        <v>9</v>
      </c>
    </row>
    <row r="3908" spans="1:7" x14ac:dyDescent="0.25">
      <c r="A3908" s="78" t="s">
        <v>6201</v>
      </c>
      <c r="B3908" s="79" t="s">
        <v>6202</v>
      </c>
      <c r="C3908" s="80" t="s">
        <v>6828</v>
      </c>
      <c r="D3908" s="81">
        <v>1383.48</v>
      </c>
      <c r="E3908" s="81">
        <v>348.18</v>
      </c>
      <c r="F3908" s="81">
        <v>1731.66</v>
      </c>
      <c r="G3908" s="65">
        <f t="shared" si="60"/>
        <v>9</v>
      </c>
    </row>
    <row r="3909" spans="1:7" x14ac:dyDescent="0.25">
      <c r="A3909" s="78" t="s">
        <v>6203</v>
      </c>
      <c r="B3909" s="79" t="s">
        <v>6204</v>
      </c>
      <c r="C3909" s="80" t="s">
        <v>6828</v>
      </c>
      <c r="D3909" s="81">
        <v>1355.17</v>
      </c>
      <c r="E3909" s="81">
        <v>348.18</v>
      </c>
      <c r="F3909" s="81">
        <v>1703.35</v>
      </c>
      <c r="G3909" s="65">
        <f t="shared" si="60"/>
        <v>9</v>
      </c>
    </row>
    <row r="3910" spans="1:7" x14ac:dyDescent="0.25">
      <c r="A3910" s="78" t="s">
        <v>6205</v>
      </c>
      <c r="B3910" s="79" t="s">
        <v>6206</v>
      </c>
      <c r="C3910" s="80" t="s">
        <v>6828</v>
      </c>
      <c r="D3910" s="81">
        <v>2762.38</v>
      </c>
      <c r="E3910" s="81">
        <v>696.35</v>
      </c>
      <c r="F3910" s="81">
        <v>3458.73</v>
      </c>
      <c r="G3910" s="65">
        <f t="shared" si="60"/>
        <v>9</v>
      </c>
    </row>
    <row r="3911" spans="1:7" x14ac:dyDescent="0.25">
      <c r="A3911" s="78" t="s">
        <v>6207</v>
      </c>
      <c r="B3911" s="79" t="s">
        <v>8196</v>
      </c>
      <c r="C3911" s="80" t="s">
        <v>6828</v>
      </c>
      <c r="D3911" s="81">
        <v>900</v>
      </c>
      <c r="E3911" s="81">
        <v>11.11</v>
      </c>
      <c r="F3911" s="81">
        <v>911.11</v>
      </c>
      <c r="G3911" s="65">
        <f t="shared" si="60"/>
        <v>9</v>
      </c>
    </row>
    <row r="3912" spans="1:7" x14ac:dyDescent="0.25">
      <c r="A3912" s="78" t="s">
        <v>6208</v>
      </c>
      <c r="B3912" s="79" t="s">
        <v>6209</v>
      </c>
      <c r="C3912" s="80" t="s">
        <v>6828</v>
      </c>
      <c r="D3912" s="81">
        <v>13.51</v>
      </c>
      <c r="E3912" s="81">
        <v>25.03</v>
      </c>
      <c r="F3912" s="81">
        <v>38.54</v>
      </c>
      <c r="G3912" s="65">
        <f t="shared" si="60"/>
        <v>9</v>
      </c>
    </row>
    <row r="3913" spans="1:7" ht="30" x14ac:dyDescent="0.25">
      <c r="A3913" s="78" t="s">
        <v>6702</v>
      </c>
      <c r="B3913" s="79" t="s">
        <v>6703</v>
      </c>
      <c r="C3913" s="80" t="s">
        <v>6828</v>
      </c>
      <c r="D3913" s="81">
        <v>975.11</v>
      </c>
      <c r="E3913" s="81">
        <v>200.2</v>
      </c>
      <c r="F3913" s="81">
        <v>1175.31</v>
      </c>
      <c r="G3913" s="65">
        <f t="shared" si="60"/>
        <v>9</v>
      </c>
    </row>
    <row r="3914" spans="1:7" x14ac:dyDescent="0.25">
      <c r="A3914" s="78" t="s">
        <v>6210</v>
      </c>
      <c r="B3914" s="79" t="s">
        <v>6211</v>
      </c>
      <c r="C3914" s="80" t="s">
        <v>6828</v>
      </c>
      <c r="D3914" s="81">
        <v>175.83</v>
      </c>
      <c r="E3914" s="81">
        <v>50.05</v>
      </c>
      <c r="F3914" s="81">
        <v>225.88</v>
      </c>
      <c r="G3914" s="65">
        <f t="shared" ref="G3914:G3977" si="61">LEN(A3914)</f>
        <v>9</v>
      </c>
    </row>
    <row r="3915" spans="1:7" x14ac:dyDescent="0.25">
      <c r="A3915" s="78" t="s">
        <v>6212</v>
      </c>
      <c r="B3915" s="79" t="s">
        <v>6213</v>
      </c>
      <c r="C3915" s="80" t="s">
        <v>6828</v>
      </c>
      <c r="D3915" s="81">
        <v>482.44</v>
      </c>
      <c r="E3915" s="81">
        <v>15.02</v>
      </c>
      <c r="F3915" s="81">
        <v>497.46</v>
      </c>
      <c r="G3915" s="65">
        <f t="shared" si="61"/>
        <v>9</v>
      </c>
    </row>
    <row r="3916" spans="1:7" ht="30" x14ac:dyDescent="0.25">
      <c r="A3916" s="78" t="s">
        <v>6649</v>
      </c>
      <c r="B3916" s="79" t="s">
        <v>6650</v>
      </c>
      <c r="C3916" s="80" t="s">
        <v>6828</v>
      </c>
      <c r="D3916" s="81">
        <v>1074.31</v>
      </c>
      <c r="E3916" s="81">
        <v>204.5</v>
      </c>
      <c r="F3916" s="81">
        <v>1278.81</v>
      </c>
      <c r="G3916" s="65">
        <f t="shared" si="61"/>
        <v>9</v>
      </c>
    </row>
    <row r="3917" spans="1:7" ht="30" x14ac:dyDescent="0.25">
      <c r="A3917" s="78" t="s">
        <v>6651</v>
      </c>
      <c r="B3917" s="79" t="s">
        <v>6652</v>
      </c>
      <c r="C3917" s="80" t="s">
        <v>6828</v>
      </c>
      <c r="D3917" s="81">
        <v>4059.16</v>
      </c>
      <c r="E3917" s="81">
        <v>204.5</v>
      </c>
      <c r="F3917" s="81">
        <v>4263.66</v>
      </c>
      <c r="G3917" s="65">
        <f t="shared" si="61"/>
        <v>9</v>
      </c>
    </row>
    <row r="3918" spans="1:7" ht="30" x14ac:dyDescent="0.25">
      <c r="A3918" s="78" t="s">
        <v>6653</v>
      </c>
      <c r="B3918" s="79" t="s">
        <v>6654</v>
      </c>
      <c r="C3918" s="80" t="s">
        <v>6828</v>
      </c>
      <c r="D3918" s="81">
        <v>11610.74</v>
      </c>
      <c r="E3918" s="81">
        <v>204.5</v>
      </c>
      <c r="F3918" s="81">
        <v>11815.24</v>
      </c>
      <c r="G3918" s="65">
        <f t="shared" si="61"/>
        <v>9</v>
      </c>
    </row>
    <row r="3919" spans="1:7" x14ac:dyDescent="0.25">
      <c r="A3919" s="78" t="s">
        <v>6214</v>
      </c>
      <c r="B3919" s="79" t="s">
        <v>6215</v>
      </c>
      <c r="C3919" s="80" t="s">
        <v>6828</v>
      </c>
      <c r="D3919" s="81">
        <v>1336.98</v>
      </c>
      <c r="E3919" s="81">
        <v>3.7</v>
      </c>
      <c r="F3919" s="81">
        <v>1340.68</v>
      </c>
      <c r="G3919" s="65">
        <f t="shared" si="61"/>
        <v>9</v>
      </c>
    </row>
    <row r="3920" spans="1:7" ht="30" x14ac:dyDescent="0.25">
      <c r="A3920" s="78" t="s">
        <v>6216</v>
      </c>
      <c r="B3920" s="79" t="s">
        <v>6704</v>
      </c>
      <c r="C3920" s="80" t="s">
        <v>6836</v>
      </c>
      <c r="D3920" s="81">
        <v>11885.8</v>
      </c>
      <c r="E3920" s="81">
        <v>264.44</v>
      </c>
      <c r="F3920" s="81">
        <v>12150.24</v>
      </c>
      <c r="G3920" s="65">
        <f t="shared" si="61"/>
        <v>9</v>
      </c>
    </row>
    <row r="3921" spans="1:7" ht="30" x14ac:dyDescent="0.25">
      <c r="A3921" s="78" t="s">
        <v>6217</v>
      </c>
      <c r="B3921" s="79" t="s">
        <v>6705</v>
      </c>
      <c r="C3921" s="80" t="s">
        <v>6836</v>
      </c>
      <c r="D3921" s="81">
        <v>17966.96</v>
      </c>
      <c r="E3921" s="81">
        <v>264.44</v>
      </c>
      <c r="F3921" s="81">
        <v>18231.400000000001</v>
      </c>
      <c r="G3921" s="65">
        <f t="shared" si="61"/>
        <v>9</v>
      </c>
    </row>
    <row r="3922" spans="1:7" ht="45" x14ac:dyDescent="0.25">
      <c r="A3922" s="78" t="s">
        <v>6218</v>
      </c>
      <c r="B3922" s="79" t="s">
        <v>7921</v>
      </c>
      <c r="C3922" s="80" t="s">
        <v>6828</v>
      </c>
      <c r="D3922" s="81">
        <v>1416.2</v>
      </c>
      <c r="E3922" s="81">
        <v>176.29</v>
      </c>
      <c r="F3922" s="81">
        <v>1592.49</v>
      </c>
      <c r="G3922" s="65">
        <f t="shared" si="61"/>
        <v>9</v>
      </c>
    </row>
    <row r="3923" spans="1:7" ht="45" x14ac:dyDescent="0.25">
      <c r="A3923" s="78" t="s">
        <v>6219</v>
      </c>
      <c r="B3923" s="79" t="s">
        <v>7922</v>
      </c>
      <c r="C3923" s="80" t="s">
        <v>6828</v>
      </c>
      <c r="D3923" s="81">
        <v>1789.35</v>
      </c>
      <c r="E3923" s="81">
        <v>264.44</v>
      </c>
      <c r="F3923" s="81">
        <v>2053.79</v>
      </c>
      <c r="G3923" s="65">
        <f t="shared" si="61"/>
        <v>9</v>
      </c>
    </row>
    <row r="3924" spans="1:7" ht="45" x14ac:dyDescent="0.25">
      <c r="A3924" s="78" t="s">
        <v>6220</v>
      </c>
      <c r="B3924" s="79" t="s">
        <v>7923</v>
      </c>
      <c r="C3924" s="80" t="s">
        <v>6828</v>
      </c>
      <c r="D3924" s="81">
        <v>4376.58</v>
      </c>
      <c r="E3924" s="81">
        <v>348.18</v>
      </c>
      <c r="F3924" s="81">
        <v>4724.76</v>
      </c>
      <c r="G3924" s="65">
        <f t="shared" si="61"/>
        <v>9</v>
      </c>
    </row>
    <row r="3925" spans="1:7" x14ac:dyDescent="0.25">
      <c r="A3925" s="78" t="s">
        <v>6221</v>
      </c>
      <c r="B3925" s="79" t="s">
        <v>7113</v>
      </c>
      <c r="C3925" s="80"/>
      <c r="D3925" s="81"/>
      <c r="E3925" s="81"/>
      <c r="F3925" s="81"/>
      <c r="G3925" s="65">
        <f t="shared" si="61"/>
        <v>5</v>
      </c>
    </row>
    <row r="3926" spans="1:7" x14ac:dyDescent="0.25">
      <c r="A3926" s="78" t="s">
        <v>6222</v>
      </c>
      <c r="B3926" s="79" t="s">
        <v>6223</v>
      </c>
      <c r="C3926" s="80" t="s">
        <v>6828</v>
      </c>
      <c r="D3926" s="81">
        <v>19.239999999999998</v>
      </c>
      <c r="E3926" s="81">
        <v>13.92</v>
      </c>
      <c r="F3926" s="81">
        <v>33.159999999999997</v>
      </c>
      <c r="G3926" s="65">
        <f t="shared" si="61"/>
        <v>9</v>
      </c>
    </row>
    <row r="3927" spans="1:7" x14ac:dyDescent="0.25">
      <c r="A3927" s="78" t="s">
        <v>6224</v>
      </c>
      <c r="B3927" s="79" t="s">
        <v>6225</v>
      </c>
      <c r="C3927" s="80" t="s">
        <v>6828</v>
      </c>
      <c r="D3927" s="81">
        <v>34.770000000000003</v>
      </c>
      <c r="E3927" s="81">
        <v>13.92</v>
      </c>
      <c r="F3927" s="81">
        <v>48.69</v>
      </c>
      <c r="G3927" s="65">
        <f t="shared" si="61"/>
        <v>9</v>
      </c>
    </row>
    <row r="3928" spans="1:7" x14ac:dyDescent="0.25">
      <c r="A3928" s="78" t="s">
        <v>6226</v>
      </c>
      <c r="B3928" s="79" t="s">
        <v>6227</v>
      </c>
      <c r="C3928" s="80" t="s">
        <v>6828</v>
      </c>
      <c r="D3928" s="81"/>
      <c r="E3928" s="81">
        <v>204.5</v>
      </c>
      <c r="F3928" s="81">
        <v>204.5</v>
      </c>
      <c r="G3928" s="65">
        <f t="shared" si="61"/>
        <v>9</v>
      </c>
    </row>
    <row r="3929" spans="1:7" x14ac:dyDescent="0.25">
      <c r="A3929" s="78" t="s">
        <v>6228</v>
      </c>
      <c r="B3929" s="79" t="s">
        <v>6229</v>
      </c>
      <c r="C3929" s="80" t="s">
        <v>6828</v>
      </c>
      <c r="D3929" s="81"/>
      <c r="E3929" s="81">
        <v>204.5</v>
      </c>
      <c r="F3929" s="81">
        <v>204.5</v>
      </c>
      <c r="G3929" s="65">
        <f t="shared" si="61"/>
        <v>9</v>
      </c>
    </row>
    <row r="3930" spans="1:7" ht="30" x14ac:dyDescent="0.25">
      <c r="A3930" s="78" t="s">
        <v>6230</v>
      </c>
      <c r="B3930" s="79" t="s">
        <v>7924</v>
      </c>
      <c r="C3930" s="80" t="s">
        <v>6828</v>
      </c>
      <c r="D3930" s="81">
        <v>14526.59</v>
      </c>
      <c r="E3930" s="81">
        <v>18.510000000000002</v>
      </c>
      <c r="F3930" s="81">
        <v>14545.1</v>
      </c>
      <c r="G3930" s="65">
        <f t="shared" si="61"/>
        <v>9</v>
      </c>
    </row>
    <row r="3931" spans="1:7" ht="30" x14ac:dyDescent="0.25">
      <c r="A3931" s="78" t="s">
        <v>6231</v>
      </c>
      <c r="B3931" s="79" t="s">
        <v>6232</v>
      </c>
      <c r="C3931" s="80" t="s">
        <v>6828</v>
      </c>
      <c r="D3931" s="81">
        <v>2703.25</v>
      </c>
      <c r="E3931" s="81">
        <v>18.510000000000002</v>
      </c>
      <c r="F3931" s="81">
        <v>2721.76</v>
      </c>
      <c r="G3931" s="65">
        <f t="shared" si="61"/>
        <v>9</v>
      </c>
    </row>
    <row r="3932" spans="1:7" ht="30" x14ac:dyDescent="0.25">
      <c r="A3932" s="78" t="s">
        <v>6233</v>
      </c>
      <c r="B3932" s="79" t="s">
        <v>7114</v>
      </c>
      <c r="C3932" s="80"/>
      <c r="D3932" s="81"/>
      <c r="E3932" s="81"/>
      <c r="F3932" s="81"/>
      <c r="G3932" s="65">
        <f t="shared" si="61"/>
        <v>2</v>
      </c>
    </row>
    <row r="3933" spans="1:7" x14ac:dyDescent="0.25">
      <c r="A3933" s="78" t="s">
        <v>6234</v>
      </c>
      <c r="B3933" s="79" t="s">
        <v>6235</v>
      </c>
      <c r="C3933" s="80"/>
      <c r="D3933" s="81"/>
      <c r="E3933" s="81"/>
      <c r="F3933" s="81"/>
      <c r="G3933" s="65">
        <f t="shared" si="61"/>
        <v>5</v>
      </c>
    </row>
    <row r="3934" spans="1:7" x14ac:dyDescent="0.25">
      <c r="A3934" s="78" t="s">
        <v>6236</v>
      </c>
      <c r="B3934" s="79" t="s">
        <v>6237</v>
      </c>
      <c r="C3934" s="80" t="s">
        <v>6828</v>
      </c>
      <c r="D3934" s="81">
        <v>2154.58</v>
      </c>
      <c r="E3934" s="81">
        <v>90.3</v>
      </c>
      <c r="F3934" s="81">
        <v>2244.88</v>
      </c>
      <c r="G3934" s="65">
        <f t="shared" si="61"/>
        <v>9</v>
      </c>
    </row>
    <row r="3935" spans="1:7" x14ac:dyDescent="0.25">
      <c r="A3935" s="78" t="s">
        <v>6238</v>
      </c>
      <c r="B3935" s="79" t="s">
        <v>6239</v>
      </c>
      <c r="C3935" s="80" t="s">
        <v>6830</v>
      </c>
      <c r="D3935" s="81">
        <v>1081.48</v>
      </c>
      <c r="E3935" s="81">
        <v>10.18</v>
      </c>
      <c r="F3935" s="81">
        <v>1091.6600000000001</v>
      </c>
      <c r="G3935" s="65">
        <f t="shared" si="61"/>
        <v>9</v>
      </c>
    </row>
    <row r="3936" spans="1:7" ht="30" x14ac:dyDescent="0.25">
      <c r="A3936" s="78" t="s">
        <v>6240</v>
      </c>
      <c r="B3936" s="79" t="s">
        <v>6241</v>
      </c>
      <c r="C3936" s="80" t="s">
        <v>6830</v>
      </c>
      <c r="D3936" s="81">
        <v>2812.23</v>
      </c>
      <c r="E3936" s="81">
        <v>10.18</v>
      </c>
      <c r="F3936" s="81">
        <v>2822.41</v>
      </c>
      <c r="G3936" s="65">
        <f t="shared" si="61"/>
        <v>9</v>
      </c>
    </row>
    <row r="3937" spans="1:7" ht="30" x14ac:dyDescent="0.25">
      <c r="A3937" s="78" t="s">
        <v>6242</v>
      </c>
      <c r="B3937" s="79" t="s">
        <v>6243</v>
      </c>
      <c r="C3937" s="80" t="s">
        <v>6828</v>
      </c>
      <c r="D3937" s="81">
        <v>1048.26</v>
      </c>
      <c r="E3937" s="81">
        <v>5.09</v>
      </c>
      <c r="F3937" s="81">
        <v>1053.3499999999999</v>
      </c>
      <c r="G3937" s="65">
        <f t="shared" si="61"/>
        <v>9</v>
      </c>
    </row>
    <row r="3938" spans="1:7" ht="45" x14ac:dyDescent="0.25">
      <c r="A3938" s="78" t="s">
        <v>6244</v>
      </c>
      <c r="B3938" s="79" t="s">
        <v>7925</v>
      </c>
      <c r="C3938" s="80" t="s">
        <v>6828</v>
      </c>
      <c r="D3938" s="81">
        <v>22436.04</v>
      </c>
      <c r="E3938" s="81">
        <v>181.07</v>
      </c>
      <c r="F3938" s="81">
        <v>22617.11</v>
      </c>
      <c r="G3938" s="65">
        <f t="shared" si="61"/>
        <v>9</v>
      </c>
    </row>
    <row r="3939" spans="1:7" x14ac:dyDescent="0.25">
      <c r="A3939" s="78" t="s">
        <v>6245</v>
      </c>
      <c r="B3939" s="79" t="s">
        <v>6246</v>
      </c>
      <c r="C3939" s="80" t="s">
        <v>6830</v>
      </c>
      <c r="D3939" s="81">
        <v>5385.79</v>
      </c>
      <c r="E3939" s="81">
        <v>32.76</v>
      </c>
      <c r="F3939" s="81">
        <v>5418.55</v>
      </c>
      <c r="G3939" s="65">
        <f t="shared" si="61"/>
        <v>9</v>
      </c>
    </row>
    <row r="3940" spans="1:7" ht="45" x14ac:dyDescent="0.25">
      <c r="A3940" s="78" t="s">
        <v>6247</v>
      </c>
      <c r="B3940" s="79" t="s">
        <v>7926</v>
      </c>
      <c r="C3940" s="80" t="s">
        <v>6828</v>
      </c>
      <c r="D3940" s="81">
        <v>106771.58</v>
      </c>
      <c r="E3940" s="81"/>
      <c r="F3940" s="81">
        <v>106771.58</v>
      </c>
      <c r="G3940" s="65">
        <f t="shared" si="61"/>
        <v>9</v>
      </c>
    </row>
    <row r="3941" spans="1:7" ht="45" x14ac:dyDescent="0.25">
      <c r="A3941" s="78" t="s">
        <v>6248</v>
      </c>
      <c r="B3941" s="79" t="s">
        <v>7927</v>
      </c>
      <c r="C3941" s="80" t="s">
        <v>6828</v>
      </c>
      <c r="D3941" s="81">
        <v>56156.31</v>
      </c>
      <c r="E3941" s="81">
        <v>292.67</v>
      </c>
      <c r="F3941" s="81">
        <v>56448.98</v>
      </c>
      <c r="G3941" s="65">
        <f t="shared" si="61"/>
        <v>9</v>
      </c>
    </row>
    <row r="3942" spans="1:7" ht="45" x14ac:dyDescent="0.25">
      <c r="A3942" s="78" t="s">
        <v>6249</v>
      </c>
      <c r="B3942" s="79" t="s">
        <v>7928</v>
      </c>
      <c r="C3942" s="80" t="s">
        <v>6836</v>
      </c>
      <c r="D3942" s="81">
        <v>481467.62</v>
      </c>
      <c r="E3942" s="81"/>
      <c r="F3942" s="81">
        <v>481467.62</v>
      </c>
      <c r="G3942" s="65">
        <f t="shared" si="61"/>
        <v>9</v>
      </c>
    </row>
    <row r="3943" spans="1:7" ht="60" x14ac:dyDescent="0.25">
      <c r="A3943" s="78" t="s">
        <v>6250</v>
      </c>
      <c r="B3943" s="79" t="s">
        <v>7929</v>
      </c>
      <c r="C3943" s="80" t="s">
        <v>6836</v>
      </c>
      <c r="D3943" s="81">
        <v>6110.58</v>
      </c>
      <c r="E3943" s="81">
        <v>63556.78</v>
      </c>
      <c r="F3943" s="81">
        <v>69667.360000000001</v>
      </c>
      <c r="G3943" s="65">
        <f t="shared" si="61"/>
        <v>9</v>
      </c>
    </row>
    <row r="3944" spans="1:7" ht="60" x14ac:dyDescent="0.25">
      <c r="A3944" s="78" t="s">
        <v>6251</v>
      </c>
      <c r="B3944" s="79" t="s">
        <v>7930</v>
      </c>
      <c r="C3944" s="80" t="s">
        <v>6836</v>
      </c>
      <c r="D3944" s="81">
        <v>8457.84</v>
      </c>
      <c r="E3944" s="81">
        <v>76717.070000000007</v>
      </c>
      <c r="F3944" s="81">
        <v>85174.91</v>
      </c>
      <c r="G3944" s="65">
        <f t="shared" si="61"/>
        <v>9</v>
      </c>
    </row>
    <row r="3945" spans="1:7" x14ac:dyDescent="0.25">
      <c r="A3945" s="78" t="s">
        <v>6252</v>
      </c>
      <c r="B3945" s="79" t="s">
        <v>7115</v>
      </c>
      <c r="C3945" s="80"/>
      <c r="D3945" s="81"/>
      <c r="E3945" s="81"/>
      <c r="F3945" s="81"/>
      <c r="G3945" s="65">
        <f t="shared" si="61"/>
        <v>2</v>
      </c>
    </row>
    <row r="3946" spans="1:7" x14ac:dyDescent="0.25">
      <c r="A3946" s="78" t="s">
        <v>6253</v>
      </c>
      <c r="B3946" s="79" t="s">
        <v>6254</v>
      </c>
      <c r="C3946" s="80"/>
      <c r="D3946" s="81"/>
      <c r="E3946" s="81"/>
      <c r="F3946" s="81"/>
      <c r="G3946" s="65">
        <f t="shared" si="61"/>
        <v>5</v>
      </c>
    </row>
    <row r="3947" spans="1:7" x14ac:dyDescent="0.25">
      <c r="A3947" s="78" t="s">
        <v>6255</v>
      </c>
      <c r="B3947" s="79" t="s">
        <v>6256</v>
      </c>
      <c r="C3947" s="80" t="s">
        <v>6828</v>
      </c>
      <c r="D3947" s="81">
        <v>1373.03</v>
      </c>
      <c r="E3947" s="81">
        <v>305.75</v>
      </c>
      <c r="F3947" s="81">
        <v>1678.78</v>
      </c>
      <c r="G3947" s="65">
        <f t="shared" si="61"/>
        <v>9</v>
      </c>
    </row>
    <row r="3948" spans="1:7" x14ac:dyDescent="0.25">
      <c r="A3948" s="78" t="s">
        <v>6257</v>
      </c>
      <c r="B3948" s="79" t="s">
        <v>6258</v>
      </c>
      <c r="C3948" s="80" t="s">
        <v>6828</v>
      </c>
      <c r="D3948" s="81">
        <v>1485.83</v>
      </c>
      <c r="E3948" s="81">
        <v>305.75</v>
      </c>
      <c r="F3948" s="81">
        <v>1791.58</v>
      </c>
      <c r="G3948" s="65">
        <f t="shared" si="61"/>
        <v>9</v>
      </c>
    </row>
    <row r="3949" spans="1:7" x14ac:dyDescent="0.25">
      <c r="A3949" s="78" t="s">
        <v>6259</v>
      </c>
      <c r="B3949" s="79" t="s">
        <v>6260</v>
      </c>
      <c r="C3949" s="80" t="s">
        <v>6828</v>
      </c>
      <c r="D3949" s="81">
        <v>2058.37</v>
      </c>
      <c r="E3949" s="81">
        <v>305.75</v>
      </c>
      <c r="F3949" s="81">
        <v>2364.12</v>
      </c>
      <c r="G3949" s="65">
        <f t="shared" si="61"/>
        <v>9</v>
      </c>
    </row>
    <row r="3950" spans="1:7" x14ac:dyDescent="0.25">
      <c r="A3950" s="78" t="s">
        <v>7931</v>
      </c>
      <c r="B3950" s="79" t="s">
        <v>7932</v>
      </c>
      <c r="C3950" s="80" t="s">
        <v>6828</v>
      </c>
      <c r="D3950" s="81">
        <v>2001.05</v>
      </c>
      <c r="E3950" s="81">
        <v>305.75</v>
      </c>
      <c r="F3950" s="81">
        <v>2306.8000000000002</v>
      </c>
      <c r="G3950" s="65">
        <f t="shared" si="61"/>
        <v>9</v>
      </c>
    </row>
    <row r="3951" spans="1:7" x14ac:dyDescent="0.25">
      <c r="A3951" s="78" t="s">
        <v>6261</v>
      </c>
      <c r="B3951" s="79" t="s">
        <v>6262</v>
      </c>
      <c r="C3951" s="80" t="s">
        <v>6828</v>
      </c>
      <c r="D3951" s="81">
        <v>2395.52</v>
      </c>
      <c r="E3951" s="81">
        <v>305.75</v>
      </c>
      <c r="F3951" s="81">
        <v>2701.27</v>
      </c>
      <c r="G3951" s="65">
        <f t="shared" si="61"/>
        <v>9</v>
      </c>
    </row>
    <row r="3952" spans="1:7" x14ac:dyDescent="0.25">
      <c r="A3952" s="78" t="s">
        <v>6263</v>
      </c>
      <c r="B3952" s="79" t="s">
        <v>6264</v>
      </c>
      <c r="C3952" s="80" t="s">
        <v>6828</v>
      </c>
      <c r="D3952" s="81">
        <v>1470.25</v>
      </c>
      <c r="E3952" s="81">
        <v>305.75</v>
      </c>
      <c r="F3952" s="81">
        <v>1776</v>
      </c>
      <c r="G3952" s="65">
        <f t="shared" si="61"/>
        <v>9</v>
      </c>
    </row>
    <row r="3953" spans="1:7" x14ac:dyDescent="0.25">
      <c r="A3953" s="78" t="s">
        <v>6265</v>
      </c>
      <c r="B3953" s="79" t="s">
        <v>6266</v>
      </c>
      <c r="C3953" s="80" t="s">
        <v>6828</v>
      </c>
      <c r="D3953" s="81">
        <v>1642.55</v>
      </c>
      <c r="E3953" s="81">
        <v>305.75</v>
      </c>
      <c r="F3953" s="81">
        <v>1948.3</v>
      </c>
      <c r="G3953" s="65">
        <f t="shared" si="61"/>
        <v>9</v>
      </c>
    </row>
    <row r="3954" spans="1:7" x14ac:dyDescent="0.25">
      <c r="A3954" s="78" t="s">
        <v>6267</v>
      </c>
      <c r="B3954" s="79" t="s">
        <v>6268</v>
      </c>
      <c r="C3954" s="80" t="s">
        <v>6828</v>
      </c>
      <c r="D3954" s="81">
        <v>2474.91</v>
      </c>
      <c r="E3954" s="81">
        <v>305.75</v>
      </c>
      <c r="F3954" s="81">
        <v>2780.66</v>
      </c>
      <c r="G3954" s="65">
        <f t="shared" si="61"/>
        <v>9</v>
      </c>
    </row>
    <row r="3955" spans="1:7" x14ac:dyDescent="0.25">
      <c r="A3955" s="78" t="s">
        <v>6269</v>
      </c>
      <c r="B3955" s="79" t="s">
        <v>6270</v>
      </c>
      <c r="C3955" s="80" t="s">
        <v>6828</v>
      </c>
      <c r="D3955" s="81">
        <v>2649.08</v>
      </c>
      <c r="E3955" s="81">
        <v>305.75</v>
      </c>
      <c r="F3955" s="81">
        <v>2954.83</v>
      </c>
      <c r="G3955" s="65">
        <f t="shared" si="61"/>
        <v>9</v>
      </c>
    </row>
    <row r="3956" spans="1:7" x14ac:dyDescent="0.25">
      <c r="A3956" s="78" t="s">
        <v>6271</v>
      </c>
      <c r="B3956" s="79" t="s">
        <v>6272</v>
      </c>
      <c r="C3956" s="80" t="s">
        <v>6828</v>
      </c>
      <c r="D3956" s="81">
        <v>2904.05</v>
      </c>
      <c r="E3956" s="81">
        <v>305.75</v>
      </c>
      <c r="F3956" s="81">
        <v>3209.8</v>
      </c>
      <c r="G3956" s="65">
        <f t="shared" si="61"/>
        <v>9</v>
      </c>
    </row>
    <row r="3957" spans="1:7" x14ac:dyDescent="0.25">
      <c r="A3957" s="78" t="s">
        <v>6273</v>
      </c>
      <c r="B3957" s="79" t="s">
        <v>6274</v>
      </c>
      <c r="C3957" s="80" t="s">
        <v>6828</v>
      </c>
      <c r="D3957" s="81">
        <v>3222.47</v>
      </c>
      <c r="E3957" s="81">
        <v>305.75</v>
      </c>
      <c r="F3957" s="81">
        <v>3528.22</v>
      </c>
      <c r="G3957" s="65">
        <f t="shared" si="61"/>
        <v>9</v>
      </c>
    </row>
    <row r="3958" spans="1:7" x14ac:dyDescent="0.25">
      <c r="A3958" s="78" t="s">
        <v>6275</v>
      </c>
      <c r="B3958" s="79" t="s">
        <v>6276</v>
      </c>
      <c r="C3958" s="80" t="s">
        <v>6828</v>
      </c>
      <c r="D3958" s="81">
        <v>3457.93</v>
      </c>
      <c r="E3958" s="81">
        <v>305.75</v>
      </c>
      <c r="F3958" s="81">
        <v>3763.68</v>
      </c>
      <c r="G3958" s="65">
        <f t="shared" si="61"/>
        <v>9</v>
      </c>
    </row>
    <row r="3959" spans="1:7" x14ac:dyDescent="0.25">
      <c r="A3959" s="78" t="s">
        <v>6277</v>
      </c>
      <c r="B3959" s="79" t="s">
        <v>6278</v>
      </c>
      <c r="C3959" s="80" t="s">
        <v>6828</v>
      </c>
      <c r="D3959" s="81">
        <v>6041.85</v>
      </c>
      <c r="E3959" s="81">
        <v>305.75</v>
      </c>
      <c r="F3959" s="81">
        <v>6347.6</v>
      </c>
      <c r="G3959" s="65">
        <f t="shared" si="61"/>
        <v>9</v>
      </c>
    </row>
    <row r="3960" spans="1:7" x14ac:dyDescent="0.25">
      <c r="A3960" s="78" t="s">
        <v>6279</v>
      </c>
      <c r="B3960" s="79" t="s">
        <v>7116</v>
      </c>
      <c r="C3960" s="80"/>
      <c r="D3960" s="81"/>
      <c r="E3960" s="81"/>
      <c r="F3960" s="81"/>
      <c r="G3960" s="65">
        <f t="shared" si="61"/>
        <v>5</v>
      </c>
    </row>
    <row r="3961" spans="1:7" x14ac:dyDescent="0.25">
      <c r="A3961" s="78" t="s">
        <v>6280</v>
      </c>
      <c r="B3961" s="79" t="s">
        <v>6281</v>
      </c>
      <c r="C3961" s="80" t="s">
        <v>6828</v>
      </c>
      <c r="D3961" s="81">
        <v>645.91</v>
      </c>
      <c r="E3961" s="81">
        <v>179.33</v>
      </c>
      <c r="F3961" s="81">
        <v>825.24</v>
      </c>
      <c r="G3961" s="65">
        <f t="shared" si="61"/>
        <v>9</v>
      </c>
    </row>
    <row r="3962" spans="1:7" x14ac:dyDescent="0.25">
      <c r="A3962" s="78" t="s">
        <v>6282</v>
      </c>
      <c r="B3962" s="79" t="s">
        <v>6283</v>
      </c>
      <c r="C3962" s="80" t="s">
        <v>6828</v>
      </c>
      <c r="D3962" s="81">
        <v>476.84</v>
      </c>
      <c r="E3962" s="81">
        <v>215.19</v>
      </c>
      <c r="F3962" s="81">
        <v>692.03</v>
      </c>
      <c r="G3962" s="65">
        <f t="shared" si="61"/>
        <v>9</v>
      </c>
    </row>
    <row r="3963" spans="1:7" x14ac:dyDescent="0.25">
      <c r="A3963" s="78" t="s">
        <v>6284</v>
      </c>
      <c r="B3963" s="79" t="s">
        <v>6285</v>
      </c>
      <c r="C3963" s="80" t="s">
        <v>6828</v>
      </c>
      <c r="D3963" s="81">
        <v>1047.06</v>
      </c>
      <c r="E3963" s="81">
        <v>215.19</v>
      </c>
      <c r="F3963" s="81">
        <v>1262.25</v>
      </c>
      <c r="G3963" s="65">
        <f t="shared" si="61"/>
        <v>9</v>
      </c>
    </row>
    <row r="3964" spans="1:7" x14ac:dyDescent="0.25">
      <c r="A3964" s="78" t="s">
        <v>6286</v>
      </c>
      <c r="B3964" s="79" t="s">
        <v>6287</v>
      </c>
      <c r="C3964" s="80" t="s">
        <v>6828</v>
      </c>
      <c r="D3964" s="81">
        <v>1314.74</v>
      </c>
      <c r="E3964" s="81">
        <v>322.79000000000002</v>
      </c>
      <c r="F3964" s="81">
        <v>1637.53</v>
      </c>
      <c r="G3964" s="65">
        <f t="shared" si="61"/>
        <v>9</v>
      </c>
    </row>
    <row r="3965" spans="1:7" x14ac:dyDescent="0.25">
      <c r="A3965" s="78" t="s">
        <v>6288</v>
      </c>
      <c r="B3965" s="79" t="s">
        <v>6289</v>
      </c>
      <c r="C3965" s="80" t="s">
        <v>6828</v>
      </c>
      <c r="D3965" s="81">
        <v>1532.2</v>
      </c>
      <c r="E3965" s="81">
        <v>430.38</v>
      </c>
      <c r="F3965" s="81">
        <v>1962.58</v>
      </c>
      <c r="G3965" s="65">
        <f t="shared" si="61"/>
        <v>9</v>
      </c>
    </row>
    <row r="3966" spans="1:7" x14ac:dyDescent="0.25">
      <c r="A3966" s="78" t="s">
        <v>6290</v>
      </c>
      <c r="B3966" s="79" t="s">
        <v>6291</v>
      </c>
      <c r="C3966" s="80" t="s">
        <v>6828</v>
      </c>
      <c r="D3966" s="81">
        <v>2434.02</v>
      </c>
      <c r="E3966" s="81">
        <v>322.79000000000002</v>
      </c>
      <c r="F3966" s="81">
        <v>2756.81</v>
      </c>
      <c r="G3966" s="65">
        <f t="shared" si="61"/>
        <v>9</v>
      </c>
    </row>
    <row r="3967" spans="1:7" x14ac:dyDescent="0.25">
      <c r="A3967" s="78" t="s">
        <v>6292</v>
      </c>
      <c r="B3967" s="79" t="s">
        <v>6293</v>
      </c>
      <c r="C3967" s="80" t="s">
        <v>6828</v>
      </c>
      <c r="D3967" s="81">
        <v>1198.4000000000001</v>
      </c>
      <c r="E3967" s="81">
        <v>322.79000000000002</v>
      </c>
      <c r="F3967" s="81">
        <v>1521.19</v>
      </c>
      <c r="G3967" s="65">
        <f t="shared" si="61"/>
        <v>9</v>
      </c>
    </row>
    <row r="3968" spans="1:7" x14ac:dyDescent="0.25">
      <c r="A3968" s="78" t="s">
        <v>6294</v>
      </c>
      <c r="B3968" s="79" t="s">
        <v>6295</v>
      </c>
      <c r="C3968" s="80" t="s">
        <v>6828</v>
      </c>
      <c r="D3968" s="81">
        <v>2442</v>
      </c>
      <c r="E3968" s="81">
        <v>430.38</v>
      </c>
      <c r="F3968" s="81">
        <v>2872.38</v>
      </c>
      <c r="G3968" s="65">
        <f t="shared" si="61"/>
        <v>9</v>
      </c>
    </row>
    <row r="3969" spans="1:7" x14ac:dyDescent="0.25">
      <c r="A3969" s="78" t="s">
        <v>6296</v>
      </c>
      <c r="B3969" s="79" t="s">
        <v>6297</v>
      </c>
      <c r="C3969" s="80" t="s">
        <v>6828</v>
      </c>
      <c r="D3969" s="81">
        <v>124.27</v>
      </c>
      <c r="E3969" s="81">
        <v>143.46</v>
      </c>
      <c r="F3969" s="81">
        <v>267.73</v>
      </c>
      <c r="G3969" s="65">
        <f t="shared" si="61"/>
        <v>9</v>
      </c>
    </row>
    <row r="3970" spans="1:7" x14ac:dyDescent="0.25">
      <c r="A3970" s="78" t="s">
        <v>6298</v>
      </c>
      <c r="B3970" s="79" t="s">
        <v>6299</v>
      </c>
      <c r="C3970" s="80" t="s">
        <v>6828</v>
      </c>
      <c r="D3970" s="81">
        <v>133.19</v>
      </c>
      <c r="E3970" s="81">
        <v>143.46</v>
      </c>
      <c r="F3970" s="81">
        <v>276.64999999999998</v>
      </c>
      <c r="G3970" s="65">
        <f t="shared" si="61"/>
        <v>9</v>
      </c>
    </row>
    <row r="3971" spans="1:7" x14ac:dyDescent="0.25">
      <c r="A3971" s="78" t="s">
        <v>6300</v>
      </c>
      <c r="B3971" s="79" t="s">
        <v>6301</v>
      </c>
      <c r="C3971" s="80" t="s">
        <v>6828</v>
      </c>
      <c r="D3971" s="81">
        <v>230.9</v>
      </c>
      <c r="E3971" s="81">
        <v>179.33</v>
      </c>
      <c r="F3971" s="81">
        <v>410.23</v>
      </c>
      <c r="G3971" s="65">
        <f t="shared" si="61"/>
        <v>9</v>
      </c>
    </row>
    <row r="3972" spans="1:7" x14ac:dyDescent="0.25">
      <c r="A3972" s="78" t="s">
        <v>6302</v>
      </c>
      <c r="B3972" s="79" t="s">
        <v>6303</v>
      </c>
      <c r="C3972" s="80" t="s">
        <v>6828</v>
      </c>
      <c r="D3972" s="81">
        <v>461.8</v>
      </c>
      <c r="E3972" s="81">
        <v>215.19</v>
      </c>
      <c r="F3972" s="81">
        <v>676.99</v>
      </c>
      <c r="G3972" s="65">
        <f t="shared" si="61"/>
        <v>9</v>
      </c>
    </row>
    <row r="3973" spans="1:7" x14ac:dyDescent="0.25">
      <c r="A3973" s="78" t="s">
        <v>6304</v>
      </c>
      <c r="B3973" s="79" t="s">
        <v>7117</v>
      </c>
      <c r="C3973" s="80"/>
      <c r="D3973" s="81"/>
      <c r="E3973" s="81"/>
      <c r="F3973" s="81"/>
      <c r="G3973" s="65">
        <f t="shared" si="61"/>
        <v>5</v>
      </c>
    </row>
    <row r="3974" spans="1:7" x14ac:dyDescent="0.25">
      <c r="A3974" s="78" t="s">
        <v>6305</v>
      </c>
      <c r="B3974" s="79" t="s">
        <v>6306</v>
      </c>
      <c r="C3974" s="80" t="s">
        <v>6828</v>
      </c>
      <c r="D3974" s="81">
        <v>241.98</v>
      </c>
      <c r="E3974" s="81">
        <v>241.32</v>
      </c>
      <c r="F3974" s="81">
        <v>483.3</v>
      </c>
      <c r="G3974" s="65">
        <f t="shared" si="61"/>
        <v>9</v>
      </c>
    </row>
    <row r="3975" spans="1:7" ht="30" x14ac:dyDescent="0.25">
      <c r="A3975" s="78" t="s">
        <v>6307</v>
      </c>
      <c r="B3975" s="79" t="s">
        <v>6308</v>
      </c>
      <c r="C3975" s="80" t="s">
        <v>6828</v>
      </c>
      <c r="D3975" s="81">
        <v>63.46</v>
      </c>
      <c r="E3975" s="81">
        <v>17.600000000000001</v>
      </c>
      <c r="F3975" s="81">
        <v>81.06</v>
      </c>
      <c r="G3975" s="65">
        <f t="shared" si="61"/>
        <v>9</v>
      </c>
    </row>
    <row r="3976" spans="1:7" ht="30" x14ac:dyDescent="0.25">
      <c r="A3976" s="78" t="s">
        <v>6309</v>
      </c>
      <c r="B3976" s="79" t="s">
        <v>6310</v>
      </c>
      <c r="C3976" s="80" t="s">
        <v>6828</v>
      </c>
      <c r="D3976" s="81">
        <v>642.46</v>
      </c>
      <c r="E3976" s="81">
        <v>35.21</v>
      </c>
      <c r="F3976" s="81">
        <v>677.67</v>
      </c>
      <c r="G3976" s="65">
        <f t="shared" si="61"/>
        <v>9</v>
      </c>
    </row>
    <row r="3977" spans="1:7" x14ac:dyDescent="0.25">
      <c r="A3977" s="78" t="s">
        <v>6311</v>
      </c>
      <c r="B3977" s="79" t="s">
        <v>6312</v>
      </c>
      <c r="C3977" s="80" t="s">
        <v>6828</v>
      </c>
      <c r="D3977" s="81">
        <v>33.86</v>
      </c>
      <c r="E3977" s="81">
        <v>35.03</v>
      </c>
      <c r="F3977" s="81">
        <v>68.89</v>
      </c>
      <c r="G3977" s="65">
        <f t="shared" si="61"/>
        <v>9</v>
      </c>
    </row>
    <row r="3978" spans="1:7" ht="30" x14ac:dyDescent="0.25">
      <c r="A3978" s="78" t="s">
        <v>6313</v>
      </c>
      <c r="B3978" s="79" t="s">
        <v>7118</v>
      </c>
      <c r="C3978" s="80"/>
      <c r="D3978" s="81"/>
      <c r="E3978" s="81"/>
      <c r="F3978" s="81"/>
      <c r="G3978" s="65">
        <f t="shared" ref="G3978:G4041" si="62">LEN(A3978)</f>
        <v>2</v>
      </c>
    </row>
    <row r="3979" spans="1:7" x14ac:dyDescent="0.25">
      <c r="A3979" s="78" t="s">
        <v>6314</v>
      </c>
      <c r="B3979" s="79" t="s">
        <v>7119</v>
      </c>
      <c r="C3979" s="80"/>
      <c r="D3979" s="81"/>
      <c r="E3979" s="81"/>
      <c r="F3979" s="81"/>
      <c r="G3979" s="65">
        <f t="shared" si="62"/>
        <v>5</v>
      </c>
    </row>
    <row r="3980" spans="1:7" ht="30" x14ac:dyDescent="0.25">
      <c r="A3980" s="78" t="s">
        <v>6315</v>
      </c>
      <c r="B3980" s="79" t="s">
        <v>6316</v>
      </c>
      <c r="C3980" s="80" t="s">
        <v>6828</v>
      </c>
      <c r="D3980" s="81">
        <v>75.55</v>
      </c>
      <c r="E3980" s="81"/>
      <c r="F3980" s="81">
        <v>75.55</v>
      </c>
      <c r="G3980" s="65">
        <f t="shared" si="62"/>
        <v>9</v>
      </c>
    </row>
    <row r="3981" spans="1:7" ht="30" x14ac:dyDescent="0.25">
      <c r="A3981" s="78" t="s">
        <v>6317</v>
      </c>
      <c r="B3981" s="79" t="s">
        <v>7933</v>
      </c>
      <c r="C3981" s="80" t="s">
        <v>6828</v>
      </c>
      <c r="D3981" s="81">
        <v>377.44</v>
      </c>
      <c r="E3981" s="81">
        <v>63.09</v>
      </c>
      <c r="F3981" s="81">
        <v>440.53</v>
      </c>
      <c r="G3981" s="65">
        <f t="shared" si="62"/>
        <v>9</v>
      </c>
    </row>
    <row r="3982" spans="1:7" ht="30" x14ac:dyDescent="0.25">
      <c r="A3982" s="78" t="s">
        <v>6318</v>
      </c>
      <c r="B3982" s="79" t="s">
        <v>7934</v>
      </c>
      <c r="C3982" s="80" t="s">
        <v>6828</v>
      </c>
      <c r="D3982" s="81">
        <v>758.05</v>
      </c>
      <c r="E3982" s="81">
        <v>134.18</v>
      </c>
      <c r="F3982" s="81">
        <v>892.23</v>
      </c>
      <c r="G3982" s="65">
        <f t="shared" si="62"/>
        <v>9</v>
      </c>
    </row>
    <row r="3983" spans="1:7" x14ac:dyDescent="0.25">
      <c r="A3983" s="78" t="s">
        <v>8054</v>
      </c>
      <c r="B3983" s="79" t="s">
        <v>8055</v>
      </c>
      <c r="C3983" s="80" t="s">
        <v>6828</v>
      </c>
      <c r="D3983" s="81">
        <v>1807.42</v>
      </c>
      <c r="E3983" s="81">
        <v>7.04</v>
      </c>
      <c r="F3983" s="81">
        <v>1814.46</v>
      </c>
      <c r="G3983" s="65">
        <f t="shared" si="62"/>
        <v>9</v>
      </c>
    </row>
    <row r="3984" spans="1:7" ht="45" x14ac:dyDescent="0.25">
      <c r="A3984" s="78" t="s">
        <v>6319</v>
      </c>
      <c r="B3984" s="79" t="s">
        <v>7935</v>
      </c>
      <c r="C3984" s="80" t="s">
        <v>6828</v>
      </c>
      <c r="D3984" s="81">
        <v>141.1</v>
      </c>
      <c r="E3984" s="81">
        <v>20.02</v>
      </c>
      <c r="F3984" s="81">
        <v>161.12</v>
      </c>
      <c r="G3984" s="65">
        <f t="shared" si="62"/>
        <v>9</v>
      </c>
    </row>
    <row r="3985" spans="1:7" x14ac:dyDescent="0.25">
      <c r="A3985" s="78" t="s">
        <v>6320</v>
      </c>
      <c r="B3985" s="79" t="s">
        <v>6321</v>
      </c>
      <c r="C3985" s="80" t="s">
        <v>6828</v>
      </c>
      <c r="D3985" s="81">
        <v>35.130000000000003</v>
      </c>
      <c r="E3985" s="81">
        <v>7.5</v>
      </c>
      <c r="F3985" s="81">
        <v>42.63</v>
      </c>
      <c r="G3985" s="65">
        <f t="shared" si="62"/>
        <v>9</v>
      </c>
    </row>
    <row r="3986" spans="1:7" x14ac:dyDescent="0.25">
      <c r="A3986" s="78" t="s">
        <v>6322</v>
      </c>
      <c r="B3986" s="79" t="s">
        <v>6323</v>
      </c>
      <c r="C3986" s="80" t="s">
        <v>6828</v>
      </c>
      <c r="D3986" s="81">
        <v>175.15</v>
      </c>
      <c r="E3986" s="81">
        <v>7.5</v>
      </c>
      <c r="F3986" s="81">
        <v>182.65</v>
      </c>
      <c r="G3986" s="65">
        <f t="shared" si="62"/>
        <v>9</v>
      </c>
    </row>
    <row r="3987" spans="1:7" ht="30" x14ac:dyDescent="0.25">
      <c r="A3987" s="78" t="s">
        <v>6324</v>
      </c>
      <c r="B3987" s="79" t="s">
        <v>7936</v>
      </c>
      <c r="C3987" s="80" t="s">
        <v>6836</v>
      </c>
      <c r="D3987" s="81">
        <v>7171.61</v>
      </c>
      <c r="E3987" s="81"/>
      <c r="F3987" s="81">
        <v>7171.61</v>
      </c>
      <c r="G3987" s="65">
        <f t="shared" si="62"/>
        <v>9</v>
      </c>
    </row>
    <row r="3988" spans="1:7" ht="30" x14ac:dyDescent="0.25">
      <c r="A3988" s="78" t="s">
        <v>6325</v>
      </c>
      <c r="B3988" s="79" t="s">
        <v>6326</v>
      </c>
      <c r="C3988" s="80" t="s">
        <v>6836</v>
      </c>
      <c r="D3988" s="81">
        <v>33811.51</v>
      </c>
      <c r="E3988" s="81"/>
      <c r="F3988" s="81">
        <v>33811.51</v>
      </c>
      <c r="G3988" s="65">
        <f t="shared" si="62"/>
        <v>9</v>
      </c>
    </row>
    <row r="3989" spans="1:7" ht="30" x14ac:dyDescent="0.25">
      <c r="A3989" s="78" t="s">
        <v>6327</v>
      </c>
      <c r="B3989" s="79" t="s">
        <v>7937</v>
      </c>
      <c r="C3989" s="80" t="s">
        <v>6836</v>
      </c>
      <c r="D3989" s="81">
        <v>45375.77</v>
      </c>
      <c r="E3989" s="81"/>
      <c r="F3989" s="81">
        <v>45375.77</v>
      </c>
      <c r="G3989" s="65">
        <f t="shared" si="62"/>
        <v>9</v>
      </c>
    </row>
    <row r="3990" spans="1:7" x14ac:dyDescent="0.25">
      <c r="A3990" s="78" t="s">
        <v>6328</v>
      </c>
      <c r="B3990" s="79" t="s">
        <v>7120</v>
      </c>
      <c r="C3990" s="80"/>
      <c r="D3990" s="81"/>
      <c r="E3990" s="81"/>
      <c r="F3990" s="81"/>
      <c r="G3990" s="65">
        <f t="shared" si="62"/>
        <v>5</v>
      </c>
    </row>
    <row r="3991" spans="1:7" ht="30" x14ac:dyDescent="0.25">
      <c r="A3991" s="78" t="s">
        <v>6329</v>
      </c>
      <c r="B3991" s="79" t="s">
        <v>6330</v>
      </c>
      <c r="C3991" s="80" t="s">
        <v>6828</v>
      </c>
      <c r="D3991" s="81">
        <v>9843.35</v>
      </c>
      <c r="E3991" s="81">
        <v>75.08</v>
      </c>
      <c r="F3991" s="81">
        <v>9918.43</v>
      </c>
      <c r="G3991" s="65">
        <f t="shared" si="62"/>
        <v>9</v>
      </c>
    </row>
    <row r="3992" spans="1:7" ht="30" x14ac:dyDescent="0.25">
      <c r="A3992" s="78" t="s">
        <v>6331</v>
      </c>
      <c r="B3992" s="79" t="s">
        <v>6332</v>
      </c>
      <c r="C3992" s="80" t="s">
        <v>6828</v>
      </c>
      <c r="D3992" s="81">
        <v>13747.17</v>
      </c>
      <c r="E3992" s="81">
        <v>75.08</v>
      </c>
      <c r="F3992" s="81">
        <v>13822.25</v>
      </c>
      <c r="G3992" s="65">
        <f t="shared" si="62"/>
        <v>9</v>
      </c>
    </row>
    <row r="3993" spans="1:7" ht="30" x14ac:dyDescent="0.25">
      <c r="A3993" s="78" t="s">
        <v>6333</v>
      </c>
      <c r="B3993" s="79" t="s">
        <v>6334</v>
      </c>
      <c r="C3993" s="80" t="s">
        <v>6828</v>
      </c>
      <c r="D3993" s="81">
        <v>41396.18</v>
      </c>
      <c r="E3993" s="81">
        <v>75.08</v>
      </c>
      <c r="F3993" s="81">
        <v>41471.26</v>
      </c>
      <c r="G3993" s="65">
        <f t="shared" si="62"/>
        <v>9</v>
      </c>
    </row>
    <row r="3994" spans="1:7" x14ac:dyDescent="0.25">
      <c r="A3994" s="78" t="s">
        <v>6335</v>
      </c>
      <c r="B3994" s="79" t="s">
        <v>6336</v>
      </c>
      <c r="C3994" s="80"/>
      <c r="D3994" s="81"/>
      <c r="E3994" s="81"/>
      <c r="F3994" s="81"/>
      <c r="G3994" s="65">
        <f t="shared" si="62"/>
        <v>5</v>
      </c>
    </row>
    <row r="3995" spans="1:7" ht="30" x14ac:dyDescent="0.25">
      <c r="A3995" s="78" t="s">
        <v>6337</v>
      </c>
      <c r="B3995" s="79" t="s">
        <v>7938</v>
      </c>
      <c r="C3995" s="80" t="s">
        <v>6828</v>
      </c>
      <c r="D3995" s="81">
        <v>40980.57</v>
      </c>
      <c r="E3995" s="81">
        <v>140.82</v>
      </c>
      <c r="F3995" s="81">
        <v>41121.39</v>
      </c>
      <c r="G3995" s="65">
        <f t="shared" si="62"/>
        <v>9</v>
      </c>
    </row>
    <row r="3996" spans="1:7" ht="30" x14ac:dyDescent="0.25">
      <c r="A3996" s="78" t="s">
        <v>6338</v>
      </c>
      <c r="B3996" s="79" t="s">
        <v>7939</v>
      </c>
      <c r="C3996" s="80" t="s">
        <v>6828</v>
      </c>
      <c r="D3996" s="81">
        <v>51200.28</v>
      </c>
      <c r="E3996" s="81">
        <v>140.82</v>
      </c>
      <c r="F3996" s="81">
        <v>51341.1</v>
      </c>
      <c r="G3996" s="65">
        <f t="shared" si="62"/>
        <v>9</v>
      </c>
    </row>
    <row r="3997" spans="1:7" ht="30" x14ac:dyDescent="0.25">
      <c r="A3997" s="78" t="s">
        <v>6339</v>
      </c>
      <c r="B3997" s="79" t="s">
        <v>7940</v>
      </c>
      <c r="C3997" s="80" t="s">
        <v>6828</v>
      </c>
      <c r="D3997" s="81">
        <v>47527.07</v>
      </c>
      <c r="E3997" s="81">
        <v>140.82</v>
      </c>
      <c r="F3997" s="81">
        <v>47667.89</v>
      </c>
      <c r="G3997" s="65">
        <f t="shared" si="62"/>
        <v>9</v>
      </c>
    </row>
    <row r="3998" spans="1:7" ht="30" x14ac:dyDescent="0.25">
      <c r="A3998" s="78" t="s">
        <v>6340</v>
      </c>
      <c r="B3998" s="79" t="s">
        <v>6341</v>
      </c>
      <c r="C3998" s="80" t="s">
        <v>6828</v>
      </c>
      <c r="D3998" s="81">
        <v>5455.53</v>
      </c>
      <c r="E3998" s="81">
        <v>100.1</v>
      </c>
      <c r="F3998" s="81">
        <v>5555.63</v>
      </c>
      <c r="G3998" s="65">
        <f t="shared" si="62"/>
        <v>9</v>
      </c>
    </row>
    <row r="3999" spans="1:7" ht="30" x14ac:dyDescent="0.25">
      <c r="A3999" s="78" t="s">
        <v>6342</v>
      </c>
      <c r="B3999" s="79" t="s">
        <v>7941</v>
      </c>
      <c r="C3999" s="80" t="s">
        <v>6828</v>
      </c>
      <c r="D3999" s="81">
        <v>20234.29</v>
      </c>
      <c r="E3999" s="81">
        <v>140.82</v>
      </c>
      <c r="F3999" s="81">
        <v>20375.11</v>
      </c>
      <c r="G3999" s="65">
        <f t="shared" si="62"/>
        <v>9</v>
      </c>
    </row>
    <row r="4000" spans="1:7" ht="30" x14ac:dyDescent="0.25">
      <c r="A4000" s="78" t="s">
        <v>6343</v>
      </c>
      <c r="B4000" s="79" t="s">
        <v>6344</v>
      </c>
      <c r="C4000" s="80" t="s">
        <v>6828</v>
      </c>
      <c r="D4000" s="81">
        <v>22379.71</v>
      </c>
      <c r="E4000" s="81">
        <v>100.1</v>
      </c>
      <c r="F4000" s="81">
        <v>22479.81</v>
      </c>
      <c r="G4000" s="65">
        <f t="shared" si="62"/>
        <v>9</v>
      </c>
    </row>
    <row r="4001" spans="1:7" ht="30" x14ac:dyDescent="0.25">
      <c r="A4001" s="78" t="s">
        <v>6345</v>
      </c>
      <c r="B4001" s="79" t="s">
        <v>7942</v>
      </c>
      <c r="C4001" s="80" t="s">
        <v>6828</v>
      </c>
      <c r="D4001" s="81">
        <v>943.54</v>
      </c>
      <c r="E4001" s="81">
        <v>50.05</v>
      </c>
      <c r="F4001" s="81">
        <v>993.59</v>
      </c>
      <c r="G4001" s="65">
        <f t="shared" si="62"/>
        <v>9</v>
      </c>
    </row>
    <row r="4002" spans="1:7" ht="30" x14ac:dyDescent="0.25">
      <c r="A4002" s="78" t="s">
        <v>6346</v>
      </c>
      <c r="B4002" s="79" t="s">
        <v>7943</v>
      </c>
      <c r="C4002" s="80" t="s">
        <v>6828</v>
      </c>
      <c r="D4002" s="81">
        <v>47647.47</v>
      </c>
      <c r="E4002" s="81">
        <v>140.82</v>
      </c>
      <c r="F4002" s="81">
        <v>47788.29</v>
      </c>
      <c r="G4002" s="65">
        <f t="shared" si="62"/>
        <v>9</v>
      </c>
    </row>
    <row r="4003" spans="1:7" ht="30" x14ac:dyDescent="0.25">
      <c r="A4003" s="78" t="s">
        <v>6347</v>
      </c>
      <c r="B4003" s="79" t="s">
        <v>7944</v>
      </c>
      <c r="C4003" s="80" t="s">
        <v>6828</v>
      </c>
      <c r="D4003" s="81">
        <v>65166.07</v>
      </c>
      <c r="E4003" s="81">
        <v>140.82</v>
      </c>
      <c r="F4003" s="81">
        <v>65306.89</v>
      </c>
      <c r="G4003" s="65">
        <f t="shared" si="62"/>
        <v>9</v>
      </c>
    </row>
    <row r="4004" spans="1:7" ht="30" x14ac:dyDescent="0.25">
      <c r="A4004" s="78" t="s">
        <v>6348</v>
      </c>
      <c r="B4004" s="79" t="s">
        <v>7945</v>
      </c>
      <c r="C4004" s="80" t="s">
        <v>6828</v>
      </c>
      <c r="D4004" s="81">
        <v>121532.99</v>
      </c>
      <c r="E4004" s="81">
        <v>140.82</v>
      </c>
      <c r="F4004" s="81">
        <v>121673.81</v>
      </c>
      <c r="G4004" s="65">
        <f t="shared" si="62"/>
        <v>9</v>
      </c>
    </row>
    <row r="4005" spans="1:7" ht="30" x14ac:dyDescent="0.25">
      <c r="A4005" s="78" t="s">
        <v>6349</v>
      </c>
      <c r="B4005" s="79" t="s">
        <v>7946</v>
      </c>
      <c r="C4005" s="80" t="s">
        <v>6828</v>
      </c>
      <c r="D4005" s="81">
        <v>155282.82999999999</v>
      </c>
      <c r="E4005" s="81">
        <v>140.82</v>
      </c>
      <c r="F4005" s="81">
        <v>155423.65</v>
      </c>
      <c r="G4005" s="65">
        <f t="shared" si="62"/>
        <v>9</v>
      </c>
    </row>
    <row r="4006" spans="1:7" ht="30" x14ac:dyDescent="0.25">
      <c r="A4006" s="78" t="s">
        <v>6350</v>
      </c>
      <c r="B4006" s="79" t="s">
        <v>7947</v>
      </c>
      <c r="C4006" s="80" t="s">
        <v>6828</v>
      </c>
      <c r="D4006" s="81">
        <v>55095.73</v>
      </c>
      <c r="E4006" s="81">
        <v>140.82</v>
      </c>
      <c r="F4006" s="81">
        <v>55236.55</v>
      </c>
      <c r="G4006" s="65">
        <f t="shared" si="62"/>
        <v>9</v>
      </c>
    </row>
    <row r="4007" spans="1:7" ht="30" x14ac:dyDescent="0.25">
      <c r="A4007" s="78" t="s">
        <v>6351</v>
      </c>
      <c r="B4007" s="79" t="s">
        <v>7948</v>
      </c>
      <c r="C4007" s="80" t="s">
        <v>6828</v>
      </c>
      <c r="D4007" s="81">
        <v>26949.77</v>
      </c>
      <c r="E4007" s="81">
        <v>140.82</v>
      </c>
      <c r="F4007" s="81">
        <v>27090.59</v>
      </c>
      <c r="G4007" s="65">
        <f t="shared" si="62"/>
        <v>9</v>
      </c>
    </row>
    <row r="4008" spans="1:7" ht="30" x14ac:dyDescent="0.25">
      <c r="A4008" s="78" t="s">
        <v>6352</v>
      </c>
      <c r="B4008" s="79" t="s">
        <v>7949</v>
      </c>
      <c r="C4008" s="80" t="s">
        <v>6828</v>
      </c>
      <c r="D4008" s="81">
        <v>40619.15</v>
      </c>
      <c r="E4008" s="81">
        <v>140.82</v>
      </c>
      <c r="F4008" s="81">
        <v>40759.97</v>
      </c>
      <c r="G4008" s="65">
        <f t="shared" si="62"/>
        <v>9</v>
      </c>
    </row>
    <row r="4009" spans="1:7" ht="30" x14ac:dyDescent="0.25">
      <c r="A4009" s="78" t="s">
        <v>6353</v>
      </c>
      <c r="B4009" s="79" t="s">
        <v>7950</v>
      </c>
      <c r="C4009" s="80" t="s">
        <v>6828</v>
      </c>
      <c r="D4009" s="81">
        <v>75801.41</v>
      </c>
      <c r="E4009" s="81">
        <v>140.82</v>
      </c>
      <c r="F4009" s="81">
        <v>75942.23</v>
      </c>
      <c r="G4009" s="65">
        <f t="shared" si="62"/>
        <v>9</v>
      </c>
    </row>
    <row r="4010" spans="1:7" ht="30" x14ac:dyDescent="0.25">
      <c r="A4010" s="78" t="s">
        <v>6354</v>
      </c>
      <c r="B4010" s="79" t="s">
        <v>7951</v>
      </c>
      <c r="C4010" s="80" t="s">
        <v>6828</v>
      </c>
      <c r="D4010" s="81">
        <v>35193.86</v>
      </c>
      <c r="E4010" s="81">
        <v>140.82</v>
      </c>
      <c r="F4010" s="81">
        <v>35334.68</v>
      </c>
      <c r="G4010" s="65">
        <f t="shared" si="62"/>
        <v>9</v>
      </c>
    </row>
    <row r="4011" spans="1:7" ht="30" x14ac:dyDescent="0.25">
      <c r="A4011" s="78" t="s">
        <v>6510</v>
      </c>
      <c r="B4011" s="79" t="s">
        <v>7952</v>
      </c>
      <c r="C4011" s="80" t="s">
        <v>6828</v>
      </c>
      <c r="D4011" s="81">
        <v>92416.2</v>
      </c>
      <c r="E4011" s="81">
        <v>140.82</v>
      </c>
      <c r="F4011" s="81">
        <v>92557.02</v>
      </c>
      <c r="G4011" s="65">
        <f t="shared" si="62"/>
        <v>9</v>
      </c>
    </row>
    <row r="4012" spans="1:7" x14ac:dyDescent="0.25">
      <c r="A4012" s="78" t="s">
        <v>6355</v>
      </c>
      <c r="B4012" s="79" t="s">
        <v>7121</v>
      </c>
      <c r="C4012" s="80"/>
      <c r="D4012" s="81"/>
      <c r="E4012" s="81"/>
      <c r="F4012" s="81"/>
      <c r="G4012" s="65">
        <f t="shared" si="62"/>
        <v>5</v>
      </c>
    </row>
    <row r="4013" spans="1:7" x14ac:dyDescent="0.25">
      <c r="A4013" s="78" t="s">
        <v>6356</v>
      </c>
      <c r="B4013" s="79" t="s">
        <v>6357</v>
      </c>
      <c r="C4013" s="80" t="s">
        <v>6828</v>
      </c>
      <c r="D4013" s="81">
        <v>888.48</v>
      </c>
      <c r="E4013" s="81">
        <v>57.38</v>
      </c>
      <c r="F4013" s="81">
        <v>945.86</v>
      </c>
      <c r="G4013" s="65">
        <f t="shared" si="62"/>
        <v>9</v>
      </c>
    </row>
    <row r="4014" spans="1:7" x14ac:dyDescent="0.25">
      <c r="A4014" s="78" t="s">
        <v>6358</v>
      </c>
      <c r="B4014" s="79" t="s">
        <v>6359</v>
      </c>
      <c r="C4014" s="80"/>
      <c r="D4014" s="81"/>
      <c r="E4014" s="81"/>
      <c r="F4014" s="81"/>
      <c r="G4014" s="65">
        <f t="shared" si="62"/>
        <v>5</v>
      </c>
    </row>
    <row r="4015" spans="1:7" x14ac:dyDescent="0.25">
      <c r="A4015" s="78" t="s">
        <v>6360</v>
      </c>
      <c r="B4015" s="79" t="s">
        <v>6361</v>
      </c>
      <c r="C4015" s="80" t="s">
        <v>6828</v>
      </c>
      <c r="D4015" s="81">
        <v>50.05</v>
      </c>
      <c r="E4015" s="81">
        <v>10.01</v>
      </c>
      <c r="F4015" s="81">
        <v>60.06</v>
      </c>
      <c r="G4015" s="65">
        <f t="shared" si="62"/>
        <v>9</v>
      </c>
    </row>
    <row r="4016" spans="1:7" x14ac:dyDescent="0.25">
      <c r="A4016" s="78" t="s">
        <v>6362</v>
      </c>
      <c r="B4016" s="79" t="s">
        <v>6363</v>
      </c>
      <c r="C4016" s="80" t="s">
        <v>6828</v>
      </c>
      <c r="D4016" s="81">
        <v>909.45</v>
      </c>
      <c r="E4016" s="81">
        <v>40.04</v>
      </c>
      <c r="F4016" s="81">
        <v>949.49</v>
      </c>
      <c r="G4016" s="65">
        <f t="shared" si="62"/>
        <v>9</v>
      </c>
    </row>
    <row r="4017" spans="1:7" x14ac:dyDescent="0.25">
      <c r="A4017" s="78" t="s">
        <v>6364</v>
      </c>
      <c r="B4017" s="79" t="s">
        <v>6365</v>
      </c>
      <c r="C4017" s="80" t="s">
        <v>6828</v>
      </c>
      <c r="D4017" s="81">
        <v>598.51</v>
      </c>
      <c r="E4017" s="81">
        <v>40.04</v>
      </c>
      <c r="F4017" s="81">
        <v>638.54999999999995</v>
      </c>
      <c r="G4017" s="65">
        <f t="shared" si="62"/>
        <v>9</v>
      </c>
    </row>
    <row r="4018" spans="1:7" x14ac:dyDescent="0.25">
      <c r="A4018" s="78" t="s">
        <v>6366</v>
      </c>
      <c r="B4018" s="79" t="s">
        <v>6367</v>
      </c>
      <c r="C4018" s="80" t="s">
        <v>6828</v>
      </c>
      <c r="D4018" s="81">
        <v>147.77000000000001</v>
      </c>
      <c r="E4018" s="81">
        <v>10.01</v>
      </c>
      <c r="F4018" s="81">
        <v>157.78</v>
      </c>
      <c r="G4018" s="65">
        <f t="shared" si="62"/>
        <v>9</v>
      </c>
    </row>
    <row r="4019" spans="1:7" ht="30" x14ac:dyDescent="0.25">
      <c r="A4019" s="78" t="s">
        <v>6368</v>
      </c>
      <c r="B4019" s="79" t="s">
        <v>6369</v>
      </c>
      <c r="C4019" s="80" t="s">
        <v>6828</v>
      </c>
      <c r="D4019" s="81">
        <v>1427.75</v>
      </c>
      <c r="E4019" s="81">
        <v>3.7</v>
      </c>
      <c r="F4019" s="81">
        <v>1431.45</v>
      </c>
      <c r="G4019" s="65">
        <f t="shared" si="62"/>
        <v>9</v>
      </c>
    </row>
    <row r="4020" spans="1:7" x14ac:dyDescent="0.25">
      <c r="A4020" s="78" t="s">
        <v>6370</v>
      </c>
      <c r="B4020" s="79" t="s">
        <v>7122</v>
      </c>
      <c r="C4020" s="80"/>
      <c r="D4020" s="81"/>
      <c r="E4020" s="81"/>
      <c r="F4020" s="81"/>
      <c r="G4020" s="65">
        <f t="shared" si="62"/>
        <v>5</v>
      </c>
    </row>
    <row r="4021" spans="1:7" ht="30" x14ac:dyDescent="0.25">
      <c r="A4021" s="78" t="s">
        <v>6371</v>
      </c>
      <c r="B4021" s="79" t="s">
        <v>8732</v>
      </c>
      <c r="C4021" s="80" t="s">
        <v>6828</v>
      </c>
      <c r="D4021" s="81">
        <v>494.62</v>
      </c>
      <c r="E4021" s="81">
        <v>22.95</v>
      </c>
      <c r="F4021" s="81">
        <v>517.57000000000005</v>
      </c>
      <c r="G4021" s="65">
        <f t="shared" si="62"/>
        <v>9</v>
      </c>
    </row>
    <row r="4022" spans="1:7" ht="30" x14ac:dyDescent="0.25">
      <c r="A4022" s="78" t="s">
        <v>6372</v>
      </c>
      <c r="B4022" s="79" t="s">
        <v>6373</v>
      </c>
      <c r="C4022" s="80" t="s">
        <v>6836</v>
      </c>
      <c r="D4022" s="81">
        <v>479.59</v>
      </c>
      <c r="E4022" s="81">
        <v>400.4</v>
      </c>
      <c r="F4022" s="81">
        <v>879.99</v>
      </c>
      <c r="G4022" s="65">
        <f t="shared" si="62"/>
        <v>9</v>
      </c>
    </row>
    <row r="4023" spans="1:7" ht="30" x14ac:dyDescent="0.25">
      <c r="A4023" s="78" t="s">
        <v>8733</v>
      </c>
      <c r="B4023" s="79" t="s">
        <v>8734</v>
      </c>
      <c r="C4023" s="80" t="s">
        <v>6828</v>
      </c>
      <c r="D4023" s="81">
        <v>1075.92</v>
      </c>
      <c r="E4023" s="81">
        <v>29.27</v>
      </c>
      <c r="F4023" s="81">
        <v>1105.19</v>
      </c>
      <c r="G4023" s="65">
        <f t="shared" si="62"/>
        <v>9</v>
      </c>
    </row>
    <row r="4024" spans="1:7" x14ac:dyDescent="0.25">
      <c r="A4024" s="78" t="s">
        <v>6374</v>
      </c>
      <c r="B4024" s="79" t="s">
        <v>7123</v>
      </c>
      <c r="C4024" s="80"/>
      <c r="D4024" s="81"/>
      <c r="E4024" s="81"/>
      <c r="F4024" s="81"/>
      <c r="G4024" s="65">
        <f t="shared" si="62"/>
        <v>5</v>
      </c>
    </row>
    <row r="4025" spans="1:7" x14ac:dyDescent="0.25">
      <c r="A4025" s="78" t="s">
        <v>6375</v>
      </c>
      <c r="B4025" s="79" t="s">
        <v>6376</v>
      </c>
      <c r="C4025" s="80" t="s">
        <v>6833</v>
      </c>
      <c r="D4025" s="81">
        <v>0.45</v>
      </c>
      <c r="E4025" s="81">
        <v>5.01</v>
      </c>
      <c r="F4025" s="81">
        <v>5.46</v>
      </c>
      <c r="G4025" s="65">
        <f t="shared" si="62"/>
        <v>9</v>
      </c>
    </row>
    <row r="4026" spans="1:7" x14ac:dyDescent="0.25">
      <c r="A4026" s="78" t="s">
        <v>6377</v>
      </c>
      <c r="B4026" s="79" t="s">
        <v>6378</v>
      </c>
      <c r="C4026" s="80" t="s">
        <v>6828</v>
      </c>
      <c r="D4026" s="81">
        <v>5.72</v>
      </c>
      <c r="E4026" s="81">
        <v>10.01</v>
      </c>
      <c r="F4026" s="81">
        <v>15.73</v>
      </c>
      <c r="G4026" s="65">
        <f t="shared" si="62"/>
        <v>9</v>
      </c>
    </row>
    <row r="4027" spans="1:7" x14ac:dyDescent="0.25">
      <c r="A4027" s="78" t="s">
        <v>6379</v>
      </c>
      <c r="B4027" s="79" t="s">
        <v>6380</v>
      </c>
      <c r="C4027" s="80" t="s">
        <v>6828</v>
      </c>
      <c r="D4027" s="81">
        <v>2.27</v>
      </c>
      <c r="E4027" s="81">
        <v>10.01</v>
      </c>
      <c r="F4027" s="81">
        <v>12.28</v>
      </c>
      <c r="G4027" s="65">
        <f t="shared" si="62"/>
        <v>9</v>
      </c>
    </row>
    <row r="4028" spans="1:7" ht="30" x14ac:dyDescent="0.25">
      <c r="A4028" s="78" t="s">
        <v>6381</v>
      </c>
      <c r="B4028" s="79" t="s">
        <v>6382</v>
      </c>
      <c r="C4028" s="80" t="s">
        <v>6828</v>
      </c>
      <c r="D4028" s="81">
        <v>2.87</v>
      </c>
      <c r="E4028" s="81">
        <v>10.01</v>
      </c>
      <c r="F4028" s="81">
        <v>12.88</v>
      </c>
      <c r="G4028" s="65">
        <f t="shared" si="62"/>
        <v>9</v>
      </c>
    </row>
    <row r="4029" spans="1:7" x14ac:dyDescent="0.25">
      <c r="A4029" s="78" t="s">
        <v>6383</v>
      </c>
      <c r="B4029" s="79" t="s">
        <v>6384</v>
      </c>
      <c r="C4029" s="80" t="s">
        <v>6828</v>
      </c>
      <c r="D4029" s="81">
        <v>252.77</v>
      </c>
      <c r="E4029" s="81">
        <v>11.11</v>
      </c>
      <c r="F4029" s="81">
        <v>263.88</v>
      </c>
      <c r="G4029" s="65">
        <f t="shared" si="62"/>
        <v>9</v>
      </c>
    </row>
    <row r="4030" spans="1:7" x14ac:dyDescent="0.25">
      <c r="A4030" s="78" t="s">
        <v>6385</v>
      </c>
      <c r="B4030" s="79" t="s">
        <v>6386</v>
      </c>
      <c r="C4030" s="80" t="s">
        <v>6828</v>
      </c>
      <c r="D4030" s="81">
        <v>530.20000000000005</v>
      </c>
      <c r="E4030" s="81">
        <v>11.11</v>
      </c>
      <c r="F4030" s="81">
        <v>541.30999999999995</v>
      </c>
      <c r="G4030" s="65">
        <f t="shared" si="62"/>
        <v>9</v>
      </c>
    </row>
    <row r="4031" spans="1:7" x14ac:dyDescent="0.25">
      <c r="A4031" s="78" t="s">
        <v>6387</v>
      </c>
      <c r="B4031" s="79" t="s">
        <v>6388</v>
      </c>
      <c r="C4031" s="80" t="s">
        <v>6828</v>
      </c>
      <c r="D4031" s="81">
        <v>6.04</v>
      </c>
      <c r="E4031" s="81">
        <v>17.600000000000001</v>
      </c>
      <c r="F4031" s="81">
        <v>23.64</v>
      </c>
      <c r="G4031" s="65">
        <f t="shared" si="62"/>
        <v>9</v>
      </c>
    </row>
    <row r="4032" spans="1:7" x14ac:dyDescent="0.25">
      <c r="A4032" s="78" t="s">
        <v>6389</v>
      </c>
      <c r="B4032" s="79" t="s">
        <v>6390</v>
      </c>
      <c r="C4032" s="80" t="s">
        <v>6828</v>
      </c>
      <c r="D4032" s="81">
        <v>26.45</v>
      </c>
      <c r="E4032" s="81">
        <v>17.600000000000001</v>
      </c>
      <c r="F4032" s="81">
        <v>44.05</v>
      </c>
      <c r="G4032" s="65">
        <f t="shared" si="62"/>
        <v>9</v>
      </c>
    </row>
    <row r="4033" spans="1:7" x14ac:dyDescent="0.25">
      <c r="A4033" s="78" t="s">
        <v>6391</v>
      </c>
      <c r="B4033" s="79" t="s">
        <v>6392</v>
      </c>
      <c r="C4033" s="80" t="s">
        <v>6828</v>
      </c>
      <c r="D4033" s="81">
        <v>73.88</v>
      </c>
      <c r="E4033" s="81">
        <v>2.04</v>
      </c>
      <c r="F4033" s="81">
        <v>75.92</v>
      </c>
      <c r="G4033" s="65">
        <f t="shared" si="62"/>
        <v>9</v>
      </c>
    </row>
    <row r="4034" spans="1:7" x14ac:dyDescent="0.25">
      <c r="A4034" s="78" t="s">
        <v>6393</v>
      </c>
      <c r="B4034" s="79" t="s">
        <v>6394</v>
      </c>
      <c r="C4034" s="80" t="s">
        <v>6828</v>
      </c>
      <c r="D4034" s="81">
        <v>196.39</v>
      </c>
      <c r="E4034" s="81">
        <v>11.47</v>
      </c>
      <c r="F4034" s="81">
        <v>207.86</v>
      </c>
      <c r="G4034" s="65">
        <f t="shared" si="62"/>
        <v>9</v>
      </c>
    </row>
    <row r="4035" spans="1:7" x14ac:dyDescent="0.25">
      <c r="A4035" s="78" t="s">
        <v>6395</v>
      </c>
      <c r="B4035" s="79" t="s">
        <v>8197</v>
      </c>
      <c r="C4035" s="80" t="s">
        <v>6828</v>
      </c>
      <c r="D4035" s="81">
        <v>85.1</v>
      </c>
      <c r="E4035" s="81">
        <v>7.4</v>
      </c>
      <c r="F4035" s="81">
        <v>92.5</v>
      </c>
      <c r="G4035" s="65">
        <f t="shared" si="62"/>
        <v>9</v>
      </c>
    </row>
    <row r="4036" spans="1:7" x14ac:dyDescent="0.25">
      <c r="A4036" s="78" t="s">
        <v>6396</v>
      </c>
      <c r="B4036" s="79" t="s">
        <v>8198</v>
      </c>
      <c r="C4036" s="80" t="s">
        <v>6828</v>
      </c>
      <c r="D4036" s="81">
        <v>110.53</v>
      </c>
      <c r="E4036" s="81">
        <v>7.4</v>
      </c>
      <c r="F4036" s="81">
        <v>117.93</v>
      </c>
      <c r="G4036" s="65">
        <f t="shared" si="62"/>
        <v>9</v>
      </c>
    </row>
    <row r="4037" spans="1:7" x14ac:dyDescent="0.25">
      <c r="A4037" s="78" t="s">
        <v>6397</v>
      </c>
      <c r="B4037" s="79" t="s">
        <v>8199</v>
      </c>
      <c r="C4037" s="80" t="s">
        <v>6828</v>
      </c>
      <c r="D4037" s="81">
        <v>169.86</v>
      </c>
      <c r="E4037" s="81">
        <v>7.4</v>
      </c>
      <c r="F4037" s="81">
        <v>177.26</v>
      </c>
      <c r="G4037" s="65">
        <f t="shared" si="62"/>
        <v>9</v>
      </c>
    </row>
    <row r="4038" spans="1:7" x14ac:dyDescent="0.25">
      <c r="A4038" s="78" t="s">
        <v>6398</v>
      </c>
      <c r="B4038" s="79" t="s">
        <v>6399</v>
      </c>
      <c r="C4038" s="80" t="s">
        <v>6828</v>
      </c>
      <c r="D4038" s="81">
        <v>98.95</v>
      </c>
      <c r="E4038" s="81">
        <v>2.04</v>
      </c>
      <c r="F4038" s="81">
        <v>100.99</v>
      </c>
      <c r="G4038" s="65">
        <f t="shared" si="62"/>
        <v>9</v>
      </c>
    </row>
    <row r="4039" spans="1:7" x14ac:dyDescent="0.25">
      <c r="A4039" s="78" t="s">
        <v>6400</v>
      </c>
      <c r="B4039" s="79" t="s">
        <v>6401</v>
      </c>
      <c r="C4039" s="80" t="s">
        <v>6828</v>
      </c>
      <c r="D4039" s="81">
        <v>103.9</v>
      </c>
      <c r="E4039" s="81">
        <v>2.04</v>
      </c>
      <c r="F4039" s="81">
        <v>105.94</v>
      </c>
      <c r="G4039" s="65">
        <f t="shared" si="62"/>
        <v>9</v>
      </c>
    </row>
    <row r="4040" spans="1:7" x14ac:dyDescent="0.25">
      <c r="A4040" s="78" t="s">
        <v>6402</v>
      </c>
      <c r="B4040" s="79" t="s">
        <v>8200</v>
      </c>
      <c r="C4040" s="80" t="s">
        <v>6828</v>
      </c>
      <c r="D4040" s="81">
        <v>10.42</v>
      </c>
      <c r="E4040" s="81">
        <v>4.07</v>
      </c>
      <c r="F4040" s="81">
        <v>14.49</v>
      </c>
      <c r="G4040" s="65">
        <f t="shared" si="62"/>
        <v>9</v>
      </c>
    </row>
    <row r="4041" spans="1:7" x14ac:dyDescent="0.25">
      <c r="A4041" s="78" t="s">
        <v>6403</v>
      </c>
      <c r="B4041" s="79" t="s">
        <v>8201</v>
      </c>
      <c r="C4041" s="80" t="s">
        <v>6828</v>
      </c>
      <c r="D4041" s="81">
        <v>15.48</v>
      </c>
      <c r="E4041" s="81">
        <v>4.07</v>
      </c>
      <c r="F4041" s="81">
        <v>19.55</v>
      </c>
      <c r="G4041" s="65">
        <f t="shared" si="62"/>
        <v>9</v>
      </c>
    </row>
    <row r="4042" spans="1:7" x14ac:dyDescent="0.25">
      <c r="A4042" s="78" t="s">
        <v>6404</v>
      </c>
      <c r="B4042" s="79" t="s">
        <v>6405</v>
      </c>
      <c r="C4042" s="80" t="s">
        <v>6828</v>
      </c>
      <c r="D4042" s="81">
        <v>18.190000000000001</v>
      </c>
      <c r="E4042" s="81">
        <v>18.940000000000001</v>
      </c>
      <c r="F4042" s="81">
        <v>37.130000000000003</v>
      </c>
      <c r="G4042" s="65">
        <f t="shared" ref="G4042:G4105" si="63">LEN(A4042)</f>
        <v>9</v>
      </c>
    </row>
    <row r="4043" spans="1:7" x14ac:dyDescent="0.25">
      <c r="A4043" s="78" t="s">
        <v>6406</v>
      </c>
      <c r="B4043" s="79" t="s">
        <v>6407</v>
      </c>
      <c r="C4043" s="80" t="s">
        <v>6828</v>
      </c>
      <c r="D4043" s="81">
        <v>8.4</v>
      </c>
      <c r="E4043" s="81">
        <v>11.47</v>
      </c>
      <c r="F4043" s="81">
        <v>19.87</v>
      </c>
      <c r="G4043" s="65">
        <f t="shared" si="63"/>
        <v>9</v>
      </c>
    </row>
    <row r="4044" spans="1:7" x14ac:dyDescent="0.25">
      <c r="A4044" s="78" t="s">
        <v>6408</v>
      </c>
      <c r="B4044" s="79" t="s">
        <v>6409</v>
      </c>
      <c r="C4044" s="80" t="s">
        <v>6828</v>
      </c>
      <c r="D4044" s="81">
        <v>11.58</v>
      </c>
      <c r="E4044" s="81">
        <v>11.47</v>
      </c>
      <c r="F4044" s="81">
        <v>23.05</v>
      </c>
      <c r="G4044" s="65">
        <f t="shared" si="63"/>
        <v>9</v>
      </c>
    </row>
    <row r="4045" spans="1:7" ht="30" x14ac:dyDescent="0.25">
      <c r="A4045" s="78" t="s">
        <v>6410</v>
      </c>
      <c r="B4045" s="79" t="s">
        <v>6411</v>
      </c>
      <c r="C4045" s="80" t="s">
        <v>6828</v>
      </c>
      <c r="D4045" s="81">
        <v>14.99</v>
      </c>
      <c r="E4045" s="81">
        <v>11.47</v>
      </c>
      <c r="F4045" s="81">
        <v>26.46</v>
      </c>
      <c r="G4045" s="65">
        <f t="shared" si="63"/>
        <v>9</v>
      </c>
    </row>
    <row r="4046" spans="1:7" ht="30" x14ac:dyDescent="0.25">
      <c r="A4046" s="78" t="s">
        <v>6412</v>
      </c>
      <c r="B4046" s="79" t="s">
        <v>6413</v>
      </c>
      <c r="C4046" s="80" t="s">
        <v>6828</v>
      </c>
      <c r="D4046" s="81">
        <v>34.57</v>
      </c>
      <c r="E4046" s="81">
        <v>19.440000000000001</v>
      </c>
      <c r="F4046" s="81">
        <v>54.01</v>
      </c>
      <c r="G4046" s="65">
        <f t="shared" si="63"/>
        <v>9</v>
      </c>
    </row>
    <row r="4047" spans="1:7" x14ac:dyDescent="0.25">
      <c r="A4047" s="78" t="s">
        <v>6414</v>
      </c>
      <c r="B4047" s="79" t="s">
        <v>6415</v>
      </c>
      <c r="C4047" s="80" t="s">
        <v>6828</v>
      </c>
      <c r="D4047" s="81">
        <v>11.79</v>
      </c>
      <c r="E4047" s="81">
        <v>10.01</v>
      </c>
      <c r="F4047" s="81">
        <v>21.8</v>
      </c>
      <c r="G4047" s="65">
        <f t="shared" si="63"/>
        <v>9</v>
      </c>
    </row>
    <row r="4048" spans="1:7" ht="30" x14ac:dyDescent="0.25">
      <c r="A4048" s="78" t="s">
        <v>6416</v>
      </c>
      <c r="B4048" s="79" t="s">
        <v>6417</v>
      </c>
      <c r="C4048" s="80" t="s">
        <v>6828</v>
      </c>
      <c r="D4048" s="81">
        <v>86.86</v>
      </c>
      <c r="E4048" s="81">
        <v>35.21</v>
      </c>
      <c r="F4048" s="81">
        <v>122.07</v>
      </c>
      <c r="G4048" s="65">
        <f t="shared" si="63"/>
        <v>9</v>
      </c>
    </row>
    <row r="4049" spans="1:7" x14ac:dyDescent="0.25">
      <c r="A4049" s="78" t="s">
        <v>6762</v>
      </c>
      <c r="B4049" s="79" t="s">
        <v>7124</v>
      </c>
      <c r="C4049" s="80"/>
      <c r="D4049" s="81"/>
      <c r="E4049" s="81"/>
      <c r="F4049" s="81"/>
      <c r="G4049" s="65">
        <f t="shared" si="63"/>
        <v>2</v>
      </c>
    </row>
    <row r="4050" spans="1:7" x14ac:dyDescent="0.25">
      <c r="A4050" s="78" t="s">
        <v>6763</v>
      </c>
      <c r="B4050" s="79" t="s">
        <v>7125</v>
      </c>
      <c r="C4050" s="80"/>
      <c r="D4050" s="81"/>
      <c r="E4050" s="81"/>
      <c r="F4050" s="81"/>
      <c r="G4050" s="65">
        <f t="shared" si="63"/>
        <v>5</v>
      </c>
    </row>
    <row r="4051" spans="1:7" ht="30" x14ac:dyDescent="0.25">
      <c r="A4051" s="78" t="s">
        <v>8208</v>
      </c>
      <c r="B4051" s="79" t="s">
        <v>8735</v>
      </c>
      <c r="C4051" s="80" t="s">
        <v>6830</v>
      </c>
      <c r="D4051" s="81">
        <v>259.64999999999998</v>
      </c>
      <c r="E4051" s="81">
        <v>3.42</v>
      </c>
      <c r="F4051" s="81">
        <v>263.07</v>
      </c>
      <c r="G4051" s="65">
        <f t="shared" si="63"/>
        <v>9</v>
      </c>
    </row>
    <row r="4052" spans="1:7" ht="30" x14ac:dyDescent="0.25">
      <c r="A4052" s="78" t="s">
        <v>8209</v>
      </c>
      <c r="B4052" s="79" t="s">
        <v>8736</v>
      </c>
      <c r="C4052" s="80" t="s">
        <v>6830</v>
      </c>
      <c r="D4052" s="81">
        <v>211.81</v>
      </c>
      <c r="E4052" s="81">
        <v>2.87</v>
      </c>
      <c r="F4052" s="81">
        <v>214.68</v>
      </c>
      <c r="G4052" s="65">
        <f t="shared" si="63"/>
        <v>9</v>
      </c>
    </row>
    <row r="4053" spans="1:7" ht="30" x14ac:dyDescent="0.25">
      <c r="A4053" s="78" t="s">
        <v>8210</v>
      </c>
      <c r="B4053" s="79" t="s">
        <v>8737</v>
      </c>
      <c r="C4053" s="80" t="s">
        <v>6830</v>
      </c>
      <c r="D4053" s="81">
        <v>212.53</v>
      </c>
      <c r="E4053" s="81">
        <v>2.89</v>
      </c>
      <c r="F4053" s="81">
        <v>215.42</v>
      </c>
      <c r="G4053" s="65">
        <f t="shared" si="63"/>
        <v>9</v>
      </c>
    </row>
    <row r="4054" spans="1:7" x14ac:dyDescent="0.25">
      <c r="A4054" s="78" t="s">
        <v>6764</v>
      </c>
      <c r="B4054" s="79" t="s">
        <v>6765</v>
      </c>
      <c r="C4054" s="80" t="s">
        <v>6833</v>
      </c>
      <c r="D4054" s="81">
        <v>433.05</v>
      </c>
      <c r="E4054" s="81">
        <v>14.33</v>
      </c>
      <c r="F4054" s="81">
        <v>447.38</v>
      </c>
      <c r="G4054" s="65">
        <f t="shared" si="63"/>
        <v>9</v>
      </c>
    </row>
    <row r="4055" spans="1:7" x14ac:dyDescent="0.25">
      <c r="A4055" s="78" t="s">
        <v>6766</v>
      </c>
      <c r="B4055" s="79" t="s">
        <v>7126</v>
      </c>
      <c r="C4055" s="80"/>
      <c r="D4055" s="81"/>
      <c r="E4055" s="81"/>
      <c r="F4055" s="81"/>
      <c r="G4055" s="65">
        <f t="shared" si="63"/>
        <v>5</v>
      </c>
    </row>
    <row r="4056" spans="1:7" x14ac:dyDescent="0.25">
      <c r="A4056" s="78" t="s">
        <v>6767</v>
      </c>
      <c r="B4056" s="79" t="s">
        <v>6768</v>
      </c>
      <c r="C4056" s="80" t="s">
        <v>6830</v>
      </c>
      <c r="D4056" s="81">
        <v>76.8</v>
      </c>
      <c r="E4056" s="81"/>
      <c r="F4056" s="81">
        <v>76.8</v>
      </c>
      <c r="G4056" s="65">
        <f t="shared" si="63"/>
        <v>9</v>
      </c>
    </row>
    <row r="4057" spans="1:7" x14ac:dyDescent="0.25">
      <c r="A4057" s="78" t="s">
        <v>6769</v>
      </c>
      <c r="B4057" s="79" t="s">
        <v>6441</v>
      </c>
      <c r="C4057" s="80" t="s">
        <v>6830</v>
      </c>
      <c r="D4057" s="81">
        <v>37.380000000000003</v>
      </c>
      <c r="E4057" s="81"/>
      <c r="F4057" s="81">
        <v>37.380000000000003</v>
      </c>
      <c r="G4057" s="65">
        <f t="shared" si="63"/>
        <v>9</v>
      </c>
    </row>
    <row r="4058" spans="1:7" ht="30" x14ac:dyDescent="0.25">
      <c r="A4058" s="78" t="s">
        <v>6770</v>
      </c>
      <c r="B4058" s="79" t="s">
        <v>7953</v>
      </c>
      <c r="C4058" s="80" t="s">
        <v>6830</v>
      </c>
      <c r="D4058" s="81">
        <v>173.72</v>
      </c>
      <c r="E4058" s="81"/>
      <c r="F4058" s="81">
        <v>173.72</v>
      </c>
      <c r="G4058" s="65">
        <f t="shared" si="63"/>
        <v>9</v>
      </c>
    </row>
    <row r="4059" spans="1:7" ht="30" x14ac:dyDescent="0.25">
      <c r="A4059" s="78" t="s">
        <v>6771</v>
      </c>
      <c r="B4059" s="79" t="s">
        <v>7954</v>
      </c>
      <c r="C4059" s="80" t="s">
        <v>6830</v>
      </c>
      <c r="D4059" s="81">
        <v>217.15</v>
      </c>
      <c r="E4059" s="81"/>
      <c r="F4059" s="81">
        <v>217.15</v>
      </c>
      <c r="G4059" s="65">
        <f t="shared" si="63"/>
        <v>9</v>
      </c>
    </row>
    <row r="4060" spans="1:7" ht="30" x14ac:dyDescent="0.25">
      <c r="A4060" s="78" t="s">
        <v>6772</v>
      </c>
      <c r="B4060" s="79" t="s">
        <v>7955</v>
      </c>
      <c r="C4060" s="80" t="s">
        <v>6830</v>
      </c>
      <c r="D4060" s="81">
        <v>74.58</v>
      </c>
      <c r="E4060" s="81"/>
      <c r="F4060" s="81">
        <v>74.58</v>
      </c>
      <c r="G4060" s="65">
        <f t="shared" si="63"/>
        <v>9</v>
      </c>
    </row>
    <row r="4061" spans="1:7" ht="30" x14ac:dyDescent="0.25">
      <c r="A4061" s="78" t="s">
        <v>6773</v>
      </c>
      <c r="B4061" s="79" t="s">
        <v>7956</v>
      </c>
      <c r="C4061" s="80" t="s">
        <v>6830</v>
      </c>
      <c r="D4061" s="81">
        <v>112.22</v>
      </c>
      <c r="E4061" s="81"/>
      <c r="F4061" s="81">
        <v>112.22</v>
      </c>
      <c r="G4061" s="65">
        <f t="shared" si="63"/>
        <v>9</v>
      </c>
    </row>
    <row r="4062" spans="1:7" ht="30" x14ac:dyDescent="0.25">
      <c r="A4062" s="78" t="s">
        <v>6774</v>
      </c>
      <c r="B4062" s="79" t="s">
        <v>7957</v>
      </c>
      <c r="C4062" s="80" t="s">
        <v>6830</v>
      </c>
      <c r="D4062" s="81">
        <v>123.58</v>
      </c>
      <c r="E4062" s="81"/>
      <c r="F4062" s="81">
        <v>123.58</v>
      </c>
      <c r="G4062" s="65">
        <f t="shared" si="63"/>
        <v>9</v>
      </c>
    </row>
    <row r="4063" spans="1:7" x14ac:dyDescent="0.25">
      <c r="A4063" s="78" t="s">
        <v>6775</v>
      </c>
      <c r="B4063" s="79" t="s">
        <v>6708</v>
      </c>
      <c r="C4063" s="80" t="s">
        <v>6830</v>
      </c>
      <c r="D4063" s="81">
        <v>213.13</v>
      </c>
      <c r="E4063" s="81"/>
      <c r="F4063" s="81">
        <v>213.13</v>
      </c>
      <c r="G4063" s="65">
        <f t="shared" si="63"/>
        <v>9</v>
      </c>
    </row>
    <row r="4064" spans="1:7" x14ac:dyDescent="0.25">
      <c r="A4064" s="78" t="s">
        <v>6776</v>
      </c>
      <c r="B4064" s="79" t="s">
        <v>6707</v>
      </c>
      <c r="C4064" s="80" t="s">
        <v>6830</v>
      </c>
      <c r="D4064" s="81">
        <v>183.09</v>
      </c>
      <c r="E4064" s="81"/>
      <c r="F4064" s="81">
        <v>183.09</v>
      </c>
      <c r="G4064" s="65">
        <f t="shared" si="63"/>
        <v>9</v>
      </c>
    </row>
    <row r="4065" spans="1:7" ht="30" x14ac:dyDescent="0.25">
      <c r="A4065" s="78" t="s">
        <v>6777</v>
      </c>
      <c r="B4065" s="79" t="s">
        <v>6706</v>
      </c>
      <c r="C4065" s="80" t="s">
        <v>6830</v>
      </c>
      <c r="D4065" s="81">
        <v>40.44</v>
      </c>
      <c r="E4065" s="81"/>
      <c r="F4065" s="81">
        <v>40.44</v>
      </c>
      <c r="G4065" s="65">
        <f t="shared" si="63"/>
        <v>9</v>
      </c>
    </row>
    <row r="4066" spans="1:7" x14ac:dyDescent="0.25">
      <c r="A4066" s="78" t="s">
        <v>6778</v>
      </c>
      <c r="B4066" s="79" t="s">
        <v>7127</v>
      </c>
      <c r="C4066" s="80"/>
      <c r="D4066" s="81"/>
      <c r="E4066" s="81"/>
      <c r="F4066" s="81"/>
      <c r="G4066" s="65">
        <f t="shared" si="63"/>
        <v>5</v>
      </c>
    </row>
    <row r="4067" spans="1:7" ht="30" x14ac:dyDescent="0.25">
      <c r="A4067" s="78" t="s">
        <v>6779</v>
      </c>
      <c r="B4067" s="79" t="s">
        <v>7958</v>
      </c>
      <c r="C4067" s="80" t="s">
        <v>6830</v>
      </c>
      <c r="D4067" s="81">
        <v>1518.76</v>
      </c>
      <c r="E4067" s="81">
        <v>25.9</v>
      </c>
      <c r="F4067" s="81">
        <v>1544.66</v>
      </c>
      <c r="G4067" s="65">
        <f t="shared" si="63"/>
        <v>9</v>
      </c>
    </row>
    <row r="4068" spans="1:7" ht="30" x14ac:dyDescent="0.25">
      <c r="A4068" s="78" t="s">
        <v>6780</v>
      </c>
      <c r="B4068" s="79" t="s">
        <v>7959</v>
      </c>
      <c r="C4068" s="80" t="s">
        <v>6830</v>
      </c>
      <c r="D4068" s="81">
        <v>1583.14</v>
      </c>
      <c r="E4068" s="81">
        <v>25.89</v>
      </c>
      <c r="F4068" s="81">
        <v>1609.03</v>
      </c>
      <c r="G4068" s="65">
        <f t="shared" si="63"/>
        <v>9</v>
      </c>
    </row>
    <row r="4069" spans="1:7" ht="30" x14ac:dyDescent="0.25">
      <c r="A4069" s="78" t="s">
        <v>6781</v>
      </c>
      <c r="B4069" s="79" t="s">
        <v>7960</v>
      </c>
      <c r="C4069" s="80" t="s">
        <v>6830</v>
      </c>
      <c r="D4069" s="81">
        <v>1708.89</v>
      </c>
      <c r="E4069" s="81">
        <v>25.89</v>
      </c>
      <c r="F4069" s="81">
        <v>1734.78</v>
      </c>
      <c r="G4069" s="65">
        <f t="shared" si="63"/>
        <v>9</v>
      </c>
    </row>
    <row r="4070" spans="1:7" ht="30" x14ac:dyDescent="0.25">
      <c r="A4070" s="78" t="s">
        <v>6782</v>
      </c>
      <c r="B4070" s="79" t="s">
        <v>7961</v>
      </c>
      <c r="C4070" s="80" t="s">
        <v>6830</v>
      </c>
      <c r="D4070" s="81">
        <v>1764.23</v>
      </c>
      <c r="E4070" s="81">
        <v>25.89</v>
      </c>
      <c r="F4070" s="81">
        <v>1790.12</v>
      </c>
      <c r="G4070" s="65">
        <f t="shared" si="63"/>
        <v>9</v>
      </c>
    </row>
    <row r="4071" spans="1:7" ht="30" x14ac:dyDescent="0.25">
      <c r="A4071" s="78" t="s">
        <v>6783</v>
      </c>
      <c r="B4071" s="79" t="s">
        <v>7962</v>
      </c>
      <c r="C4071" s="80" t="s">
        <v>6830</v>
      </c>
      <c r="D4071" s="81">
        <v>2153.77</v>
      </c>
      <c r="E4071" s="81">
        <v>25.89</v>
      </c>
      <c r="F4071" s="81">
        <v>2179.66</v>
      </c>
      <c r="G4071" s="65">
        <f t="shared" si="63"/>
        <v>9</v>
      </c>
    </row>
    <row r="4072" spans="1:7" ht="30" x14ac:dyDescent="0.25">
      <c r="A4072" s="78" t="s">
        <v>6784</v>
      </c>
      <c r="B4072" s="79" t="s">
        <v>7963</v>
      </c>
      <c r="C4072" s="80" t="s">
        <v>6830</v>
      </c>
      <c r="D4072" s="81">
        <v>1727.34</v>
      </c>
      <c r="E4072" s="81">
        <v>38.85</v>
      </c>
      <c r="F4072" s="81">
        <v>1766.19</v>
      </c>
      <c r="G4072" s="65">
        <f t="shared" si="63"/>
        <v>9</v>
      </c>
    </row>
    <row r="4073" spans="1:7" ht="30" x14ac:dyDescent="0.25">
      <c r="A4073" s="78" t="s">
        <v>6785</v>
      </c>
      <c r="B4073" s="79" t="s">
        <v>7964</v>
      </c>
      <c r="C4073" s="80" t="s">
        <v>6830</v>
      </c>
      <c r="D4073" s="81">
        <v>1652.04</v>
      </c>
      <c r="E4073" s="81">
        <v>38.85</v>
      </c>
      <c r="F4073" s="81">
        <v>1690.89</v>
      </c>
      <c r="G4073" s="65">
        <f t="shared" si="63"/>
        <v>9</v>
      </c>
    </row>
    <row r="4074" spans="1:7" ht="30" x14ac:dyDescent="0.25">
      <c r="A4074" s="78" t="s">
        <v>6786</v>
      </c>
      <c r="B4074" s="79" t="s">
        <v>7965</v>
      </c>
      <c r="C4074" s="80" t="s">
        <v>6830</v>
      </c>
      <c r="D4074" s="81">
        <v>1958.36</v>
      </c>
      <c r="E4074" s="81">
        <v>38.85</v>
      </c>
      <c r="F4074" s="81">
        <v>1997.21</v>
      </c>
      <c r="G4074" s="65">
        <f t="shared" si="63"/>
        <v>9</v>
      </c>
    </row>
    <row r="4075" spans="1:7" x14ac:dyDescent="0.25">
      <c r="A4075" s="78" t="s">
        <v>6787</v>
      </c>
      <c r="B4075" s="79" t="s">
        <v>6788</v>
      </c>
      <c r="C4075" s="80"/>
      <c r="D4075" s="81"/>
      <c r="E4075" s="81"/>
      <c r="F4075" s="81"/>
      <c r="G4075" s="65">
        <f t="shared" si="63"/>
        <v>5</v>
      </c>
    </row>
    <row r="4076" spans="1:7" ht="30" x14ac:dyDescent="0.25">
      <c r="A4076" s="78" t="s">
        <v>6789</v>
      </c>
      <c r="B4076" s="79" t="s">
        <v>8202</v>
      </c>
      <c r="C4076" s="80" t="s">
        <v>6828</v>
      </c>
      <c r="D4076" s="81">
        <v>1177.04</v>
      </c>
      <c r="E4076" s="81">
        <v>113.12</v>
      </c>
      <c r="F4076" s="81">
        <v>1290.1600000000001</v>
      </c>
      <c r="G4076" s="65">
        <f t="shared" si="63"/>
        <v>9</v>
      </c>
    </row>
    <row r="4077" spans="1:7" x14ac:dyDescent="0.25">
      <c r="A4077" s="78" t="s">
        <v>6790</v>
      </c>
      <c r="B4077" s="79" t="s">
        <v>6791</v>
      </c>
      <c r="C4077" s="80" t="s">
        <v>6828</v>
      </c>
      <c r="D4077" s="81">
        <v>3386.44</v>
      </c>
      <c r="E4077" s="81">
        <v>113.12</v>
      </c>
      <c r="F4077" s="81">
        <v>3499.56</v>
      </c>
      <c r="G4077" s="65">
        <f t="shared" si="63"/>
        <v>9</v>
      </c>
    </row>
    <row r="4078" spans="1:7" x14ac:dyDescent="0.25">
      <c r="A4078" s="78" t="s">
        <v>6792</v>
      </c>
      <c r="B4078" s="79" t="s">
        <v>6793</v>
      </c>
      <c r="C4078" s="80" t="s">
        <v>6828</v>
      </c>
      <c r="D4078" s="81">
        <v>5729.79</v>
      </c>
      <c r="E4078" s="81">
        <v>193.47</v>
      </c>
      <c r="F4078" s="81">
        <v>5923.26</v>
      </c>
      <c r="G4078" s="65">
        <f t="shared" si="63"/>
        <v>9</v>
      </c>
    </row>
    <row r="4079" spans="1:7" ht="30" x14ac:dyDescent="0.25">
      <c r="A4079" s="78" t="s">
        <v>6794</v>
      </c>
      <c r="B4079" s="79" t="s">
        <v>6795</v>
      </c>
      <c r="C4079" s="80" t="s">
        <v>6828</v>
      </c>
      <c r="D4079" s="81">
        <v>5756.9</v>
      </c>
      <c r="E4079" s="81">
        <v>113.12</v>
      </c>
      <c r="F4079" s="81">
        <v>5870.02</v>
      </c>
      <c r="G4079" s="65">
        <f t="shared" si="63"/>
        <v>9</v>
      </c>
    </row>
    <row r="4080" spans="1:7" x14ac:dyDescent="0.25">
      <c r="A4080" s="78" t="s">
        <v>6796</v>
      </c>
      <c r="B4080" s="79" t="s">
        <v>6797</v>
      </c>
      <c r="C4080" s="80" t="s">
        <v>6828</v>
      </c>
      <c r="D4080" s="81">
        <v>2847.49</v>
      </c>
      <c r="E4080" s="81">
        <v>70.41</v>
      </c>
      <c r="F4080" s="81">
        <v>2917.9</v>
      </c>
      <c r="G4080" s="65">
        <f t="shared" si="63"/>
        <v>9</v>
      </c>
    </row>
    <row r="4081" spans="1:7" ht="30" x14ac:dyDescent="0.25">
      <c r="A4081" s="78" t="s">
        <v>6798</v>
      </c>
      <c r="B4081" s="79" t="s">
        <v>8203</v>
      </c>
      <c r="C4081" s="80" t="s">
        <v>6828</v>
      </c>
      <c r="D4081" s="81">
        <v>1924.14</v>
      </c>
      <c r="E4081" s="81">
        <v>113.12</v>
      </c>
      <c r="F4081" s="81">
        <v>2037.26</v>
      </c>
      <c r="G4081" s="65">
        <f t="shared" si="63"/>
        <v>9</v>
      </c>
    </row>
    <row r="4082" spans="1:7" x14ac:dyDescent="0.25">
      <c r="A4082" s="78" t="s">
        <v>6799</v>
      </c>
      <c r="B4082" s="79" t="s">
        <v>6800</v>
      </c>
      <c r="C4082" s="80" t="s">
        <v>6828</v>
      </c>
      <c r="D4082" s="81">
        <v>2920.73</v>
      </c>
      <c r="E4082" s="81">
        <v>113.12</v>
      </c>
      <c r="F4082" s="81">
        <v>3033.85</v>
      </c>
      <c r="G4082" s="65">
        <f t="shared" si="63"/>
        <v>9</v>
      </c>
    </row>
    <row r="4083" spans="1:7" x14ac:dyDescent="0.25">
      <c r="A4083" s="78" t="s">
        <v>6801</v>
      </c>
      <c r="B4083" s="79" t="s">
        <v>7128</v>
      </c>
      <c r="C4083" s="80"/>
      <c r="D4083" s="81"/>
      <c r="E4083" s="81"/>
      <c r="F4083" s="81"/>
      <c r="G4083" s="65">
        <f t="shared" si="63"/>
        <v>5</v>
      </c>
    </row>
    <row r="4084" spans="1:7" x14ac:dyDescent="0.25">
      <c r="A4084" s="78" t="s">
        <v>6802</v>
      </c>
      <c r="B4084" s="79" t="s">
        <v>6709</v>
      </c>
      <c r="C4084" s="80" t="s">
        <v>6828</v>
      </c>
      <c r="D4084" s="81">
        <v>434.88</v>
      </c>
      <c r="E4084" s="81">
        <v>23.82</v>
      </c>
      <c r="F4084" s="81">
        <v>458.7</v>
      </c>
      <c r="G4084" s="65">
        <f t="shared" si="63"/>
        <v>9</v>
      </c>
    </row>
    <row r="4085" spans="1:7" x14ac:dyDescent="0.25">
      <c r="A4085" s="78" t="s">
        <v>6803</v>
      </c>
      <c r="B4085" s="79" t="s">
        <v>6710</v>
      </c>
      <c r="C4085" s="80" t="s">
        <v>6828</v>
      </c>
      <c r="D4085" s="81">
        <v>3356.02</v>
      </c>
      <c r="E4085" s="81">
        <v>52.93</v>
      </c>
      <c r="F4085" s="81">
        <v>3408.95</v>
      </c>
      <c r="G4085" s="65">
        <f t="shared" si="63"/>
        <v>9</v>
      </c>
    </row>
    <row r="4086" spans="1:7" x14ac:dyDescent="0.25">
      <c r="A4086" s="78" t="s">
        <v>6804</v>
      </c>
      <c r="B4086" s="79" t="s">
        <v>6805</v>
      </c>
      <c r="C4086" s="80" t="s">
        <v>6828</v>
      </c>
      <c r="D4086" s="81">
        <v>1549.57</v>
      </c>
      <c r="E4086" s="81">
        <v>35.21</v>
      </c>
      <c r="F4086" s="81">
        <v>1584.78</v>
      </c>
      <c r="G4086" s="65">
        <f t="shared" si="63"/>
        <v>9</v>
      </c>
    </row>
    <row r="4087" spans="1:7" ht="30" x14ac:dyDescent="0.25">
      <c r="A4087" s="78" t="s">
        <v>6806</v>
      </c>
      <c r="B4087" s="79" t="s">
        <v>6807</v>
      </c>
      <c r="C4087" s="80" t="s">
        <v>6828</v>
      </c>
      <c r="D4087" s="81">
        <v>3089.31</v>
      </c>
      <c r="E4087" s="81">
        <v>602.29999999999995</v>
      </c>
      <c r="F4087" s="81">
        <v>3691.61</v>
      </c>
      <c r="G4087" s="65">
        <f t="shared" si="63"/>
        <v>9</v>
      </c>
    </row>
    <row r="4088" spans="1:7" ht="30" x14ac:dyDescent="0.25">
      <c r="A4088" s="78" t="s">
        <v>6808</v>
      </c>
      <c r="B4088" s="79" t="s">
        <v>6809</v>
      </c>
      <c r="C4088" s="80" t="s">
        <v>6828</v>
      </c>
      <c r="D4088" s="81">
        <v>8625.06</v>
      </c>
      <c r="E4088" s="81">
        <v>702.4</v>
      </c>
      <c r="F4088" s="81">
        <v>9327.4599999999991</v>
      </c>
      <c r="G4088" s="65">
        <f t="shared" si="63"/>
        <v>9</v>
      </c>
    </row>
    <row r="4089" spans="1:7" x14ac:dyDescent="0.25">
      <c r="A4089" s="78" t="s">
        <v>6810</v>
      </c>
      <c r="B4089" s="79" t="s">
        <v>7129</v>
      </c>
      <c r="C4089" s="80"/>
      <c r="D4089" s="81"/>
      <c r="E4089" s="81"/>
      <c r="F4089" s="81"/>
      <c r="G4089" s="65">
        <f t="shared" si="63"/>
        <v>5</v>
      </c>
    </row>
    <row r="4090" spans="1:7" x14ac:dyDescent="0.25">
      <c r="A4090" s="78" t="s">
        <v>6811</v>
      </c>
      <c r="B4090" s="79" t="s">
        <v>8738</v>
      </c>
      <c r="C4090" s="80" t="s">
        <v>6828</v>
      </c>
      <c r="D4090" s="81">
        <v>100.26</v>
      </c>
      <c r="E4090" s="81">
        <v>11.46</v>
      </c>
      <c r="F4090" s="81">
        <v>111.72</v>
      </c>
      <c r="G4090" s="65">
        <f t="shared" si="63"/>
        <v>9</v>
      </c>
    </row>
    <row r="4091" spans="1:7" ht="30" x14ac:dyDescent="0.25">
      <c r="A4091" s="78" t="s">
        <v>6812</v>
      </c>
      <c r="B4091" s="79" t="s">
        <v>8739</v>
      </c>
      <c r="C4091" s="80" t="s">
        <v>6828</v>
      </c>
      <c r="D4091" s="81">
        <v>43.58</v>
      </c>
      <c r="E4091" s="81">
        <v>8.6</v>
      </c>
      <c r="F4091" s="81">
        <v>52.18</v>
      </c>
      <c r="G4091" s="65">
        <f t="shared" si="63"/>
        <v>9</v>
      </c>
    </row>
    <row r="4092" spans="1:7" x14ac:dyDescent="0.25">
      <c r="A4092" s="78" t="s">
        <v>6813</v>
      </c>
      <c r="B4092" s="79" t="s">
        <v>6713</v>
      </c>
      <c r="C4092" s="80" t="s">
        <v>6828</v>
      </c>
      <c r="D4092" s="81">
        <v>20.99</v>
      </c>
      <c r="E4092" s="81">
        <v>8.6</v>
      </c>
      <c r="F4092" s="81">
        <v>29.59</v>
      </c>
      <c r="G4092" s="65">
        <f t="shared" si="63"/>
        <v>9</v>
      </c>
    </row>
    <row r="4093" spans="1:7" x14ac:dyDescent="0.25">
      <c r="A4093" s="78" t="s">
        <v>6814</v>
      </c>
      <c r="B4093" s="79" t="s">
        <v>6711</v>
      </c>
      <c r="C4093" s="80" t="s">
        <v>6828</v>
      </c>
      <c r="D4093" s="81">
        <v>17.440000000000001</v>
      </c>
      <c r="E4093" s="81">
        <v>8.6</v>
      </c>
      <c r="F4093" s="81">
        <v>26.04</v>
      </c>
      <c r="G4093" s="65">
        <f t="shared" si="63"/>
        <v>9</v>
      </c>
    </row>
    <row r="4094" spans="1:7" x14ac:dyDescent="0.25">
      <c r="A4094" s="78" t="s">
        <v>6815</v>
      </c>
      <c r="B4094" s="79" t="s">
        <v>6714</v>
      </c>
      <c r="C4094" s="80" t="s">
        <v>6828</v>
      </c>
      <c r="D4094" s="81">
        <v>31.05</v>
      </c>
      <c r="E4094" s="81">
        <v>8.6</v>
      </c>
      <c r="F4094" s="81">
        <v>39.65</v>
      </c>
      <c r="G4094" s="65">
        <f t="shared" si="63"/>
        <v>9</v>
      </c>
    </row>
    <row r="4095" spans="1:7" x14ac:dyDescent="0.25">
      <c r="A4095" s="78" t="s">
        <v>6816</v>
      </c>
      <c r="B4095" s="79" t="s">
        <v>6712</v>
      </c>
      <c r="C4095" s="80" t="s">
        <v>6828</v>
      </c>
      <c r="D4095" s="81">
        <v>23.88</v>
      </c>
      <c r="E4095" s="81">
        <v>8.6</v>
      </c>
      <c r="F4095" s="81">
        <v>32.479999999999997</v>
      </c>
      <c r="G4095" s="65">
        <f t="shared" si="63"/>
        <v>9</v>
      </c>
    </row>
    <row r="4096" spans="1:7" x14ac:dyDescent="0.25">
      <c r="A4096" s="78" t="s">
        <v>6817</v>
      </c>
      <c r="B4096" s="79" t="s">
        <v>6716</v>
      </c>
      <c r="C4096" s="80" t="s">
        <v>6828</v>
      </c>
      <c r="D4096" s="81">
        <v>72.8</v>
      </c>
      <c r="E4096" s="81">
        <v>9.6199999999999992</v>
      </c>
      <c r="F4096" s="81">
        <v>82.42</v>
      </c>
      <c r="G4096" s="65">
        <f t="shared" si="63"/>
        <v>9</v>
      </c>
    </row>
    <row r="4097" spans="1:7" x14ac:dyDescent="0.25">
      <c r="A4097" s="78" t="s">
        <v>6818</v>
      </c>
      <c r="B4097" s="79" t="s">
        <v>6715</v>
      </c>
      <c r="C4097" s="80" t="s">
        <v>6828</v>
      </c>
      <c r="D4097" s="81">
        <v>71.349999999999994</v>
      </c>
      <c r="E4097" s="81">
        <v>9.6199999999999992</v>
      </c>
      <c r="F4097" s="81">
        <v>80.97</v>
      </c>
      <c r="G4097" s="65">
        <f t="shared" si="63"/>
        <v>9</v>
      </c>
    </row>
    <row r="4098" spans="1:7" x14ac:dyDescent="0.25">
      <c r="A4098" s="78" t="s">
        <v>8740</v>
      </c>
      <c r="B4098" s="79" t="s">
        <v>8741</v>
      </c>
      <c r="C4098" s="80" t="s">
        <v>6828</v>
      </c>
      <c r="D4098" s="81">
        <v>50.34</v>
      </c>
      <c r="E4098" s="81">
        <v>8.6</v>
      </c>
      <c r="F4098" s="81">
        <v>58.94</v>
      </c>
      <c r="G4098" s="65">
        <f t="shared" si="63"/>
        <v>9</v>
      </c>
    </row>
    <row r="4099" spans="1:7" x14ac:dyDescent="0.25">
      <c r="A4099" s="78" t="s">
        <v>8742</v>
      </c>
      <c r="B4099" s="79" t="s">
        <v>8743</v>
      </c>
      <c r="C4099" s="80" t="s">
        <v>6828</v>
      </c>
      <c r="D4099" s="81">
        <v>32.619999999999997</v>
      </c>
      <c r="E4099" s="81">
        <v>8.6</v>
      </c>
      <c r="F4099" s="81">
        <v>41.22</v>
      </c>
      <c r="G4099" s="65">
        <f t="shared" si="63"/>
        <v>9</v>
      </c>
    </row>
    <row r="4100" spans="1:7" x14ac:dyDescent="0.25">
      <c r="A4100" s="78" t="s">
        <v>8744</v>
      </c>
      <c r="B4100" s="79" t="s">
        <v>8745</v>
      </c>
      <c r="C4100" s="80" t="s">
        <v>6828</v>
      </c>
      <c r="D4100" s="81">
        <v>39.74</v>
      </c>
      <c r="E4100" s="81">
        <v>8.6</v>
      </c>
      <c r="F4100" s="81">
        <v>48.34</v>
      </c>
      <c r="G4100" s="65">
        <f t="shared" si="63"/>
        <v>9</v>
      </c>
    </row>
    <row r="4101" spans="1:7" x14ac:dyDescent="0.25">
      <c r="A4101" s="78" t="s">
        <v>8746</v>
      </c>
      <c r="B4101" s="79" t="s">
        <v>8747</v>
      </c>
      <c r="C4101" s="80" t="s">
        <v>6828</v>
      </c>
      <c r="D4101" s="81">
        <v>39.74</v>
      </c>
      <c r="E4101" s="81">
        <v>8.6</v>
      </c>
      <c r="F4101" s="81">
        <v>48.34</v>
      </c>
      <c r="G4101" s="65">
        <f t="shared" si="63"/>
        <v>9</v>
      </c>
    </row>
    <row r="4102" spans="1:7" x14ac:dyDescent="0.25">
      <c r="A4102" s="78" t="s">
        <v>8748</v>
      </c>
      <c r="B4102" s="79" t="s">
        <v>8749</v>
      </c>
      <c r="C4102" s="80" t="s">
        <v>6828</v>
      </c>
      <c r="D4102" s="81">
        <v>55.91</v>
      </c>
      <c r="E4102" s="81">
        <v>9.6199999999999992</v>
      </c>
      <c r="F4102" s="81">
        <v>65.53</v>
      </c>
      <c r="G4102" s="65">
        <f t="shared" si="63"/>
        <v>9</v>
      </c>
    </row>
    <row r="4103" spans="1:7" x14ac:dyDescent="0.25">
      <c r="A4103" s="78" t="s">
        <v>8750</v>
      </c>
      <c r="B4103" s="79" t="s">
        <v>8751</v>
      </c>
      <c r="C4103" s="80" t="s">
        <v>6828</v>
      </c>
      <c r="D4103" s="81">
        <v>53.96</v>
      </c>
      <c r="E4103" s="81">
        <v>9.6199999999999992</v>
      </c>
      <c r="F4103" s="81">
        <v>63.58</v>
      </c>
      <c r="G4103" s="65">
        <f t="shared" si="63"/>
        <v>9</v>
      </c>
    </row>
    <row r="4104" spans="1:7" x14ac:dyDescent="0.25">
      <c r="A4104" s="78" t="s">
        <v>8752</v>
      </c>
      <c r="B4104" s="79" t="s">
        <v>8753</v>
      </c>
      <c r="C4104" s="80"/>
      <c r="D4104" s="81"/>
      <c r="E4104" s="81"/>
      <c r="F4104" s="81"/>
      <c r="G4104" s="65">
        <f t="shared" si="63"/>
        <v>5</v>
      </c>
    </row>
    <row r="4105" spans="1:7" ht="45" x14ac:dyDescent="0.25">
      <c r="A4105" s="78" t="s">
        <v>8754</v>
      </c>
      <c r="B4105" s="79" t="s">
        <v>8755</v>
      </c>
      <c r="C4105" s="80" t="s">
        <v>6830</v>
      </c>
      <c r="D4105" s="81">
        <v>335.57</v>
      </c>
      <c r="E4105" s="81">
        <v>13.72</v>
      </c>
      <c r="F4105" s="81">
        <v>349.29</v>
      </c>
      <c r="G4105" s="65">
        <f t="shared" si="63"/>
        <v>9</v>
      </c>
    </row>
    <row r="4106" spans="1:7" ht="30" x14ac:dyDescent="0.25">
      <c r="A4106" s="78" t="s">
        <v>8756</v>
      </c>
      <c r="B4106" s="79" t="s">
        <v>8757</v>
      </c>
      <c r="C4106" s="80" t="s">
        <v>6830</v>
      </c>
      <c r="D4106" s="81">
        <v>244.97</v>
      </c>
      <c r="E4106" s="81">
        <v>12.66</v>
      </c>
      <c r="F4106" s="81">
        <v>257.63</v>
      </c>
      <c r="G4106" s="65">
        <f t="shared" ref="G4106:G4131" si="64">LEN(A4106)</f>
        <v>9</v>
      </c>
    </row>
    <row r="4107" spans="1:7" ht="30" x14ac:dyDescent="0.25">
      <c r="A4107" s="78" t="s">
        <v>8758</v>
      </c>
      <c r="B4107" s="79" t="s">
        <v>8759</v>
      </c>
      <c r="C4107" s="80" t="s">
        <v>6830</v>
      </c>
      <c r="D4107" s="81">
        <v>246.59</v>
      </c>
      <c r="E4107" s="81">
        <v>12.75</v>
      </c>
      <c r="F4107" s="81">
        <v>259.33999999999997</v>
      </c>
      <c r="G4107" s="65">
        <f t="shared" si="64"/>
        <v>9</v>
      </c>
    </row>
    <row r="4108" spans="1:7" ht="30" x14ac:dyDescent="0.25">
      <c r="A4108" s="78" t="s">
        <v>8760</v>
      </c>
      <c r="B4108" s="79" t="s">
        <v>8761</v>
      </c>
      <c r="C4108" s="80" t="s">
        <v>6831</v>
      </c>
      <c r="D4108" s="81">
        <v>8.49</v>
      </c>
      <c r="E4108" s="81">
        <v>2.21</v>
      </c>
      <c r="F4108" s="81">
        <v>10.7</v>
      </c>
      <c r="G4108" s="65">
        <f t="shared" si="64"/>
        <v>9</v>
      </c>
    </row>
    <row r="4109" spans="1:7" x14ac:dyDescent="0.25">
      <c r="A4109" s="78" t="s">
        <v>8762</v>
      </c>
      <c r="B4109" s="79" t="s">
        <v>8763</v>
      </c>
      <c r="C4109" s="80" t="s">
        <v>8764</v>
      </c>
      <c r="D4109" s="81">
        <v>559.19000000000005</v>
      </c>
      <c r="E4109" s="81">
        <v>1358.16</v>
      </c>
      <c r="F4109" s="81">
        <v>1917.35</v>
      </c>
      <c r="G4109" s="65">
        <f t="shared" si="64"/>
        <v>9</v>
      </c>
    </row>
    <row r="4110" spans="1:7" x14ac:dyDescent="0.25">
      <c r="A4110" s="78" t="s">
        <v>6418</v>
      </c>
      <c r="B4110" s="79" t="s">
        <v>7130</v>
      </c>
      <c r="C4110" s="80"/>
      <c r="D4110" s="81"/>
      <c r="E4110" s="81"/>
      <c r="F4110" s="81"/>
      <c r="G4110" s="65">
        <f t="shared" si="64"/>
        <v>2</v>
      </c>
    </row>
    <row r="4111" spans="1:7" x14ac:dyDescent="0.25">
      <c r="A4111" s="78" t="s">
        <v>6419</v>
      </c>
      <c r="B4111" s="79" t="s">
        <v>7131</v>
      </c>
      <c r="C4111" s="80"/>
      <c r="D4111" s="81"/>
      <c r="E4111" s="81"/>
      <c r="F4111" s="81"/>
      <c r="G4111" s="65">
        <f t="shared" si="64"/>
        <v>5</v>
      </c>
    </row>
    <row r="4112" spans="1:7" x14ac:dyDescent="0.25">
      <c r="A4112" s="78" t="s">
        <v>6420</v>
      </c>
      <c r="B4112" s="79" t="s">
        <v>6421</v>
      </c>
      <c r="C4112" s="80" t="s">
        <v>6830</v>
      </c>
      <c r="D4112" s="81">
        <v>12044.89</v>
      </c>
      <c r="E4112" s="81">
        <v>90.3</v>
      </c>
      <c r="F4112" s="81">
        <v>12135.19</v>
      </c>
      <c r="G4112" s="65">
        <f t="shared" si="64"/>
        <v>9</v>
      </c>
    </row>
    <row r="4113" spans="1:7" x14ac:dyDescent="0.25">
      <c r="A4113" s="78" t="s">
        <v>6422</v>
      </c>
      <c r="B4113" s="79" t="s">
        <v>6423</v>
      </c>
      <c r="C4113" s="80" t="s">
        <v>6830</v>
      </c>
      <c r="D4113" s="81">
        <v>354.74</v>
      </c>
      <c r="E4113" s="81">
        <v>90.3</v>
      </c>
      <c r="F4113" s="81">
        <v>445.04</v>
      </c>
      <c r="G4113" s="65">
        <f t="shared" si="64"/>
        <v>9</v>
      </c>
    </row>
    <row r="4114" spans="1:7" x14ac:dyDescent="0.25">
      <c r="A4114" s="78" t="s">
        <v>6424</v>
      </c>
      <c r="B4114" s="79" t="s">
        <v>6425</v>
      </c>
      <c r="C4114" s="80" t="s">
        <v>6830</v>
      </c>
      <c r="D4114" s="81">
        <v>3918.07</v>
      </c>
      <c r="E4114" s="81">
        <v>90.3</v>
      </c>
      <c r="F4114" s="81">
        <v>4008.37</v>
      </c>
      <c r="G4114" s="65">
        <f t="shared" si="64"/>
        <v>9</v>
      </c>
    </row>
    <row r="4115" spans="1:7" ht="45" x14ac:dyDescent="0.25">
      <c r="A4115" s="78" t="s">
        <v>6426</v>
      </c>
      <c r="B4115" s="79" t="s">
        <v>7966</v>
      </c>
      <c r="C4115" s="80" t="s">
        <v>6828</v>
      </c>
      <c r="D4115" s="81">
        <v>11.85</v>
      </c>
      <c r="E4115" s="81">
        <v>6.55</v>
      </c>
      <c r="F4115" s="81">
        <v>18.399999999999999</v>
      </c>
      <c r="G4115" s="65">
        <f t="shared" si="64"/>
        <v>9</v>
      </c>
    </row>
    <row r="4116" spans="1:7" ht="45" x14ac:dyDescent="0.25">
      <c r="A4116" s="78" t="s">
        <v>6427</v>
      </c>
      <c r="B4116" s="79" t="s">
        <v>7967</v>
      </c>
      <c r="C4116" s="80" t="s">
        <v>6828</v>
      </c>
      <c r="D4116" s="81">
        <v>6.85</v>
      </c>
      <c r="E4116" s="81">
        <v>6.55</v>
      </c>
      <c r="F4116" s="81">
        <v>13.4</v>
      </c>
      <c r="G4116" s="65">
        <f t="shared" si="64"/>
        <v>9</v>
      </c>
    </row>
    <row r="4117" spans="1:7" ht="30" x14ac:dyDescent="0.25">
      <c r="A4117" s="78" t="s">
        <v>6428</v>
      </c>
      <c r="B4117" s="79" t="s">
        <v>7968</v>
      </c>
      <c r="C4117" s="80" t="s">
        <v>6828</v>
      </c>
      <c r="D4117" s="81">
        <v>11.6</v>
      </c>
      <c r="E4117" s="81">
        <v>6.55</v>
      </c>
      <c r="F4117" s="81">
        <v>18.149999999999999</v>
      </c>
      <c r="G4117" s="65">
        <f t="shared" si="64"/>
        <v>9</v>
      </c>
    </row>
    <row r="4118" spans="1:7" ht="30" x14ac:dyDescent="0.25">
      <c r="A4118" s="78" t="s">
        <v>6429</v>
      </c>
      <c r="B4118" s="79" t="s">
        <v>6430</v>
      </c>
      <c r="C4118" s="80" t="s">
        <v>6828</v>
      </c>
      <c r="D4118" s="81">
        <v>9.58</v>
      </c>
      <c r="E4118" s="81">
        <v>6.55</v>
      </c>
      <c r="F4118" s="81">
        <v>16.13</v>
      </c>
      <c r="G4118" s="65">
        <f t="shared" si="64"/>
        <v>9</v>
      </c>
    </row>
    <row r="4119" spans="1:7" x14ac:dyDescent="0.25">
      <c r="A4119" s="78" t="s">
        <v>6431</v>
      </c>
      <c r="B4119" s="79" t="s">
        <v>6432</v>
      </c>
      <c r="C4119" s="80" t="s">
        <v>6828</v>
      </c>
      <c r="D4119" s="81">
        <v>17.62</v>
      </c>
      <c r="E4119" s="81">
        <v>6.55</v>
      </c>
      <c r="F4119" s="81">
        <v>24.17</v>
      </c>
      <c r="G4119" s="65">
        <f t="shared" si="64"/>
        <v>9</v>
      </c>
    </row>
    <row r="4120" spans="1:7" ht="30" x14ac:dyDescent="0.25">
      <c r="A4120" s="78" t="s">
        <v>6433</v>
      </c>
      <c r="B4120" s="79" t="s">
        <v>6434</v>
      </c>
      <c r="C4120" s="80" t="s">
        <v>6828</v>
      </c>
      <c r="D4120" s="81">
        <v>5.77</v>
      </c>
      <c r="E4120" s="81">
        <v>6.55</v>
      </c>
      <c r="F4120" s="81">
        <v>12.32</v>
      </c>
      <c r="G4120" s="65">
        <f t="shared" si="64"/>
        <v>9</v>
      </c>
    </row>
    <row r="4121" spans="1:7" x14ac:dyDescent="0.25">
      <c r="A4121" s="78" t="s">
        <v>6435</v>
      </c>
      <c r="B4121" s="79" t="s">
        <v>6436</v>
      </c>
      <c r="C4121" s="80" t="s">
        <v>6828</v>
      </c>
      <c r="D4121" s="81">
        <v>215.84</v>
      </c>
      <c r="E4121" s="81">
        <v>3.72</v>
      </c>
      <c r="F4121" s="81">
        <v>219.56</v>
      </c>
      <c r="G4121" s="65">
        <f t="shared" si="64"/>
        <v>9</v>
      </c>
    </row>
    <row r="4122" spans="1:7" x14ac:dyDescent="0.25">
      <c r="A4122" s="78" t="s">
        <v>6437</v>
      </c>
      <c r="B4122" s="79" t="s">
        <v>6438</v>
      </c>
      <c r="C4122" s="80"/>
      <c r="D4122" s="81"/>
      <c r="E4122" s="81"/>
      <c r="F4122" s="81"/>
      <c r="G4122" s="65">
        <f t="shared" si="64"/>
        <v>5</v>
      </c>
    </row>
    <row r="4123" spans="1:7" x14ac:dyDescent="0.25">
      <c r="A4123" s="78" t="s">
        <v>6439</v>
      </c>
      <c r="B4123" s="79" t="s">
        <v>6440</v>
      </c>
      <c r="C4123" s="80" t="s">
        <v>6828</v>
      </c>
      <c r="D4123" s="81">
        <v>11.29</v>
      </c>
      <c r="E4123" s="81">
        <v>57.09</v>
      </c>
      <c r="F4123" s="81">
        <v>68.38</v>
      </c>
      <c r="G4123" s="65">
        <f t="shared" si="64"/>
        <v>9</v>
      </c>
    </row>
    <row r="4124" spans="1:7" x14ac:dyDescent="0.25">
      <c r="A4124" s="78" t="s">
        <v>6442</v>
      </c>
      <c r="B4124" s="79" t="s">
        <v>7132</v>
      </c>
      <c r="C4124" s="80"/>
      <c r="D4124" s="81"/>
      <c r="E4124" s="81"/>
      <c r="F4124" s="81"/>
      <c r="G4124" s="65">
        <f t="shared" si="64"/>
        <v>5</v>
      </c>
    </row>
    <row r="4125" spans="1:7" ht="45" x14ac:dyDescent="0.25">
      <c r="A4125" s="78" t="s">
        <v>6443</v>
      </c>
      <c r="B4125" s="79" t="s">
        <v>7969</v>
      </c>
      <c r="C4125" s="80" t="s">
        <v>6828</v>
      </c>
      <c r="D4125" s="81">
        <v>88.41</v>
      </c>
      <c r="E4125" s="81">
        <v>7.67</v>
      </c>
      <c r="F4125" s="81">
        <v>96.08</v>
      </c>
    </row>
    <row r="4126" spans="1:7" ht="30" x14ac:dyDescent="0.25">
      <c r="A4126" s="78" t="s">
        <v>6444</v>
      </c>
      <c r="B4126" s="79" t="s">
        <v>7970</v>
      </c>
      <c r="C4126" s="80" t="s">
        <v>6828</v>
      </c>
      <c r="D4126" s="81">
        <v>34.659999999999997</v>
      </c>
      <c r="E4126" s="81">
        <v>1.58</v>
      </c>
      <c r="F4126" s="81">
        <v>36.24</v>
      </c>
    </row>
    <row r="4127" spans="1:7" x14ac:dyDescent="0.25">
      <c r="A4127" s="78" t="s">
        <v>6445</v>
      </c>
      <c r="B4127" s="79" t="s">
        <v>6446</v>
      </c>
      <c r="C4127" s="80" t="s">
        <v>6830</v>
      </c>
      <c r="D4127" s="81">
        <v>70.75</v>
      </c>
      <c r="E4127" s="81"/>
      <c r="F4127" s="81">
        <v>70.75</v>
      </c>
    </row>
    <row r="4128" spans="1:7" x14ac:dyDescent="0.25">
      <c r="A4128" s="78" t="s">
        <v>6447</v>
      </c>
      <c r="B4128" s="79" t="s">
        <v>6448</v>
      </c>
      <c r="C4128" s="80" t="s">
        <v>6843</v>
      </c>
      <c r="D4128" s="81">
        <v>26.79</v>
      </c>
      <c r="E4128" s="81"/>
      <c r="F4128" s="81">
        <v>26.79</v>
      </c>
    </row>
    <row r="4129" spans="1:7" x14ac:dyDescent="0.25">
      <c r="A4129" s="78" t="s">
        <v>6449</v>
      </c>
      <c r="B4129" s="79" t="s">
        <v>6450</v>
      </c>
      <c r="C4129" s="80"/>
      <c r="D4129" s="81"/>
      <c r="E4129" s="81"/>
      <c r="F4129" s="81"/>
    </row>
    <row r="4130" spans="1:7" x14ac:dyDescent="0.25">
      <c r="A4130" s="78" t="s">
        <v>6451</v>
      </c>
      <c r="B4130" s="79" t="s">
        <v>7133</v>
      </c>
      <c r="C4130" s="80"/>
      <c r="D4130" s="81"/>
      <c r="E4130" s="81"/>
      <c r="F4130" s="81"/>
    </row>
    <row r="4131" spans="1:7" ht="30" x14ac:dyDescent="0.25">
      <c r="A4131" s="78" t="s">
        <v>6452</v>
      </c>
      <c r="B4131" s="79" t="s">
        <v>6453</v>
      </c>
      <c r="C4131" s="80" t="s">
        <v>6828</v>
      </c>
      <c r="D4131" s="81">
        <v>649.58000000000004</v>
      </c>
      <c r="E4131" s="81"/>
      <c r="F4131" s="81">
        <v>649.58000000000004</v>
      </c>
      <c r="G4131" s="65">
        <f t="shared" si="64"/>
        <v>9</v>
      </c>
    </row>
  </sheetData>
  <sheetProtection algorithmName="SHA-512" hashValue="9V/q9IGd6p/2TNTQYuaGL2/EJEe9Ph3vKqAtsKjJpZLQTMVU3QVhbqVWtvICI9JtujNiJPB7chUUUn7GuJcc1g==" saltValue="aW0l1GxBt/a/HmyuI70HSg==" spinCount="100000" sheet="1" objects="1" scenarios="1"/>
  <mergeCells count="4">
    <mergeCell ref="B1:F1"/>
    <mergeCell ref="A2:F2"/>
    <mergeCell ref="A3:F3"/>
    <mergeCell ref="A4:F4"/>
  </mergeCells>
  <conditionalFormatting sqref="A9:A4131">
    <cfRule type="expression" dxfId="5" priority="6" stopIfTrue="1">
      <formula>G9&lt;6</formula>
    </cfRule>
  </conditionalFormatting>
  <conditionalFormatting sqref="B9:B4131">
    <cfRule type="expression" dxfId="4" priority="5" stopIfTrue="1">
      <formula>G9&lt;6</formula>
    </cfRule>
  </conditionalFormatting>
  <conditionalFormatting sqref="C9:C4131">
    <cfRule type="expression" dxfId="3" priority="4" stopIfTrue="1">
      <formula>G9&lt;6</formula>
    </cfRule>
  </conditionalFormatting>
  <conditionalFormatting sqref="D9:D4131">
    <cfRule type="expression" dxfId="2" priority="3" stopIfTrue="1">
      <formula>G9&lt;6</formula>
    </cfRule>
  </conditionalFormatting>
  <conditionalFormatting sqref="E9:E4131">
    <cfRule type="expression" dxfId="1" priority="2" stopIfTrue="1">
      <formula>G9&lt;6</formula>
    </cfRule>
  </conditionalFormatting>
  <conditionalFormatting sqref="F9:F4131">
    <cfRule type="expression" dxfId="0" priority="1" stopIfTrue="1">
      <formula>G9&lt;6</formula>
    </cfRule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80" orientation="portrait" horizontalDpi="1200" verticalDpi="1200" r:id="rId1"/>
  <headerFooter>
    <oddFooter>&amp;CPagina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636"/>
  <sheetViews>
    <sheetView tabSelected="1" zoomScale="85" zoomScaleNormal="85" zoomScaleSheetLayoutView="50" workbookViewId="0">
      <selection activeCell="E11" sqref="E11"/>
    </sheetView>
  </sheetViews>
  <sheetFormatPr defaultColWidth="9.140625" defaultRowHeight="15.75" x14ac:dyDescent="0.25"/>
  <cols>
    <col min="1" max="1" width="9.140625" style="139"/>
    <col min="2" max="2" width="14.7109375" style="140" customWidth="1"/>
    <col min="3" max="3" width="14.7109375" style="141" customWidth="1"/>
    <col min="4" max="4" width="19.28515625" style="141" customWidth="1"/>
    <col min="5" max="5" width="104.7109375" style="140" customWidth="1"/>
    <col min="6" max="6" width="13.7109375" style="141" customWidth="1"/>
    <col min="7" max="7" width="19.7109375" style="142" customWidth="1"/>
    <col min="8" max="8" width="17.7109375" style="142" customWidth="1"/>
    <col min="9" max="9" width="22.7109375" style="142" customWidth="1"/>
    <col min="10" max="10" width="25.7109375" style="141" customWidth="1"/>
    <col min="11" max="11" width="29.85546875" style="141" customWidth="1"/>
    <col min="12" max="12" width="39.7109375" style="141" customWidth="1"/>
    <col min="13" max="13" width="9.42578125" style="143" customWidth="1"/>
    <col min="14" max="14" width="14.85546875" style="139" bestFit="1" customWidth="1"/>
    <col min="15" max="44" width="9.140625" style="139"/>
    <col min="45" max="16384" width="9.140625" style="140"/>
  </cols>
  <sheetData>
    <row r="1" spans="1:44" ht="16.5" thickBot="1" x14ac:dyDescent="0.3"/>
    <row r="2" spans="1:44" ht="156" customHeight="1" x14ac:dyDescent="0.25">
      <c r="B2" s="144"/>
      <c r="C2" s="145"/>
      <c r="D2" s="145"/>
      <c r="E2" s="146" t="s">
        <v>8056</v>
      </c>
      <c r="F2" s="146"/>
      <c r="G2" s="146"/>
      <c r="H2" s="146"/>
      <c r="I2" s="146"/>
      <c r="J2" s="146"/>
      <c r="K2" s="146"/>
      <c r="L2" s="147"/>
    </row>
    <row r="3" spans="1:44" s="139" customFormat="1" ht="46.5" customHeight="1" x14ac:dyDescent="0.25">
      <c r="B3" s="148" t="s">
        <v>6720</v>
      </c>
      <c r="C3" s="149"/>
      <c r="D3" s="149"/>
      <c r="E3" s="149"/>
      <c r="F3" s="149"/>
      <c r="G3" s="149"/>
      <c r="H3" s="149"/>
      <c r="I3" s="149"/>
      <c r="J3" s="149"/>
      <c r="K3" s="149"/>
      <c r="L3" s="150"/>
      <c r="M3" s="143"/>
    </row>
    <row r="4" spans="1:44" s="156" customFormat="1" ht="31.5" customHeight="1" x14ac:dyDescent="0.25">
      <c r="A4" s="151"/>
      <c r="B4" s="152" t="s">
        <v>6721</v>
      </c>
      <c r="C4" s="153"/>
      <c r="D4" s="153"/>
      <c r="E4" s="154" t="s">
        <v>8766</v>
      </c>
      <c r="F4" s="154"/>
      <c r="G4" s="154"/>
      <c r="H4" s="154"/>
      <c r="I4" s="154"/>
      <c r="J4" s="154"/>
      <c r="K4" s="154"/>
      <c r="L4" s="155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</row>
    <row r="5" spans="1:44" s="156" customFormat="1" ht="30" customHeight="1" x14ac:dyDescent="0.25">
      <c r="A5" s="151"/>
      <c r="B5" s="152" t="s">
        <v>7987</v>
      </c>
      <c r="C5" s="153"/>
      <c r="D5" s="153"/>
      <c r="E5" s="90" t="s">
        <v>8287</v>
      </c>
      <c r="F5" s="90"/>
      <c r="G5" s="90"/>
      <c r="H5" s="90"/>
      <c r="I5" s="90"/>
      <c r="J5" s="90"/>
      <c r="K5" s="90"/>
      <c r="L5" s="157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</row>
    <row r="6" spans="1:44" s="156" customFormat="1" ht="30" customHeight="1" x14ac:dyDescent="0.25">
      <c r="A6" s="151"/>
      <c r="B6" s="88" t="s">
        <v>6722</v>
      </c>
      <c r="C6" s="89"/>
      <c r="D6" s="89"/>
      <c r="E6" s="90" t="s">
        <v>8765</v>
      </c>
      <c r="F6" s="90"/>
      <c r="G6" s="90"/>
      <c r="H6" s="90"/>
      <c r="I6" s="90"/>
      <c r="J6" s="90"/>
      <c r="K6" s="4" t="s">
        <v>6727</v>
      </c>
      <c r="L6" s="16">
        <v>0.25</v>
      </c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</row>
    <row r="7" spans="1:44" s="139" customFormat="1" ht="60" customHeight="1" x14ac:dyDescent="0.25">
      <c r="B7" s="158" t="s">
        <v>6730</v>
      </c>
      <c r="C7" s="159" t="s">
        <v>6731</v>
      </c>
      <c r="D7" s="159" t="s">
        <v>6723</v>
      </c>
      <c r="E7" s="159" t="s">
        <v>6732</v>
      </c>
      <c r="F7" s="159" t="s">
        <v>6724</v>
      </c>
      <c r="G7" s="160" t="s">
        <v>6725</v>
      </c>
      <c r="H7" s="160" t="s">
        <v>6819</v>
      </c>
      <c r="I7" s="160" t="s">
        <v>6820</v>
      </c>
      <c r="J7" s="159" t="s">
        <v>7971</v>
      </c>
      <c r="K7" s="159" t="s">
        <v>7972</v>
      </c>
      <c r="L7" s="161" t="s">
        <v>7973</v>
      </c>
      <c r="M7" s="143"/>
    </row>
    <row r="8" spans="1:44" s="151" customFormat="1" ht="60" customHeight="1" x14ac:dyDescent="0.25">
      <c r="B8" s="162"/>
      <c r="C8" s="163"/>
      <c r="D8" s="163">
        <v>1261</v>
      </c>
      <c r="E8" s="164" t="s">
        <v>7984</v>
      </c>
      <c r="F8" s="164"/>
      <c r="G8" s="164"/>
      <c r="H8" s="164"/>
      <c r="I8" s="164"/>
      <c r="J8" s="164"/>
      <c r="K8" s="164"/>
      <c r="L8" s="165">
        <f>SUM(L9+L18+L25)</f>
        <v>252925.09</v>
      </c>
    </row>
    <row r="9" spans="1:44" s="151" customFormat="1" ht="42" customHeight="1" x14ac:dyDescent="0.25">
      <c r="B9" s="166"/>
      <c r="C9" s="167"/>
      <c r="D9" s="167" t="s">
        <v>8288</v>
      </c>
      <c r="E9" s="168" t="s">
        <v>8552</v>
      </c>
      <c r="F9" s="168"/>
      <c r="G9" s="168"/>
      <c r="H9" s="168"/>
      <c r="I9" s="168"/>
      <c r="J9" s="168"/>
      <c r="K9" s="168"/>
      <c r="L9" s="169">
        <f>SUM(L10:L17)</f>
        <v>47436.35</v>
      </c>
    </row>
    <row r="10" spans="1:44" s="139" customFormat="1" ht="30" customHeight="1" x14ac:dyDescent="0.25">
      <c r="B10" s="170" t="s">
        <v>6821</v>
      </c>
      <c r="C10" s="171" t="s">
        <v>285</v>
      </c>
      <c r="D10" s="171" t="s">
        <v>8553</v>
      </c>
      <c r="E10" s="172" t="str">
        <f>VLOOKUP(C10,'[2]BOLETIM 191'!$A$8:$F$4131,2,FALSE)</f>
        <v>Placa de identificação para obra</v>
      </c>
      <c r="F10" s="171" t="str">
        <f>VLOOKUP(C10,'[2]BOLETIM 191'!$A$8:$F$4131,3,FALSE)</f>
        <v>M2</v>
      </c>
      <c r="G10" s="18">
        <v>6</v>
      </c>
      <c r="H10" s="18">
        <f>VLOOKUP(C10,'[2]BOLETIM 191'!$A$8:$F$4131,4,FALSE)</f>
        <v>797.33</v>
      </c>
      <c r="I10" s="18">
        <f>VLOOKUP(C10,'[2]BOLETIM 191'!$A$8:$F$4131,5,FALSE)</f>
        <v>93.57</v>
      </c>
      <c r="J10" s="173">
        <f>VLOOKUP(C10,'[2]BOLETIM 191'!$A$8:$F$4131,6,FALSE)</f>
        <v>890.9</v>
      </c>
      <c r="K10" s="173">
        <f>TRUNC(J10*1.25,2)</f>
        <v>1113.6199999999999</v>
      </c>
      <c r="L10" s="174">
        <f>TRUNC(G10*K10,2)</f>
        <v>6681.72</v>
      </c>
      <c r="M10" s="143"/>
    </row>
    <row r="11" spans="1:44" s="139" customFormat="1" ht="42" customHeight="1" x14ac:dyDescent="0.25">
      <c r="B11" s="170" t="s">
        <v>6821</v>
      </c>
      <c r="C11" s="171" t="s">
        <v>294</v>
      </c>
      <c r="D11" s="171" t="s">
        <v>8554</v>
      </c>
      <c r="E11" s="172" t="str">
        <f>VLOOKUP(C11,'[2]BOLETIM 191'!$A$8:$F$4131,2,FALSE)</f>
        <v>Limpeza mecanizada do terreno, inclusive troncos até 15 cm de diâmetro, com caminhão à disposição dentro e fora da obra, com transporte no raio de até 1 km</v>
      </c>
      <c r="F11" s="171" t="str">
        <f>VLOOKUP(C11,'[2]BOLETIM 191'!$A$8:$F$4131,3,FALSE)</f>
        <v>M2</v>
      </c>
      <c r="G11" s="18">
        <v>926.56</v>
      </c>
      <c r="H11" s="18">
        <f>VLOOKUP(C11,'[2]BOLETIM 191'!$A$8:$F$4131,4,FALSE)</f>
        <v>3.99</v>
      </c>
      <c r="I11" s="18">
        <f>VLOOKUP(C11,'[2]BOLETIM 191'!$A$8:$F$4131,5,FALSE)</f>
        <v>0.16</v>
      </c>
      <c r="J11" s="173">
        <f>VLOOKUP(C11,'[2]BOLETIM 191'!$A$8:$F$4131,6,FALSE)</f>
        <v>4.1500000000000004</v>
      </c>
      <c r="K11" s="173">
        <f t="shared" ref="K11:K17" si="0">TRUNC(J11*1.25,2)</f>
        <v>5.18</v>
      </c>
      <c r="L11" s="174">
        <f>TRUNC(G11*K11,2)</f>
        <v>4799.58</v>
      </c>
      <c r="M11" s="143"/>
    </row>
    <row r="12" spans="1:44" s="139" customFormat="1" ht="30" customHeight="1" x14ac:dyDescent="0.25">
      <c r="B12" s="170" t="s">
        <v>6821</v>
      </c>
      <c r="C12" s="171" t="s">
        <v>823</v>
      </c>
      <c r="D12" s="171" t="s">
        <v>8555</v>
      </c>
      <c r="E12" s="172" t="str">
        <f>VLOOKUP(C12,'[2]BOLETIM 191'!$A$8:$F$4131,2,FALSE)</f>
        <v>Escavação e carga mecanizada em solo de 1ª categoria, em campo aberto</v>
      </c>
      <c r="F12" s="171" t="str">
        <f>VLOOKUP(C12,'[2]BOLETIM 191'!$A$8:$F$4131,3,FALSE)</f>
        <v>M3</v>
      </c>
      <c r="G12" s="18">
        <v>627.47</v>
      </c>
      <c r="H12" s="18">
        <f>VLOOKUP(C12,'[2]BOLETIM 191'!$A$8:$F$4131,4,FALSE)</f>
        <v>16.78</v>
      </c>
      <c r="I12" s="18">
        <f>VLOOKUP(C12,'[2]BOLETIM 191'!$A$8:$F$4131,5,FALSE)</f>
        <v>0.28999999999999998</v>
      </c>
      <c r="J12" s="173">
        <f>VLOOKUP(C12,'[2]BOLETIM 191'!$A$8:$F$4131,6,FALSE)</f>
        <v>17.07</v>
      </c>
      <c r="K12" s="173">
        <f t="shared" si="0"/>
        <v>21.33</v>
      </c>
      <c r="L12" s="174">
        <f t="shared" ref="L12:L16" si="1">TRUNC(G12*K12,2)</f>
        <v>13383.93</v>
      </c>
      <c r="M12" s="143"/>
      <c r="N12" s="175"/>
    </row>
    <row r="13" spans="1:44" s="139" customFormat="1" ht="30" customHeight="1" x14ac:dyDescent="0.25">
      <c r="B13" s="170" t="s">
        <v>6821</v>
      </c>
      <c r="C13" s="171" t="s">
        <v>854</v>
      </c>
      <c r="D13" s="171" t="s">
        <v>8557</v>
      </c>
      <c r="E13" s="172" t="str">
        <f>VLOOKUP(C13,'[2]BOLETIM 191'!$A$8:$F$4131,2,FALSE)</f>
        <v>Compactação de aterro mecanizado mínimo de 95% PN, sem fornecimento de solo em campo aberto</v>
      </c>
      <c r="F13" s="171" t="str">
        <f>VLOOKUP(C13,'[2]BOLETIM 191'!$A$8:$F$4131,3,FALSE)</f>
        <v>M3</v>
      </c>
      <c r="G13" s="18">
        <v>91.47</v>
      </c>
      <c r="H13" s="18">
        <f>VLOOKUP(C13,'[2]BOLETIM 191'!$A$8:$F$4131,4,FALSE)</f>
        <v>13.04</v>
      </c>
      <c r="I13" s="18">
        <f>VLOOKUP(C13,'[2]BOLETIM 191'!$A$8:$F$4131,5,FALSE)</f>
        <v>0.3</v>
      </c>
      <c r="J13" s="173">
        <f>VLOOKUP(C13,'[2]BOLETIM 191'!$A$8:$F$4131,6,FALSE)</f>
        <v>13.34</v>
      </c>
      <c r="K13" s="173">
        <f t="shared" si="0"/>
        <v>16.670000000000002</v>
      </c>
      <c r="L13" s="174">
        <f t="shared" si="1"/>
        <v>1524.8</v>
      </c>
      <c r="M13" s="143"/>
    </row>
    <row r="14" spans="1:44" s="139" customFormat="1" ht="30" customHeight="1" x14ac:dyDescent="0.25">
      <c r="B14" s="170" t="s">
        <v>6821</v>
      </c>
      <c r="C14" s="171" t="s">
        <v>769</v>
      </c>
      <c r="D14" s="171" t="s">
        <v>8558</v>
      </c>
      <c r="E14" s="172" t="str">
        <f>VLOOKUP(C14,'[2]BOLETIM 191'!$A$8:$F$4131,2,FALSE)</f>
        <v>Carregamento mecanizado de solo de 1ª e 2ª categoria</v>
      </c>
      <c r="F14" s="171" t="str">
        <f>VLOOKUP(C14,'[2]BOLETIM 191'!$A$8:$F$4131,3,FALSE)</f>
        <v>M3</v>
      </c>
      <c r="G14" s="18">
        <v>522.28</v>
      </c>
      <c r="H14" s="18">
        <f>VLOOKUP(C14,'[2]BOLETIM 191'!$A$8:$F$4131,4,FALSE)</f>
        <v>5.19</v>
      </c>
      <c r="I14" s="18">
        <f>VLOOKUP(C14,'[2]BOLETIM 191'!$A$8:$F$4131,5,FALSE)</f>
        <v>0</v>
      </c>
      <c r="J14" s="173">
        <f>VLOOKUP(C14,'[2]BOLETIM 191'!$A$8:$F$4131,6,FALSE)</f>
        <v>5.19</v>
      </c>
      <c r="K14" s="173">
        <f t="shared" ref="K14:K15" si="2">TRUNC(J14*1.25,2)</f>
        <v>6.48</v>
      </c>
      <c r="L14" s="174">
        <f t="shared" ref="L14:L15" si="3">TRUNC(G14*K14,2)</f>
        <v>3384.37</v>
      </c>
      <c r="M14" s="143"/>
    </row>
    <row r="15" spans="1:44" s="139" customFormat="1" ht="30" customHeight="1" x14ac:dyDescent="0.25">
      <c r="B15" s="170" t="s">
        <v>6821</v>
      </c>
      <c r="C15" s="171" t="s">
        <v>771</v>
      </c>
      <c r="D15" s="171" t="s">
        <v>8559</v>
      </c>
      <c r="E15" s="172" t="str">
        <f>VLOOKUP(C15,'[2]BOLETIM 191'!$A$8:$F$4131,2,FALSE)</f>
        <v>Transporte de solo de 1ª e 2ª categoria por caminhão até o 2° km</v>
      </c>
      <c r="F15" s="171" t="str">
        <f>VLOOKUP(C15,'[2]BOLETIM 191'!$A$8:$F$4131,3,FALSE)</f>
        <v>M3</v>
      </c>
      <c r="G15" s="18">
        <v>522.28</v>
      </c>
      <c r="H15" s="18">
        <f>VLOOKUP(C15,'[2]BOLETIM 191'!$A$8:$F$4131,4,FALSE)</f>
        <v>8.57</v>
      </c>
      <c r="I15" s="18">
        <f>VLOOKUP(C15,'[2]BOLETIM 191'!$A$8:$F$4131,5,FALSE)</f>
        <v>0</v>
      </c>
      <c r="J15" s="173">
        <f>VLOOKUP(C15,'[2]BOLETIM 191'!$A$8:$F$4131,6,FALSE)</f>
        <v>8.57</v>
      </c>
      <c r="K15" s="173">
        <f t="shared" si="2"/>
        <v>10.71</v>
      </c>
      <c r="L15" s="174">
        <f t="shared" si="3"/>
        <v>5593.61</v>
      </c>
      <c r="M15" s="143"/>
    </row>
    <row r="16" spans="1:44" s="139" customFormat="1" ht="30" customHeight="1" x14ac:dyDescent="0.25">
      <c r="B16" s="170" t="s">
        <v>6821</v>
      </c>
      <c r="C16" s="171" t="s">
        <v>299</v>
      </c>
      <c r="D16" s="171" t="s">
        <v>8647</v>
      </c>
      <c r="E16" s="172" t="str">
        <f>VLOOKUP(C16,'[2]BOLETIM 191'!$A$8:$F$4131,2,FALSE)</f>
        <v>Locação de obra de edificação</v>
      </c>
      <c r="F16" s="171" t="str">
        <f>VLOOKUP(C16,'[2]BOLETIM 191'!$A$8:$F$4131,3,FALSE)</f>
        <v>M2</v>
      </c>
      <c r="G16" s="18">
        <v>280.33</v>
      </c>
      <c r="H16" s="18">
        <f>VLOOKUP(C16,'[2]BOLETIM 191'!$A$8:$F$4131,4,FALSE)</f>
        <v>10.97</v>
      </c>
      <c r="I16" s="18">
        <f>VLOOKUP(C16,'[2]BOLETIM 191'!$A$8:$F$4131,5,FALSE)</f>
        <v>5.87</v>
      </c>
      <c r="J16" s="173">
        <f>VLOOKUP(C16,'[2]BOLETIM 191'!$A$8:$F$4131,6,FALSE)</f>
        <v>16.84</v>
      </c>
      <c r="K16" s="173">
        <f t="shared" si="0"/>
        <v>21.05</v>
      </c>
      <c r="L16" s="174">
        <f t="shared" si="1"/>
        <v>5900.94</v>
      </c>
      <c r="M16" s="143"/>
    </row>
    <row r="17" spans="2:13" s="139" customFormat="1" ht="30" customHeight="1" x14ac:dyDescent="0.25">
      <c r="B17" s="170" t="s">
        <v>6821</v>
      </c>
      <c r="C17" s="171" t="s">
        <v>241</v>
      </c>
      <c r="D17" s="171" t="s">
        <v>8648</v>
      </c>
      <c r="E17" s="172" t="str">
        <f>VLOOKUP(C17,'[2]BOLETIM 191'!$A$8:$F$4131,2,FALSE)</f>
        <v>Locação de container tipo depósito - área mínima de 13,80 m²</v>
      </c>
      <c r="F17" s="171" t="str">
        <f>VLOOKUP(C17,'[2]BOLETIM 191'!$A$8:$F$4131,3,FALSE)</f>
        <v>UNMES</v>
      </c>
      <c r="G17" s="18">
        <v>6</v>
      </c>
      <c r="H17" s="18">
        <f>VLOOKUP(C17,'[2]BOLETIM 191'!$A$8:$F$4131,4,FALSE)</f>
        <v>739.17</v>
      </c>
      <c r="I17" s="18">
        <f>VLOOKUP(C17,'[2]BOLETIM 191'!$A$8:$F$4131,5,FALSE)</f>
        <v>83.15</v>
      </c>
      <c r="J17" s="173">
        <f>VLOOKUP(C17,'[2]BOLETIM 191'!$A$8:$F$4131,6,FALSE)</f>
        <v>822.32</v>
      </c>
      <c r="K17" s="173">
        <f t="shared" si="0"/>
        <v>1027.9000000000001</v>
      </c>
      <c r="L17" s="174">
        <f t="shared" ref="L17" si="4">TRUNC(G17*K17,2)</f>
        <v>6167.4</v>
      </c>
      <c r="M17" s="143"/>
    </row>
    <row r="18" spans="2:13" s="151" customFormat="1" ht="42" customHeight="1" x14ac:dyDescent="0.25">
      <c r="B18" s="166"/>
      <c r="C18" s="167"/>
      <c r="D18" s="167" t="s">
        <v>8554</v>
      </c>
      <c r="E18" s="168" t="s">
        <v>8560</v>
      </c>
      <c r="F18" s="168"/>
      <c r="G18" s="168"/>
      <c r="H18" s="168"/>
      <c r="I18" s="168"/>
      <c r="J18" s="168"/>
      <c r="K18" s="168"/>
      <c r="L18" s="169">
        <f>SUM(L19:L24)</f>
        <v>195162.99</v>
      </c>
    </row>
    <row r="19" spans="2:13" s="139" customFormat="1" ht="30" customHeight="1" x14ac:dyDescent="0.25">
      <c r="B19" s="170" t="s">
        <v>6821</v>
      </c>
      <c r="C19" s="171" t="s">
        <v>6255</v>
      </c>
      <c r="D19" s="171" t="s">
        <v>8561</v>
      </c>
      <c r="E19" s="172" t="str">
        <f>VLOOKUP(C19,'[2]BOLETIM 191'!$A$8:$F$4131,2,FALSE)</f>
        <v>Poste de concreto circular, 200 kg, H = 7,00 m</v>
      </c>
      <c r="F19" s="171" t="str">
        <f>VLOOKUP(C19,'[2]BOLETIM 191'!$A$8:$F$4131,3,FALSE)</f>
        <v>UN</v>
      </c>
      <c r="G19" s="18">
        <v>6</v>
      </c>
      <c r="H19" s="18">
        <f>VLOOKUP(C19,'[2]BOLETIM 191'!$A$8:$F$4131,4,FALSE)</f>
        <v>1373.03</v>
      </c>
      <c r="I19" s="18">
        <f>VLOOKUP(C19,'[2]BOLETIM 191'!$A$8:$F$4131,5,FALSE)</f>
        <v>305.75</v>
      </c>
      <c r="J19" s="173">
        <f>VLOOKUP(C19,'[2]BOLETIM 191'!$A$8:$F$4131,6,FALSE)</f>
        <v>1678.78</v>
      </c>
      <c r="K19" s="173">
        <f t="shared" ref="K19:K24" si="5">TRUNC(J19*1.25,2)</f>
        <v>2098.4699999999998</v>
      </c>
      <c r="L19" s="174">
        <f t="shared" ref="L19:L23" si="6">TRUNC(G19*K19,2)</f>
        <v>12590.82</v>
      </c>
      <c r="M19" s="143"/>
    </row>
    <row r="20" spans="2:13" s="139" customFormat="1" ht="30" customHeight="1" x14ac:dyDescent="0.25">
      <c r="B20" s="170" t="s">
        <v>6821</v>
      </c>
      <c r="C20" s="171" t="s">
        <v>2956</v>
      </c>
      <c r="D20" s="171" t="s">
        <v>8562</v>
      </c>
      <c r="E20" s="172" t="str">
        <f>VLOOKUP(C20,'[2]BOLETIM 191'!$A$8:$F$4131,2,FALSE)</f>
        <v>Caixa de medição polifásica (500 x 600 x 200) mm, padrão concessionárias</v>
      </c>
      <c r="F20" s="171" t="str">
        <f>VLOOKUP(C20,'[2]BOLETIM 191'!$A$8:$F$4131,3,FALSE)</f>
        <v>UN</v>
      </c>
      <c r="G20" s="18">
        <v>6</v>
      </c>
      <c r="H20" s="18">
        <f>VLOOKUP(C20,'[2]BOLETIM 191'!$A$8:$F$4131,4,FALSE)</f>
        <v>213.7</v>
      </c>
      <c r="I20" s="18">
        <f>VLOOKUP(C20,'[2]BOLETIM 191'!$A$8:$F$4131,5,FALSE)</f>
        <v>173.44</v>
      </c>
      <c r="J20" s="173">
        <f>VLOOKUP(C20,'[2]BOLETIM 191'!$A$8:$F$4131,6,FALSE)</f>
        <v>387.14</v>
      </c>
      <c r="K20" s="173">
        <f t="shared" si="5"/>
        <v>483.92</v>
      </c>
      <c r="L20" s="174">
        <f t="shared" si="6"/>
        <v>2903.52</v>
      </c>
      <c r="M20" s="143"/>
    </row>
    <row r="21" spans="2:13" s="139" customFormat="1" ht="30" customHeight="1" x14ac:dyDescent="0.25">
      <c r="B21" s="170" t="s">
        <v>6821</v>
      </c>
      <c r="C21" s="171" t="s">
        <v>3297</v>
      </c>
      <c r="D21" s="171" t="s">
        <v>8563</v>
      </c>
      <c r="E21" s="172" t="str">
        <f>VLOOKUP(C21,'[2]BOLETIM 191'!$A$8:$F$4131,2,FALSE)</f>
        <v>Sistema de barramento blindado de 100 a 2000 A, trifásico, barra de cobre</v>
      </c>
      <c r="F21" s="171" t="str">
        <f>VLOOKUP(C21,'[2]BOLETIM 191'!$A$8:$F$4131,3,FALSE)</f>
        <v>Axm</v>
      </c>
      <c r="G21" s="18">
        <v>6</v>
      </c>
      <c r="H21" s="18">
        <f>VLOOKUP(C21,'[2]BOLETIM 191'!$A$8:$F$4131,4,FALSE)</f>
        <v>569.22</v>
      </c>
      <c r="I21" s="18">
        <f>VLOOKUP(C21,'[2]BOLETIM 191'!$A$8:$F$4131,5,FALSE)</f>
        <v>0.63</v>
      </c>
      <c r="J21" s="173">
        <f>VLOOKUP(C21,'[2]BOLETIM 191'!$A$8:$F$4131,6,FALSE)</f>
        <v>569.85</v>
      </c>
      <c r="K21" s="173">
        <f t="shared" si="5"/>
        <v>712.31</v>
      </c>
      <c r="L21" s="174">
        <f t="shared" si="6"/>
        <v>4273.8599999999997</v>
      </c>
      <c r="M21" s="143"/>
    </row>
    <row r="22" spans="2:13" s="139" customFormat="1" ht="30" customHeight="1" x14ac:dyDescent="0.25">
      <c r="B22" s="170" t="s">
        <v>6821</v>
      </c>
      <c r="C22" s="171" t="s">
        <v>3842</v>
      </c>
      <c r="D22" s="171" t="s">
        <v>8564</v>
      </c>
      <c r="E22" s="172" t="str">
        <f>VLOOKUP(C22,'[2]BOLETIM 191'!$A$8:$F$4131,2,FALSE)</f>
        <v>Cabo de cobre flexível de 35 mm², isolamento 0,6/1 kV - isolação HEPR 90°C - baixa emissão de fumaça e gases</v>
      </c>
      <c r="F22" s="171" t="str">
        <f>VLOOKUP(C22,'[2]BOLETIM 191'!$A$8:$F$4131,3,FALSE)</f>
        <v>M</v>
      </c>
      <c r="G22" s="18">
        <v>6</v>
      </c>
      <c r="H22" s="18">
        <f>VLOOKUP(C22,'[2]BOLETIM 191'!$A$8:$F$4131,4,FALSE)</f>
        <v>31.63</v>
      </c>
      <c r="I22" s="18">
        <f>VLOOKUP(C22,'[2]BOLETIM 191'!$A$8:$F$4131,5,FALSE)</f>
        <v>7.5</v>
      </c>
      <c r="J22" s="173">
        <f>VLOOKUP(C22,'[2]BOLETIM 191'!$A$8:$F$4131,6,FALSE)</f>
        <v>39.130000000000003</v>
      </c>
      <c r="K22" s="173">
        <f t="shared" si="5"/>
        <v>48.91</v>
      </c>
      <c r="L22" s="174">
        <f t="shared" si="6"/>
        <v>293.45999999999998</v>
      </c>
      <c r="M22" s="143"/>
    </row>
    <row r="23" spans="2:13" s="139" customFormat="1" ht="30" customHeight="1" x14ac:dyDescent="0.25">
      <c r="B23" s="170" t="s">
        <v>6821</v>
      </c>
      <c r="C23" s="171" t="s">
        <v>3220</v>
      </c>
      <c r="D23" s="171" t="s">
        <v>8565</v>
      </c>
      <c r="E23" s="172" t="str">
        <f>VLOOKUP(C23,'[2]BOLETIM 191'!$A$8:$F$4131,2,FALSE)</f>
        <v>Disjuntor termomagnético, tripolar 220/380 V, corrente de 60 A até 100 A</v>
      </c>
      <c r="F23" s="171" t="str">
        <f>VLOOKUP(C23,'[2]BOLETIM 191'!$A$8:$F$4131,3,FALSE)</f>
        <v>UN</v>
      </c>
      <c r="G23" s="18">
        <v>6</v>
      </c>
      <c r="H23" s="18">
        <f>VLOOKUP(C23,'[2]BOLETIM 191'!$A$8:$F$4131,4,FALSE)</f>
        <v>157.22999999999999</v>
      </c>
      <c r="I23" s="18">
        <f>VLOOKUP(C23,'[2]BOLETIM 191'!$A$8:$F$4131,5,FALSE)</f>
        <v>45.04</v>
      </c>
      <c r="J23" s="173">
        <f>VLOOKUP(C23,'[2]BOLETIM 191'!$A$8:$F$4131,6,FALSE)</f>
        <v>202.27</v>
      </c>
      <c r="K23" s="173">
        <f t="shared" si="5"/>
        <v>252.83</v>
      </c>
      <c r="L23" s="174">
        <f t="shared" si="6"/>
        <v>1516.98</v>
      </c>
      <c r="M23" s="143"/>
    </row>
    <row r="24" spans="2:13" s="139" customFormat="1" ht="30" customHeight="1" x14ac:dyDescent="0.25">
      <c r="B24" s="170" t="s">
        <v>6821</v>
      </c>
      <c r="C24" s="171" t="s">
        <v>3024</v>
      </c>
      <c r="D24" s="171" t="s">
        <v>8566</v>
      </c>
      <c r="E24" s="172" t="str">
        <f>VLOOKUP(C24,'[2]BOLETIM 191'!$A$8:$F$4131,2,FALSE)</f>
        <v>Grupo gerador com potência de 180/168 kVA, variação de + ou - 5% - completo</v>
      </c>
      <c r="F24" s="171" t="str">
        <f>VLOOKUP(C24,'[2]BOLETIM 191'!$A$8:$F$4131,3,FALSE)</f>
        <v>UN</v>
      </c>
      <c r="G24" s="18">
        <v>1</v>
      </c>
      <c r="H24" s="18">
        <f>VLOOKUP(C24,'[2]BOLETIM 191'!$A$8:$F$4131,4,FALSE)</f>
        <v>136937.44</v>
      </c>
      <c r="I24" s="18">
        <f>VLOOKUP(C24,'[2]BOLETIM 191'!$A$8:$F$4131,5,FALSE)</f>
        <v>1930.04</v>
      </c>
      <c r="J24" s="173">
        <f>VLOOKUP(C24,'[2]BOLETIM 191'!$A$8:$F$4131,6,FALSE)</f>
        <v>138867.48000000001</v>
      </c>
      <c r="K24" s="173">
        <f t="shared" si="5"/>
        <v>173584.35</v>
      </c>
      <c r="L24" s="174">
        <f t="shared" ref="L24" si="7">TRUNC(G24*K24,2)</f>
        <v>173584.35</v>
      </c>
      <c r="M24" s="143"/>
    </row>
    <row r="25" spans="2:13" s="151" customFormat="1" ht="42" customHeight="1" x14ac:dyDescent="0.25">
      <c r="B25" s="166"/>
      <c r="C25" s="167"/>
      <c r="D25" s="167" t="s">
        <v>8555</v>
      </c>
      <c r="E25" s="168" t="s">
        <v>8556</v>
      </c>
      <c r="F25" s="168"/>
      <c r="G25" s="168"/>
      <c r="H25" s="168"/>
      <c r="I25" s="168"/>
      <c r="J25" s="168"/>
      <c r="K25" s="168"/>
      <c r="L25" s="169">
        <f>SUM(L26:L29)</f>
        <v>10325.75</v>
      </c>
    </row>
    <row r="26" spans="2:13" s="139" customFormat="1" ht="30" customHeight="1" x14ac:dyDescent="0.25">
      <c r="B26" s="170" t="s">
        <v>6821</v>
      </c>
      <c r="C26" s="176" t="s">
        <v>1039</v>
      </c>
      <c r="D26" s="171" t="s">
        <v>8567</v>
      </c>
      <c r="E26" s="172" t="str">
        <f>VLOOKUP(C26,'[2]BOLETIM 191'!$A$8:$F$4131,2,FALSE)</f>
        <v>Lastro de pedra britada</v>
      </c>
      <c r="F26" s="171" t="str">
        <f>VLOOKUP(C26,'[2]BOLETIM 191'!$A$8:$F$4131,3,FALSE)</f>
        <v>M3</v>
      </c>
      <c r="G26" s="18">
        <v>3</v>
      </c>
      <c r="H26" s="18">
        <f>VLOOKUP(C26,'[2]BOLETIM 191'!$A$8:$F$4131,4,FALSE)</f>
        <v>157.34</v>
      </c>
      <c r="I26" s="18">
        <f>VLOOKUP(C26,'[2]BOLETIM 191'!$A$8:$F$4131,5,FALSE)</f>
        <v>30.54</v>
      </c>
      <c r="J26" s="173">
        <f>VLOOKUP(C26,'[2]BOLETIM 191'!$A$8:$F$4131,6,FALSE)</f>
        <v>187.88</v>
      </c>
      <c r="K26" s="173">
        <f t="shared" ref="K26:K29" si="8">TRUNC(J26*1.25,2)</f>
        <v>234.85</v>
      </c>
      <c r="L26" s="174">
        <f t="shared" ref="L26:L28" si="9">TRUNC(G26*K26,2)</f>
        <v>704.55</v>
      </c>
      <c r="M26" s="143"/>
    </row>
    <row r="27" spans="2:13" s="139" customFormat="1" ht="30" customHeight="1" x14ac:dyDescent="0.25">
      <c r="B27" s="170" t="s">
        <v>6821</v>
      </c>
      <c r="C27" s="176" t="s">
        <v>1005</v>
      </c>
      <c r="D27" s="171" t="s">
        <v>8568</v>
      </c>
      <c r="E27" s="172" t="str">
        <f>VLOOKUP(C27,'[2]BOLETIM 191'!$A$8:$F$4131,2,FALSE)</f>
        <v>Concreto preparado no local, fck = 20 MPa</v>
      </c>
      <c r="F27" s="171" t="str">
        <f>VLOOKUP(C27,'[2]BOLETIM 191'!$A$8:$F$4131,3,FALSE)</f>
        <v>M3</v>
      </c>
      <c r="G27" s="18">
        <v>7</v>
      </c>
      <c r="H27" s="18">
        <f>VLOOKUP(C27,'[2]BOLETIM 191'!$A$8:$F$4131,4,FALSE)</f>
        <v>383.49</v>
      </c>
      <c r="I27" s="18">
        <f>VLOOKUP(C27,'[2]BOLETIM 191'!$A$8:$F$4131,5,FALSE)</f>
        <v>122.16</v>
      </c>
      <c r="J27" s="173">
        <f>VLOOKUP(C27,'[2]BOLETIM 191'!$A$8:$F$4131,6,FALSE)</f>
        <v>505.65</v>
      </c>
      <c r="K27" s="173">
        <f t="shared" si="8"/>
        <v>632.05999999999995</v>
      </c>
      <c r="L27" s="174">
        <f t="shared" si="9"/>
        <v>4424.42</v>
      </c>
      <c r="M27" s="143"/>
    </row>
    <row r="28" spans="2:13" s="139" customFormat="1" ht="30" customHeight="1" x14ac:dyDescent="0.25">
      <c r="B28" s="170" t="s">
        <v>6821</v>
      </c>
      <c r="C28" s="176" t="s">
        <v>1025</v>
      </c>
      <c r="D28" s="171" t="s">
        <v>8569</v>
      </c>
      <c r="E28" s="172" t="str">
        <f>VLOOKUP(C28,'[2]BOLETIM 191'!$A$8:$F$4131,2,FALSE)</f>
        <v>Lançamento, espalhamento e adensamento de concreto ou massa em lastro e/ou enchimento</v>
      </c>
      <c r="F28" s="171" t="str">
        <f>VLOOKUP(C28,'[2]BOLETIM 191'!$A$8:$F$4131,3,FALSE)</f>
        <v>M3</v>
      </c>
      <c r="G28" s="18">
        <v>7</v>
      </c>
      <c r="H28" s="18">
        <f>VLOOKUP(C28,'[2]BOLETIM 191'!$A$8:$F$4131,4,FALSE)</f>
        <v>0</v>
      </c>
      <c r="I28" s="18">
        <f>VLOOKUP(C28,'[2]BOLETIM 191'!$A$8:$F$4131,5,FALSE)</f>
        <v>85.87</v>
      </c>
      <c r="J28" s="173">
        <f>VLOOKUP(C28,'[2]BOLETIM 191'!$A$8:$F$4131,6,FALSE)</f>
        <v>85.87</v>
      </c>
      <c r="K28" s="173">
        <f t="shared" si="8"/>
        <v>107.33</v>
      </c>
      <c r="L28" s="174">
        <f t="shared" si="9"/>
        <v>751.31</v>
      </c>
      <c r="M28" s="143"/>
    </row>
    <row r="29" spans="2:13" s="139" customFormat="1" ht="30" customHeight="1" x14ac:dyDescent="0.25">
      <c r="B29" s="170" t="s">
        <v>6821</v>
      </c>
      <c r="C29" s="171" t="s">
        <v>2805</v>
      </c>
      <c r="D29" s="171" t="s">
        <v>8646</v>
      </c>
      <c r="E29" s="172" t="str">
        <f>VLOOKUP(C29,'[2]BOLETIM 191'!$A$8:$F$4131,2,FALSE)</f>
        <v>Plantio de grama esmeralda em placas (jardins e canteiros)</v>
      </c>
      <c r="F29" s="171" t="str">
        <f>VLOOKUP(C29,'[2]BOLETIM 191'!$A$8:$F$4131,3,FALSE)</f>
        <v>M2</v>
      </c>
      <c r="G29" s="18">
        <v>200.88</v>
      </c>
      <c r="H29" s="18">
        <f>VLOOKUP(C29,'[2]BOLETIM 191'!$A$8:$F$4131,4,FALSE)</f>
        <v>12.56</v>
      </c>
      <c r="I29" s="18">
        <f>VLOOKUP(C29,'[2]BOLETIM 191'!$A$8:$F$4131,5,FALSE)</f>
        <v>5.15</v>
      </c>
      <c r="J29" s="173">
        <f>VLOOKUP(C29,'[2]BOLETIM 191'!$A$8:$F$4131,6,FALSE)</f>
        <v>17.71</v>
      </c>
      <c r="K29" s="173">
        <f t="shared" si="8"/>
        <v>22.13</v>
      </c>
      <c r="L29" s="174">
        <f t="shared" ref="L29" si="10">TRUNC(G29*K29,2)</f>
        <v>4445.47</v>
      </c>
      <c r="M29" s="143"/>
    </row>
    <row r="30" spans="2:13" s="139" customFormat="1" ht="21" customHeight="1" x14ac:dyDescent="0.25"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9"/>
      <c r="M30" s="143"/>
    </row>
    <row r="31" spans="2:13" s="151" customFormat="1" ht="60" customHeight="1" x14ac:dyDescent="0.25">
      <c r="B31" s="162"/>
      <c r="C31" s="163"/>
      <c r="D31" s="163" t="s">
        <v>8289</v>
      </c>
      <c r="E31" s="164" t="s">
        <v>8219</v>
      </c>
      <c r="F31" s="164"/>
      <c r="G31" s="164"/>
      <c r="H31" s="164"/>
      <c r="I31" s="164"/>
      <c r="J31" s="164"/>
      <c r="K31" s="164"/>
      <c r="L31" s="165">
        <f>SUM(L32+L37)</f>
        <v>120906.90000000001</v>
      </c>
    </row>
    <row r="32" spans="2:13" s="151" customFormat="1" ht="42" customHeight="1" x14ac:dyDescent="0.25">
      <c r="B32" s="166"/>
      <c r="C32" s="167"/>
      <c r="D32" s="167" t="s">
        <v>8290</v>
      </c>
      <c r="E32" s="168" t="s">
        <v>8220</v>
      </c>
      <c r="F32" s="168"/>
      <c r="G32" s="168"/>
      <c r="H32" s="168"/>
      <c r="I32" s="168"/>
      <c r="J32" s="168"/>
      <c r="K32" s="168"/>
      <c r="L32" s="169">
        <f>SUM(L33:L36)</f>
        <v>43057.69</v>
      </c>
    </row>
    <row r="33" spans="2:13" s="139" customFormat="1" ht="30" customHeight="1" x14ac:dyDescent="0.25">
      <c r="B33" s="170" t="s">
        <v>6821</v>
      </c>
      <c r="C33" s="171" t="s">
        <v>1078</v>
      </c>
      <c r="D33" s="171" t="s">
        <v>8291</v>
      </c>
      <c r="E33" s="172" t="str">
        <f>VLOOKUP(C33,'[2]BOLETIM 191'!$A$8:$F$4131,2,FALSE)</f>
        <v>Taxa de mobilização e desmobilização de equipamentos para execução de estaca escavada</v>
      </c>
      <c r="F33" s="171" t="str">
        <f>VLOOKUP(C33,'[2]BOLETIM 191'!$A$8:$F$4131,3,FALSE)</f>
        <v>TX</v>
      </c>
      <c r="G33" s="18">
        <v>1</v>
      </c>
      <c r="H33" s="18">
        <f>VLOOKUP(C33,'[2]BOLETIM 191'!$A$8:$F$4131,4,FALSE)</f>
        <v>2238.6</v>
      </c>
      <c r="I33" s="18">
        <f>VLOOKUP(C33,'[2]BOLETIM 191'!$A$8:$F$4131,5,FALSE)</f>
        <v>0</v>
      </c>
      <c r="J33" s="173">
        <f>VLOOKUP(C33,'[2]BOLETIM 191'!$A$8:$F$4131,6,FALSE)</f>
        <v>2238.6</v>
      </c>
      <c r="K33" s="173">
        <f t="shared" ref="K33:K36" si="11">TRUNC(J33*1.25,2)</f>
        <v>2798.25</v>
      </c>
      <c r="L33" s="174">
        <f t="shared" ref="L33:L38" si="12">TRUNC(G33*K33,2)</f>
        <v>2798.25</v>
      </c>
      <c r="M33" s="143"/>
    </row>
    <row r="34" spans="2:13" s="139" customFormat="1" ht="30" customHeight="1" x14ac:dyDescent="0.25">
      <c r="B34" s="170" t="s">
        <v>6821</v>
      </c>
      <c r="C34" s="171" t="s">
        <v>1080</v>
      </c>
      <c r="D34" s="171" t="s">
        <v>8292</v>
      </c>
      <c r="E34" s="172" t="str">
        <f>VLOOKUP(C34,'[2]BOLETIM 191'!$A$8:$F$4131,2,FALSE)</f>
        <v>Estaca escavada mecanicamente, diâmetro de 25 cm até 20 t</v>
      </c>
      <c r="F34" s="171" t="str">
        <f>VLOOKUP(C34,'[2]BOLETIM 191'!$A$8:$F$4131,3,FALSE)</f>
        <v>M</v>
      </c>
      <c r="G34" s="18">
        <v>570</v>
      </c>
      <c r="H34" s="18">
        <f>VLOOKUP(C34,'[2]BOLETIM 191'!$A$8:$F$4131,4,FALSE)</f>
        <v>38.89</v>
      </c>
      <c r="I34" s="18">
        <f>VLOOKUP(C34,'[2]BOLETIM 191'!$A$8:$F$4131,5,FALSE)</f>
        <v>15.05</v>
      </c>
      <c r="J34" s="173">
        <f>VLOOKUP(C34,'[2]BOLETIM 191'!$A$8:$F$4131,6,FALSE)</f>
        <v>53.94</v>
      </c>
      <c r="K34" s="173">
        <f t="shared" si="11"/>
        <v>67.42</v>
      </c>
      <c r="L34" s="174">
        <f t="shared" ref="L34:L36" si="13">TRUNC(G34*K34,2)</f>
        <v>38429.4</v>
      </c>
      <c r="M34" s="143"/>
    </row>
    <row r="35" spans="2:13" s="139" customFormat="1" ht="30" customHeight="1" x14ac:dyDescent="0.25">
      <c r="B35" s="170" t="s">
        <v>6821</v>
      </c>
      <c r="C35" s="171" t="s">
        <v>776</v>
      </c>
      <c r="D35" s="171" t="s">
        <v>8293</v>
      </c>
      <c r="E35" s="172" t="str">
        <f>VLOOKUP(C35,'[2]BOLETIM 191'!$A$8:$F$4131,2,FALSE)</f>
        <v>Transporte de solo de 1ª e 2ª categoria por caminhão para distâncias superiores ao 10° km até o 15° km</v>
      </c>
      <c r="F35" s="171" t="str">
        <f>VLOOKUP(C35,'[2]BOLETIM 191'!$A$8:$F$4131,3,FALSE)</f>
        <v>M3</v>
      </c>
      <c r="G35" s="18">
        <v>41.63</v>
      </c>
      <c r="H35" s="18">
        <f>VLOOKUP(C35,'[2]BOLETIM 191'!$A$8:$F$4131,4,FALSE)</f>
        <v>28.31</v>
      </c>
      <c r="I35" s="18">
        <f>VLOOKUP(C35,'[2]BOLETIM 191'!$A$8:$F$4131,5,FALSE)</f>
        <v>0</v>
      </c>
      <c r="J35" s="173">
        <f>VLOOKUP(C35,'[2]BOLETIM 191'!$A$8:$F$4131,6,FALSE)</f>
        <v>28.31</v>
      </c>
      <c r="K35" s="173">
        <f t="shared" si="11"/>
        <v>35.380000000000003</v>
      </c>
      <c r="L35" s="174">
        <f t="shared" si="13"/>
        <v>1472.86</v>
      </c>
      <c r="M35" s="143"/>
    </row>
    <row r="36" spans="2:13" s="139" customFormat="1" ht="30" customHeight="1" x14ac:dyDescent="0.25">
      <c r="B36" s="170" t="s">
        <v>6821</v>
      </c>
      <c r="C36" s="171" t="s">
        <v>843</v>
      </c>
      <c r="D36" s="171" t="s">
        <v>8334</v>
      </c>
      <c r="E36" s="172" t="str">
        <f>VLOOKUP(C36,'[2]BOLETIM 191'!$A$8:$F$4131,2,FALSE)</f>
        <v>Espalhamento de solo em bota-fora com compactação sem controle</v>
      </c>
      <c r="F36" s="171" t="str">
        <f>VLOOKUP(C36,'[2]BOLETIM 191'!$A$8:$F$4131,3,FALSE)</f>
        <v>M3</v>
      </c>
      <c r="G36" s="18">
        <v>41.63</v>
      </c>
      <c r="H36" s="18">
        <f>VLOOKUP(C36,'[2]BOLETIM 191'!$A$8:$F$4131,4,FALSE)</f>
        <v>6.75</v>
      </c>
      <c r="I36" s="18">
        <f>VLOOKUP(C36,'[2]BOLETIM 191'!$A$8:$F$4131,5,FALSE)</f>
        <v>0.12</v>
      </c>
      <c r="J36" s="173">
        <f>VLOOKUP(C36,'[2]BOLETIM 191'!$A$8:$F$4131,6,FALSE)</f>
        <v>6.87</v>
      </c>
      <c r="K36" s="173">
        <f t="shared" si="11"/>
        <v>8.58</v>
      </c>
      <c r="L36" s="174">
        <f t="shared" si="13"/>
        <v>357.18</v>
      </c>
      <c r="M36" s="143"/>
    </row>
    <row r="37" spans="2:13" s="151" customFormat="1" ht="42" customHeight="1" x14ac:dyDescent="0.25">
      <c r="B37" s="166"/>
      <c r="C37" s="167"/>
      <c r="D37" s="167" t="s">
        <v>8294</v>
      </c>
      <c r="E37" s="168" t="s">
        <v>8221</v>
      </c>
      <c r="F37" s="168"/>
      <c r="G37" s="168"/>
      <c r="H37" s="168"/>
      <c r="I37" s="168"/>
      <c r="J37" s="168"/>
      <c r="K37" s="168"/>
      <c r="L37" s="169">
        <f>SUM(L38:L49)</f>
        <v>77849.210000000006</v>
      </c>
    </row>
    <row r="38" spans="2:13" s="139" customFormat="1" ht="30" customHeight="1" x14ac:dyDescent="0.25">
      <c r="B38" s="170" t="s">
        <v>6821</v>
      </c>
      <c r="C38" s="171" t="s">
        <v>801</v>
      </c>
      <c r="D38" s="171" t="s">
        <v>8335</v>
      </c>
      <c r="E38" s="172" t="str">
        <f>VLOOKUP(C38,'[2]BOLETIM 191'!$A$8:$F$4131,2,FALSE)</f>
        <v>Escavação manual em solo de 1ª e 2ª categoria em vala ou cava até 1,5 m</v>
      </c>
      <c r="F38" s="171" t="str">
        <f>VLOOKUP(C38,'[2]BOLETIM 191'!$A$8:$F$4131,3,FALSE)</f>
        <v>M3</v>
      </c>
      <c r="G38" s="18">
        <v>102.62</v>
      </c>
      <c r="H38" s="18">
        <f>VLOOKUP(C38,'[2]BOLETIM 191'!$A$8:$F$4131,4,FALSE)</f>
        <v>0</v>
      </c>
      <c r="I38" s="18">
        <f>VLOOKUP(C38,'[2]BOLETIM 191'!$A$8:$F$4131,5,FALSE)</f>
        <v>61.08</v>
      </c>
      <c r="J38" s="173">
        <f>VLOOKUP(C38,'[2]BOLETIM 191'!$A$8:$F$4131,6,FALSE)</f>
        <v>61.08</v>
      </c>
      <c r="K38" s="173">
        <f t="shared" ref="K38:K49" si="14">TRUNC(J38*1.25,2)</f>
        <v>76.349999999999994</v>
      </c>
      <c r="L38" s="174">
        <f t="shared" si="12"/>
        <v>7835.03</v>
      </c>
      <c r="M38" s="143"/>
    </row>
    <row r="39" spans="2:13" s="139" customFormat="1" ht="30" customHeight="1" x14ac:dyDescent="0.25">
      <c r="B39" s="170" t="s">
        <v>6821</v>
      </c>
      <c r="C39" s="171" t="s">
        <v>863</v>
      </c>
      <c r="D39" s="171" t="s">
        <v>8336</v>
      </c>
      <c r="E39" s="172" t="str">
        <f>VLOOKUP(C39,'[2]BOLETIM 191'!$A$8:$F$4131,2,FALSE)</f>
        <v>Escoramento de solo descontínuo</v>
      </c>
      <c r="F39" s="171" t="str">
        <f>VLOOKUP(C39,'[2]BOLETIM 191'!$A$8:$F$4131,3,FALSE)</f>
        <v>M2</v>
      </c>
      <c r="G39" s="18">
        <v>170.93</v>
      </c>
      <c r="H39" s="18">
        <f>VLOOKUP(C39,'[2]BOLETIM 191'!$A$8:$F$4131,4,FALSE)</f>
        <v>20.38</v>
      </c>
      <c r="I39" s="18">
        <f>VLOOKUP(C39,'[2]BOLETIM 191'!$A$8:$F$4131,5,FALSE)</f>
        <v>36.119999999999997</v>
      </c>
      <c r="J39" s="173">
        <f>VLOOKUP(C39,'[2]BOLETIM 191'!$A$8:$F$4131,6,FALSE)</f>
        <v>56.5</v>
      </c>
      <c r="K39" s="173">
        <f t="shared" si="14"/>
        <v>70.62</v>
      </c>
      <c r="L39" s="174">
        <f t="shared" ref="L39:L49" si="15">TRUNC(G39*K39,2)</f>
        <v>12071.07</v>
      </c>
      <c r="M39" s="143"/>
    </row>
    <row r="40" spans="2:13" s="139" customFormat="1" ht="30" customHeight="1" x14ac:dyDescent="0.25">
      <c r="B40" s="170" t="s">
        <v>6821</v>
      </c>
      <c r="C40" s="171" t="s">
        <v>847</v>
      </c>
      <c r="D40" s="171" t="s">
        <v>8337</v>
      </c>
      <c r="E40" s="172" t="str">
        <f>VLOOKUP(C40,'[2]BOLETIM 191'!$A$8:$F$4131,2,FALSE)</f>
        <v>Reaterro compactado mecanizado de vala ou cava com compactador</v>
      </c>
      <c r="F40" s="171" t="str">
        <f>VLOOKUP(C40,'[2]BOLETIM 191'!$A$8:$F$4131,3,FALSE)</f>
        <v>M3</v>
      </c>
      <c r="G40" s="18">
        <v>80.319999999999993</v>
      </c>
      <c r="H40" s="18">
        <f>VLOOKUP(C40,'[2]BOLETIM 191'!$A$8:$F$4131,4,FALSE)</f>
        <v>3.86</v>
      </c>
      <c r="I40" s="18">
        <f>VLOOKUP(C40,'[2]BOLETIM 191'!$A$8:$F$4131,5,FALSE)</f>
        <v>2.84</v>
      </c>
      <c r="J40" s="173">
        <f>VLOOKUP(C40,'[2]BOLETIM 191'!$A$8:$F$4131,6,FALSE)</f>
        <v>6.7</v>
      </c>
      <c r="K40" s="173">
        <f t="shared" si="14"/>
        <v>8.3699999999999992</v>
      </c>
      <c r="L40" s="174">
        <f t="shared" si="15"/>
        <v>672.27</v>
      </c>
      <c r="M40" s="143"/>
    </row>
    <row r="41" spans="2:13" s="139" customFormat="1" ht="30" customHeight="1" x14ac:dyDescent="0.25">
      <c r="B41" s="170" t="s">
        <v>6821</v>
      </c>
      <c r="C41" s="171" t="s">
        <v>777</v>
      </c>
      <c r="D41" s="171" t="s">
        <v>8338</v>
      </c>
      <c r="E41" s="172" t="str">
        <f>VLOOKUP(C41,'[2]BOLETIM 191'!$A$8:$F$4131,2,FALSE)</f>
        <v>Transporte de solo de 1ª e 2ª categoria por caminhão para distâncias superiores ao 15° km até o 20° km</v>
      </c>
      <c r="F41" s="171" t="str">
        <f>VLOOKUP(C41,'[2]BOLETIM 191'!$A$8:$F$4131,3,FALSE)</f>
        <v>M3</v>
      </c>
      <c r="G41" s="18">
        <v>22.3</v>
      </c>
      <c r="H41" s="18">
        <f>VLOOKUP(C41,'[2]BOLETIM 191'!$A$8:$F$4131,4,FALSE)</f>
        <v>37.71</v>
      </c>
      <c r="I41" s="18">
        <f>VLOOKUP(C41,'[2]BOLETIM 191'!$A$8:$F$4131,5,FALSE)</f>
        <v>0</v>
      </c>
      <c r="J41" s="173">
        <f>VLOOKUP(C41,'[2]BOLETIM 191'!$A$8:$F$4131,6,FALSE)</f>
        <v>37.71</v>
      </c>
      <c r="K41" s="173">
        <f t="shared" si="14"/>
        <v>47.13</v>
      </c>
      <c r="L41" s="174">
        <f t="shared" si="15"/>
        <v>1050.99</v>
      </c>
      <c r="M41" s="143"/>
    </row>
    <row r="42" spans="2:13" s="139" customFormat="1" ht="30" customHeight="1" x14ac:dyDescent="0.25">
      <c r="B42" s="170" t="s">
        <v>6821</v>
      </c>
      <c r="C42" s="171" t="s">
        <v>843</v>
      </c>
      <c r="D42" s="171" t="s">
        <v>8339</v>
      </c>
      <c r="E42" s="172" t="str">
        <f>VLOOKUP(C42,'[2]BOLETIM 191'!$A$8:$F$4131,2,FALSE)</f>
        <v>Espalhamento de solo em bota-fora com compactação sem controle</v>
      </c>
      <c r="F42" s="171" t="str">
        <f>VLOOKUP(C42,'[2]BOLETIM 191'!$A$8:$F$4131,3,FALSE)</f>
        <v>M3</v>
      </c>
      <c r="G42" s="18">
        <v>22.3</v>
      </c>
      <c r="H42" s="18">
        <f>VLOOKUP(C42,'[2]BOLETIM 191'!$A$8:$F$4131,4,FALSE)</f>
        <v>6.75</v>
      </c>
      <c r="I42" s="18">
        <f>VLOOKUP(C42,'[2]BOLETIM 191'!$A$8:$F$4131,5,FALSE)</f>
        <v>0.12</v>
      </c>
      <c r="J42" s="173">
        <f>VLOOKUP(C42,'[2]BOLETIM 191'!$A$8:$F$4131,6,FALSE)</f>
        <v>6.87</v>
      </c>
      <c r="K42" s="173">
        <f t="shared" si="14"/>
        <v>8.58</v>
      </c>
      <c r="L42" s="174">
        <f t="shared" si="15"/>
        <v>191.33</v>
      </c>
      <c r="M42" s="143"/>
    </row>
    <row r="43" spans="2:13" s="139" customFormat="1" ht="30" customHeight="1" x14ac:dyDescent="0.25">
      <c r="B43" s="170" t="s">
        <v>6821</v>
      </c>
      <c r="C43" s="171" t="s">
        <v>1001</v>
      </c>
      <c r="D43" s="171" t="s">
        <v>8340</v>
      </c>
      <c r="E43" s="172" t="str">
        <f>VLOOKUP(C43,'[2]BOLETIM 191'!$A$8:$F$4131,2,FALSE)</f>
        <v>Concreto usinado não estrutural mínimo 300 kg cimento / m³</v>
      </c>
      <c r="F43" s="171" t="str">
        <f>VLOOKUP(C43,'[2]BOLETIM 191'!$A$8:$F$4131,3,FALSE)</f>
        <v>M3</v>
      </c>
      <c r="G43" s="18">
        <v>5.51</v>
      </c>
      <c r="H43" s="18">
        <f>VLOOKUP(C43,'[2]BOLETIM 191'!$A$8:$F$4131,4,FALSE)</f>
        <v>492</v>
      </c>
      <c r="I43" s="18">
        <f>VLOOKUP(C43,'[2]BOLETIM 191'!$A$8:$F$4131,5,FALSE)</f>
        <v>0</v>
      </c>
      <c r="J43" s="173">
        <f>VLOOKUP(C43,'[2]BOLETIM 191'!$A$8:$F$4131,6,FALSE)</f>
        <v>492</v>
      </c>
      <c r="K43" s="173">
        <f t="shared" si="14"/>
        <v>615</v>
      </c>
      <c r="L43" s="174">
        <f t="shared" si="15"/>
        <v>3388.65</v>
      </c>
      <c r="M43" s="143"/>
    </row>
    <row r="44" spans="2:13" s="139" customFormat="1" ht="30" customHeight="1" x14ac:dyDescent="0.25">
      <c r="B44" s="170" t="s">
        <v>6821</v>
      </c>
      <c r="C44" s="171" t="s">
        <v>1025</v>
      </c>
      <c r="D44" s="171" t="s">
        <v>8341</v>
      </c>
      <c r="E44" s="172" t="str">
        <f>VLOOKUP(C44,'[2]BOLETIM 191'!$A$8:$F$4131,2,FALSE)</f>
        <v>Lançamento, espalhamento e adensamento de concreto ou massa em lastro e/ou enchimento</v>
      </c>
      <c r="F44" s="171" t="str">
        <f>VLOOKUP(C44,'[2]BOLETIM 191'!$A$8:$F$4131,3,FALSE)</f>
        <v>M3</v>
      </c>
      <c r="G44" s="18">
        <v>5.51</v>
      </c>
      <c r="H44" s="18">
        <f>VLOOKUP(C44,'[2]BOLETIM 191'!$A$8:$F$4131,4,FALSE)</f>
        <v>0</v>
      </c>
      <c r="I44" s="18">
        <f>VLOOKUP(C44,'[2]BOLETIM 191'!$A$8:$F$4131,5,FALSE)</f>
        <v>85.87</v>
      </c>
      <c r="J44" s="173">
        <f>VLOOKUP(C44,'[2]BOLETIM 191'!$A$8:$F$4131,6,FALSE)</f>
        <v>85.87</v>
      </c>
      <c r="K44" s="173">
        <f t="shared" si="14"/>
        <v>107.33</v>
      </c>
      <c r="L44" s="174">
        <f t="shared" ref="L44:L48" si="16">TRUNC(G44*K44,2)</f>
        <v>591.38</v>
      </c>
      <c r="M44" s="143"/>
    </row>
    <row r="45" spans="2:13" s="139" customFormat="1" ht="30" customHeight="1" x14ac:dyDescent="0.25">
      <c r="B45" s="170" t="s">
        <v>6821</v>
      </c>
      <c r="C45" s="171" t="s">
        <v>986</v>
      </c>
      <c r="D45" s="171" t="s">
        <v>8342</v>
      </c>
      <c r="E45" s="172" t="str">
        <f>VLOOKUP(C45,'[2]BOLETIM 191'!$A$8:$F$4131,2,FALSE)</f>
        <v>Concreto usinado, fck = 25 MPa</v>
      </c>
      <c r="F45" s="171" t="str">
        <f>VLOOKUP(C45,'[2]BOLETIM 191'!$A$8:$F$4131,3,FALSE)</f>
        <v>M3</v>
      </c>
      <c r="G45" s="18">
        <v>16.8</v>
      </c>
      <c r="H45" s="18">
        <f>VLOOKUP(C45,'[2]BOLETIM 191'!$A$8:$F$4131,4,FALSE)</f>
        <v>465.21</v>
      </c>
      <c r="I45" s="18">
        <f>VLOOKUP(C45,'[2]BOLETIM 191'!$A$8:$F$4131,5,FALSE)</f>
        <v>0</v>
      </c>
      <c r="J45" s="173">
        <f>VLOOKUP(C45,'[2]BOLETIM 191'!$A$8:$F$4131,6,FALSE)</f>
        <v>465.21</v>
      </c>
      <c r="K45" s="173">
        <f t="shared" si="14"/>
        <v>581.51</v>
      </c>
      <c r="L45" s="174">
        <f t="shared" si="16"/>
        <v>9769.36</v>
      </c>
      <c r="M45" s="143"/>
    </row>
    <row r="46" spans="2:13" s="139" customFormat="1" ht="30" customHeight="1" x14ac:dyDescent="0.25">
      <c r="B46" s="170" t="s">
        <v>6821</v>
      </c>
      <c r="C46" s="171" t="s">
        <v>1027</v>
      </c>
      <c r="D46" s="171" t="s">
        <v>8343</v>
      </c>
      <c r="E46" s="172" t="str">
        <f>VLOOKUP(C46,'[2]BOLETIM 191'!$A$8:$F$4131,2,FALSE)</f>
        <v>Lançamento e adensamento de concreto ou massa em fundação</v>
      </c>
      <c r="F46" s="171" t="str">
        <f>VLOOKUP(C46,'[2]BOLETIM 191'!$A$8:$F$4131,3,FALSE)</f>
        <v>M3</v>
      </c>
      <c r="G46" s="18">
        <v>16.8</v>
      </c>
      <c r="H46" s="18">
        <f>VLOOKUP(C46,'[2]BOLETIM 191'!$A$8:$F$4131,4,FALSE)</f>
        <v>0</v>
      </c>
      <c r="I46" s="18">
        <f>VLOOKUP(C46,'[2]BOLETIM 191'!$A$8:$F$4131,5,FALSE)</f>
        <v>171.74</v>
      </c>
      <c r="J46" s="173">
        <f>VLOOKUP(C46,'[2]BOLETIM 191'!$A$8:$F$4131,6,FALSE)</f>
        <v>171.74</v>
      </c>
      <c r="K46" s="173">
        <f t="shared" si="14"/>
        <v>214.67</v>
      </c>
      <c r="L46" s="174">
        <f t="shared" si="16"/>
        <v>3606.45</v>
      </c>
      <c r="M46" s="143"/>
    </row>
    <row r="47" spans="2:13" s="139" customFormat="1" ht="30" customHeight="1" x14ac:dyDescent="0.25">
      <c r="B47" s="170" t="s">
        <v>6821</v>
      </c>
      <c r="C47" s="171" t="s">
        <v>923</v>
      </c>
      <c r="D47" s="171" t="s">
        <v>8344</v>
      </c>
      <c r="E47" s="172" t="str">
        <f>VLOOKUP(C47,'[2]BOLETIM 191'!$A$8:$F$4131,2,FALSE)</f>
        <v>Forma em madeira comum para fundação</v>
      </c>
      <c r="F47" s="171" t="str">
        <f>VLOOKUP(C47,'[2]BOLETIM 191'!$A$8:$F$4131,3,FALSE)</f>
        <v>M2</v>
      </c>
      <c r="G47" s="18">
        <v>159.15</v>
      </c>
      <c r="H47" s="18">
        <f>VLOOKUP(C47,'[2]BOLETIM 191'!$A$8:$F$4131,4,FALSE)</f>
        <v>42.04</v>
      </c>
      <c r="I47" s="18">
        <f>VLOOKUP(C47,'[2]BOLETIM 191'!$A$8:$F$4131,5,FALSE)</f>
        <v>58.7</v>
      </c>
      <c r="J47" s="173">
        <f>VLOOKUP(C47,'[2]BOLETIM 191'!$A$8:$F$4131,6,FALSE)</f>
        <v>100.74</v>
      </c>
      <c r="K47" s="173">
        <f t="shared" si="14"/>
        <v>125.92</v>
      </c>
      <c r="L47" s="174">
        <f t="shared" si="16"/>
        <v>20040.16</v>
      </c>
      <c r="M47" s="143"/>
    </row>
    <row r="48" spans="2:13" s="139" customFormat="1" ht="30" customHeight="1" x14ac:dyDescent="0.25">
      <c r="B48" s="170" t="s">
        <v>6821</v>
      </c>
      <c r="C48" s="171" t="s">
        <v>973</v>
      </c>
      <c r="D48" s="171" t="s">
        <v>8345</v>
      </c>
      <c r="E48" s="172" t="str">
        <f>VLOOKUP(C48,'[2]BOLETIM 191'!$A$8:$F$4131,2,FALSE)</f>
        <v>Armadura em barra de aço CA-50 (A ou B) fyk = 500 MPa</v>
      </c>
      <c r="F48" s="171" t="str">
        <f>VLOOKUP(C48,'[2]BOLETIM 191'!$A$8:$F$4131,3,FALSE)</f>
        <v>KG</v>
      </c>
      <c r="G48" s="18">
        <v>1192</v>
      </c>
      <c r="H48" s="18">
        <f>VLOOKUP(C48,'[2]BOLETIM 191'!$A$8:$F$4131,4,FALSE)</f>
        <v>8.83</v>
      </c>
      <c r="I48" s="18">
        <f>VLOOKUP(C48,'[2]BOLETIM 191'!$A$8:$F$4131,5,FALSE)</f>
        <v>2.62</v>
      </c>
      <c r="J48" s="173">
        <f>VLOOKUP(C48,'[2]BOLETIM 191'!$A$8:$F$4131,6,FALSE)</f>
        <v>11.45</v>
      </c>
      <c r="K48" s="173">
        <f t="shared" si="14"/>
        <v>14.31</v>
      </c>
      <c r="L48" s="174">
        <f t="shared" si="16"/>
        <v>17057.52</v>
      </c>
      <c r="M48" s="143"/>
    </row>
    <row r="49" spans="2:13" s="139" customFormat="1" ht="30" customHeight="1" x14ac:dyDescent="0.25">
      <c r="B49" s="170" t="s">
        <v>6821</v>
      </c>
      <c r="C49" s="171" t="s">
        <v>975</v>
      </c>
      <c r="D49" s="171" t="s">
        <v>8346</v>
      </c>
      <c r="E49" s="172" t="str">
        <f>VLOOKUP(C49,'[2]BOLETIM 191'!$A$8:$F$4131,2,FALSE)</f>
        <v>Armadura em barra de aço CA-60 (A ou B) fyk = 600 MPa</v>
      </c>
      <c r="F49" s="171" t="str">
        <f>VLOOKUP(C49,'[2]BOLETIM 191'!$A$8:$F$4131,3,FALSE)</f>
        <v>KG</v>
      </c>
      <c r="G49" s="18">
        <v>105</v>
      </c>
      <c r="H49" s="18">
        <f>VLOOKUP(C49,'[2]BOLETIM 191'!$A$8:$F$4131,4,FALSE)</f>
        <v>9.3800000000000008</v>
      </c>
      <c r="I49" s="18">
        <f>VLOOKUP(C49,'[2]BOLETIM 191'!$A$8:$F$4131,5,FALSE)</f>
        <v>2.62</v>
      </c>
      <c r="J49" s="173">
        <f>VLOOKUP(C49,'[2]BOLETIM 191'!$A$8:$F$4131,6,FALSE)</f>
        <v>12</v>
      </c>
      <c r="K49" s="173">
        <f t="shared" si="14"/>
        <v>15</v>
      </c>
      <c r="L49" s="174">
        <f t="shared" si="15"/>
        <v>1575</v>
      </c>
      <c r="M49" s="143"/>
    </row>
    <row r="50" spans="2:13" s="139" customFormat="1" ht="21" customHeight="1" x14ac:dyDescent="0.25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9"/>
      <c r="M50" s="143"/>
    </row>
    <row r="51" spans="2:13" s="139" customFormat="1" ht="60" customHeight="1" x14ac:dyDescent="0.25">
      <c r="B51" s="162"/>
      <c r="C51" s="163"/>
      <c r="D51" s="163" t="s">
        <v>8295</v>
      </c>
      <c r="E51" s="164" t="s">
        <v>8222</v>
      </c>
      <c r="F51" s="164"/>
      <c r="G51" s="164"/>
      <c r="H51" s="164"/>
      <c r="I51" s="164"/>
      <c r="J51" s="164"/>
      <c r="K51" s="164"/>
      <c r="L51" s="165">
        <f>SUM(L52+L56+L61+L67+L69)</f>
        <v>190894.16000000003</v>
      </c>
      <c r="M51" s="143"/>
    </row>
    <row r="52" spans="2:13" s="139" customFormat="1" ht="42" customHeight="1" x14ac:dyDescent="0.25">
      <c r="B52" s="166"/>
      <c r="C52" s="167"/>
      <c r="D52" s="167" t="s">
        <v>8296</v>
      </c>
      <c r="E52" s="168" t="s">
        <v>8223</v>
      </c>
      <c r="F52" s="168"/>
      <c r="G52" s="168"/>
      <c r="H52" s="168"/>
      <c r="I52" s="168"/>
      <c r="J52" s="168"/>
      <c r="K52" s="168"/>
      <c r="L52" s="169">
        <f>SUM(L53:L55)</f>
        <v>22715.99</v>
      </c>
      <c r="M52" s="143"/>
    </row>
    <row r="53" spans="2:13" s="139" customFormat="1" ht="30" customHeight="1" x14ac:dyDescent="0.25">
      <c r="B53" s="170" t="s">
        <v>6821</v>
      </c>
      <c r="C53" s="171" t="s">
        <v>935</v>
      </c>
      <c r="D53" s="171" t="s">
        <v>8297</v>
      </c>
      <c r="E53" s="172" t="str">
        <f>VLOOKUP(C53,'[2]BOLETIM 191'!$A$8:$F$4131,2,FALSE)</f>
        <v>Forma plana em compensado para estrutura convencional</v>
      </c>
      <c r="F53" s="171" t="str">
        <f>VLOOKUP(C53,'[2]BOLETIM 191'!$A$8:$F$4131,3,FALSE)</f>
        <v>M2</v>
      </c>
      <c r="G53" s="18">
        <v>69.92</v>
      </c>
      <c r="H53" s="18">
        <f>VLOOKUP(C53,'[2]BOLETIM 191'!$A$8:$F$4131,4,FALSE)</f>
        <v>125.98</v>
      </c>
      <c r="I53" s="18">
        <f>VLOOKUP(C53,'[2]BOLETIM 191'!$A$8:$F$4131,5,FALSE)</f>
        <v>63.21</v>
      </c>
      <c r="J53" s="173">
        <f>VLOOKUP(C53,'[2]BOLETIM 191'!$A$8:$F$4131,6,FALSE)</f>
        <v>189.19</v>
      </c>
      <c r="K53" s="173">
        <f t="shared" ref="K53:K55" si="17">TRUNC(J53*1.25,2)</f>
        <v>236.48</v>
      </c>
      <c r="L53" s="174">
        <f t="shared" ref="L53:L55" si="18">TRUNC(G53*K53,2)</f>
        <v>16534.68</v>
      </c>
      <c r="M53" s="143"/>
    </row>
    <row r="54" spans="2:13" s="139" customFormat="1" ht="30" customHeight="1" x14ac:dyDescent="0.25">
      <c r="B54" s="170" t="s">
        <v>6821</v>
      </c>
      <c r="C54" s="171" t="s">
        <v>986</v>
      </c>
      <c r="D54" s="171" t="s">
        <v>8298</v>
      </c>
      <c r="E54" s="172" t="str">
        <f>VLOOKUP(C54,'[2]BOLETIM 191'!$A$8:$F$4131,2,FALSE)</f>
        <v>Concreto usinado, fck = 25 MPa</v>
      </c>
      <c r="F54" s="171" t="str">
        <f>VLOOKUP(C54,'[2]BOLETIM 191'!$A$8:$F$4131,3,FALSE)</f>
        <v>M3</v>
      </c>
      <c r="G54" s="18">
        <v>8.4700000000000006</v>
      </c>
      <c r="H54" s="18">
        <f>VLOOKUP(C54,'[2]BOLETIM 191'!$A$8:$F$4131,4,FALSE)</f>
        <v>465.21</v>
      </c>
      <c r="I54" s="18">
        <f>VLOOKUP(C54,'[2]BOLETIM 191'!$A$8:$F$4131,5,FALSE)</f>
        <v>0</v>
      </c>
      <c r="J54" s="173">
        <f>VLOOKUP(C54,'[2]BOLETIM 191'!$A$8:$F$4131,6,FALSE)</f>
        <v>465.21</v>
      </c>
      <c r="K54" s="173">
        <f t="shared" si="17"/>
        <v>581.51</v>
      </c>
      <c r="L54" s="174">
        <f t="shared" si="18"/>
        <v>4925.38</v>
      </c>
      <c r="M54" s="143"/>
    </row>
    <row r="55" spans="2:13" s="139" customFormat="1" ht="30" customHeight="1" x14ac:dyDescent="0.25">
      <c r="B55" s="170" t="s">
        <v>6821</v>
      </c>
      <c r="C55" s="171" t="s">
        <v>1029</v>
      </c>
      <c r="D55" s="171" t="s">
        <v>8299</v>
      </c>
      <c r="E55" s="172" t="str">
        <f>VLOOKUP(C55,'[2]BOLETIM 191'!$A$8:$F$4131,2,FALSE)</f>
        <v>Lançamento e adensamento de concreto ou massa em estrutura</v>
      </c>
      <c r="F55" s="171" t="str">
        <f>VLOOKUP(C55,'[2]BOLETIM 191'!$A$8:$F$4131,3,FALSE)</f>
        <v>M3</v>
      </c>
      <c r="G55" s="18">
        <v>8.4700000000000006</v>
      </c>
      <c r="H55" s="18">
        <f>VLOOKUP(C55,'[2]BOLETIM 191'!$A$8:$F$4131,4,FALSE)</f>
        <v>0</v>
      </c>
      <c r="I55" s="18">
        <f>VLOOKUP(C55,'[2]BOLETIM 191'!$A$8:$F$4131,5,FALSE)</f>
        <v>118.63</v>
      </c>
      <c r="J55" s="173">
        <f>VLOOKUP(C55,'[2]BOLETIM 191'!$A$8:$F$4131,6,FALSE)</f>
        <v>118.63</v>
      </c>
      <c r="K55" s="173">
        <f t="shared" si="17"/>
        <v>148.28</v>
      </c>
      <c r="L55" s="174">
        <f t="shared" si="18"/>
        <v>1255.93</v>
      </c>
      <c r="M55" s="143"/>
    </row>
    <row r="56" spans="2:13" s="139" customFormat="1" ht="42" customHeight="1" x14ac:dyDescent="0.25">
      <c r="B56" s="166"/>
      <c r="C56" s="167"/>
      <c r="D56" s="167" t="s">
        <v>8300</v>
      </c>
      <c r="E56" s="168" t="s">
        <v>8212</v>
      </c>
      <c r="F56" s="168"/>
      <c r="G56" s="168"/>
      <c r="H56" s="168"/>
      <c r="I56" s="168"/>
      <c r="J56" s="168"/>
      <c r="K56" s="168"/>
      <c r="L56" s="169">
        <f>SUM(L57:L60)</f>
        <v>19034.649999999998</v>
      </c>
      <c r="M56" s="143"/>
    </row>
    <row r="57" spans="2:13" s="139" customFormat="1" ht="30" customHeight="1" x14ac:dyDescent="0.25">
      <c r="B57" s="170" t="s">
        <v>6821</v>
      </c>
      <c r="C57" s="171" t="s">
        <v>1041</v>
      </c>
      <c r="D57" s="171" t="s">
        <v>8301</v>
      </c>
      <c r="E57" s="172" t="str">
        <f>VLOOKUP(C57,'[2]BOLETIM 191'!$A$8:$F$4131,2,FALSE)</f>
        <v>Lona plástica - 150 micron</v>
      </c>
      <c r="F57" s="171" t="str">
        <f>VLOOKUP(C57,'[2]BOLETIM 191'!$A$8:$F$4131,3,FALSE)</f>
        <v>M2</v>
      </c>
      <c r="G57" s="18">
        <v>226.71</v>
      </c>
      <c r="H57" s="18">
        <f>VLOOKUP(C57,'[2]BOLETIM 191'!$A$8:$F$4131,4,FALSE)</f>
        <v>3.28</v>
      </c>
      <c r="I57" s="18">
        <f>VLOOKUP(C57,'[2]BOLETIM 191'!$A$8:$F$4131,5,FALSE)</f>
        <v>0.61</v>
      </c>
      <c r="J57" s="173">
        <f>VLOOKUP(C57,'[2]BOLETIM 191'!$A$8:$F$4131,6,FALSE)</f>
        <v>3.89</v>
      </c>
      <c r="K57" s="173">
        <f t="shared" ref="K57:K60" si="19">TRUNC(J57*1.25,2)</f>
        <v>4.8600000000000003</v>
      </c>
      <c r="L57" s="174">
        <f t="shared" ref="L57" si="20">TRUNC(G57*K57,2)</f>
        <v>1101.81</v>
      </c>
      <c r="M57" s="143"/>
    </row>
    <row r="58" spans="2:13" s="139" customFormat="1" ht="30" customHeight="1" x14ac:dyDescent="0.25">
      <c r="B58" s="170" t="s">
        <v>6821</v>
      </c>
      <c r="C58" s="171" t="s">
        <v>979</v>
      </c>
      <c r="D58" s="171" t="s">
        <v>8302</v>
      </c>
      <c r="E58" s="172" t="str">
        <f>VLOOKUP(C58,'[2]BOLETIM 191'!$A$8:$F$4131,2,FALSE)</f>
        <v>Armadura em tela soldada de aço</v>
      </c>
      <c r="F58" s="171" t="str">
        <f>VLOOKUP(C58,'[2]BOLETIM 191'!$A$8:$F$4131,3,FALSE)</f>
        <v>KG</v>
      </c>
      <c r="G58" s="18">
        <v>508.93</v>
      </c>
      <c r="H58" s="18">
        <f>VLOOKUP(C58,'[2]BOLETIM 191'!$A$8:$F$4131,4,FALSE)</f>
        <v>11.73</v>
      </c>
      <c r="I58" s="18">
        <f>VLOOKUP(C58,'[2]BOLETIM 191'!$A$8:$F$4131,5,FALSE)</f>
        <v>1.31</v>
      </c>
      <c r="J58" s="173">
        <f>VLOOKUP(C58,'[2]BOLETIM 191'!$A$8:$F$4131,6,FALSE)</f>
        <v>13.04</v>
      </c>
      <c r="K58" s="173">
        <f t="shared" si="19"/>
        <v>16.3</v>
      </c>
      <c r="L58" s="174">
        <f t="shared" ref="L58:L60" si="21">TRUNC(G58*K58,2)</f>
        <v>8295.5499999999993</v>
      </c>
      <c r="M58" s="143"/>
    </row>
    <row r="59" spans="2:13" s="139" customFormat="1" ht="30" customHeight="1" x14ac:dyDescent="0.25">
      <c r="B59" s="170" t="s">
        <v>6821</v>
      </c>
      <c r="C59" s="171" t="s">
        <v>1001</v>
      </c>
      <c r="D59" s="171" t="s">
        <v>8303</v>
      </c>
      <c r="E59" s="172" t="str">
        <f>VLOOKUP(C59,'[2]BOLETIM 191'!$A$8:$F$4131,2,FALSE)</f>
        <v>Concreto usinado não estrutural mínimo 300 kg cimento / m³</v>
      </c>
      <c r="F59" s="171" t="str">
        <f>VLOOKUP(C59,'[2]BOLETIM 191'!$A$8:$F$4131,3,FALSE)</f>
        <v>M3</v>
      </c>
      <c r="G59" s="18">
        <v>11.34</v>
      </c>
      <c r="H59" s="18">
        <f>VLOOKUP(C59,'[2]BOLETIM 191'!$A$8:$F$4131,4,FALSE)</f>
        <v>492</v>
      </c>
      <c r="I59" s="18">
        <f>VLOOKUP(C59,'[2]BOLETIM 191'!$A$8:$F$4131,5,FALSE)</f>
        <v>0</v>
      </c>
      <c r="J59" s="173">
        <f>VLOOKUP(C59,'[2]BOLETIM 191'!$A$8:$F$4131,6,FALSE)</f>
        <v>492</v>
      </c>
      <c r="K59" s="173">
        <f t="shared" si="19"/>
        <v>615</v>
      </c>
      <c r="L59" s="174">
        <f t="shared" si="21"/>
        <v>6974.1</v>
      </c>
      <c r="M59" s="143"/>
    </row>
    <row r="60" spans="2:13" s="139" customFormat="1" ht="30" customHeight="1" x14ac:dyDescent="0.25">
      <c r="B60" s="170" t="s">
        <v>6821</v>
      </c>
      <c r="C60" s="171" t="s">
        <v>1039</v>
      </c>
      <c r="D60" s="171" t="s">
        <v>8304</v>
      </c>
      <c r="E60" s="172" t="str">
        <f>VLOOKUP(C60,'[2]BOLETIM 191'!$A$8:$F$4131,2,FALSE)</f>
        <v>Lastro de pedra britada</v>
      </c>
      <c r="F60" s="171" t="str">
        <f>VLOOKUP(C60,'[2]BOLETIM 191'!$A$8:$F$4131,3,FALSE)</f>
        <v>M3</v>
      </c>
      <c r="G60" s="18">
        <v>11.34</v>
      </c>
      <c r="H60" s="18">
        <f>VLOOKUP(C60,'[2]BOLETIM 191'!$A$8:$F$4131,4,FALSE)</f>
        <v>157.34</v>
      </c>
      <c r="I60" s="18">
        <f>VLOOKUP(C60,'[2]BOLETIM 191'!$A$8:$F$4131,5,FALSE)</f>
        <v>30.54</v>
      </c>
      <c r="J60" s="173">
        <f>VLOOKUP(C60,'[2]BOLETIM 191'!$A$8:$F$4131,6,FALSE)</f>
        <v>187.88</v>
      </c>
      <c r="K60" s="173">
        <f t="shared" si="19"/>
        <v>234.85</v>
      </c>
      <c r="L60" s="174">
        <f t="shared" si="21"/>
        <v>2663.19</v>
      </c>
      <c r="M60" s="143"/>
    </row>
    <row r="61" spans="2:13" s="139" customFormat="1" ht="42" customHeight="1" x14ac:dyDescent="0.25">
      <c r="B61" s="166"/>
      <c r="C61" s="167"/>
      <c r="D61" s="167" t="s">
        <v>8347</v>
      </c>
      <c r="E61" s="168" t="s">
        <v>8224</v>
      </c>
      <c r="F61" s="168"/>
      <c r="G61" s="168"/>
      <c r="H61" s="168"/>
      <c r="I61" s="168"/>
      <c r="J61" s="168"/>
      <c r="K61" s="168"/>
      <c r="L61" s="169">
        <f>SUM(L62:L66)</f>
        <v>94608.82</v>
      </c>
      <c r="M61" s="143"/>
    </row>
    <row r="62" spans="2:13" s="139" customFormat="1" ht="30" customHeight="1" x14ac:dyDescent="0.25">
      <c r="B62" s="170" t="s">
        <v>6821</v>
      </c>
      <c r="C62" s="171" t="s">
        <v>1231</v>
      </c>
      <c r="D62" s="171" t="s">
        <v>8348</v>
      </c>
      <c r="E62" s="172" t="str">
        <f>VLOOKUP(C62,'[2]BOLETIM 191'!$A$8:$F$4131,2,FALSE)</f>
        <v>Alvenaria de bloco cerâmico estrutural de 14 cm</v>
      </c>
      <c r="F62" s="171" t="str">
        <f>VLOOKUP(C62,'[2]BOLETIM 191'!$A$8:$F$4131,3,FALSE)</f>
        <v>M2</v>
      </c>
      <c r="G62" s="18">
        <v>562.79</v>
      </c>
      <c r="H62" s="18">
        <f>VLOOKUP(C62,'[2]BOLETIM 191'!$A$8:$F$4131,4,FALSE)</f>
        <v>46.64</v>
      </c>
      <c r="I62" s="18">
        <f>VLOOKUP(C62,'[2]BOLETIM 191'!$A$8:$F$4131,5,FALSE)</f>
        <v>35.9</v>
      </c>
      <c r="J62" s="173">
        <f>VLOOKUP(C62,'[2]BOLETIM 191'!$A$8:$F$4131,6,FALSE)</f>
        <v>82.54</v>
      </c>
      <c r="K62" s="173">
        <f t="shared" ref="K62:K66" si="22">TRUNC(J62*1.25,2)</f>
        <v>103.17</v>
      </c>
      <c r="L62" s="174">
        <f t="shared" ref="L62:L66" si="23">TRUNC(G62*K62,2)</f>
        <v>58063.040000000001</v>
      </c>
      <c r="M62" s="143"/>
    </row>
    <row r="63" spans="2:13" s="139" customFormat="1" ht="30" customHeight="1" x14ac:dyDescent="0.25">
      <c r="B63" s="170" t="s">
        <v>6821</v>
      </c>
      <c r="C63" s="171" t="s">
        <v>1281</v>
      </c>
      <c r="D63" s="171" t="s">
        <v>8349</v>
      </c>
      <c r="E63" s="172" t="str">
        <f>VLOOKUP(C63,'[2]BOLETIM 191'!$A$8:$F$4131,2,FALSE)</f>
        <v>Divisória em placas de gesso acartonado, resistência ao fogo 60 minutos, espessura 120/90mm - 1RF / 1RF LM</v>
      </c>
      <c r="F63" s="171" t="str">
        <f>VLOOKUP(C63,'[2]BOLETIM 191'!$A$8:$F$4131,3,FALSE)</f>
        <v>M2</v>
      </c>
      <c r="G63" s="18">
        <v>33.31</v>
      </c>
      <c r="H63" s="18">
        <f>VLOOKUP(C63,'[2]BOLETIM 191'!$A$8:$F$4131,4,FALSE)</f>
        <v>225.47</v>
      </c>
      <c r="I63" s="18">
        <f>VLOOKUP(C63,'[2]BOLETIM 191'!$A$8:$F$4131,5,FALSE)</f>
        <v>0</v>
      </c>
      <c r="J63" s="173">
        <f>VLOOKUP(C63,'[2]BOLETIM 191'!$A$8:$F$4131,6,FALSE)</f>
        <v>225.47</v>
      </c>
      <c r="K63" s="173">
        <f t="shared" si="22"/>
        <v>281.83</v>
      </c>
      <c r="L63" s="174">
        <f t="shared" si="23"/>
        <v>9387.75</v>
      </c>
      <c r="M63" s="143"/>
    </row>
    <row r="64" spans="2:13" s="139" customFormat="1" ht="30" customHeight="1" x14ac:dyDescent="0.25">
      <c r="B64" s="170" t="s">
        <v>6821</v>
      </c>
      <c r="C64" s="171" t="s">
        <v>1281</v>
      </c>
      <c r="D64" s="171" t="s">
        <v>8350</v>
      </c>
      <c r="E64" s="172" t="str">
        <f>VLOOKUP(C64,'[2]BOLETIM 191'!$A$8:$F$4131,2,FALSE)</f>
        <v>Divisória em placas de gesso acartonado, resistência ao fogo 60 minutos, espessura 120/90mm - 1RF / 1RF LM</v>
      </c>
      <c r="F64" s="171" t="str">
        <f>VLOOKUP(C64,'[2]BOLETIM 191'!$A$8:$F$4131,3,FALSE)</f>
        <v>M2</v>
      </c>
      <c r="G64" s="18">
        <v>68.31</v>
      </c>
      <c r="H64" s="18">
        <f>VLOOKUP(C64,'[2]BOLETIM 191'!$A$8:$F$4131,4,FALSE)</f>
        <v>225.47</v>
      </c>
      <c r="I64" s="18">
        <f>VLOOKUP(C64,'[2]BOLETIM 191'!$A$8:$F$4131,5,FALSE)</f>
        <v>0</v>
      </c>
      <c r="J64" s="173">
        <f>VLOOKUP(C64,'[2]BOLETIM 191'!$A$8:$F$4131,6,FALSE)</f>
        <v>225.47</v>
      </c>
      <c r="K64" s="173">
        <f t="shared" si="22"/>
        <v>281.83</v>
      </c>
      <c r="L64" s="174">
        <f t="shared" si="23"/>
        <v>19251.8</v>
      </c>
      <c r="M64" s="143"/>
    </row>
    <row r="65" spans="2:13" s="139" customFormat="1" ht="30" customHeight="1" x14ac:dyDescent="0.25">
      <c r="B65" s="170" t="s">
        <v>6821</v>
      </c>
      <c r="C65" s="171" t="s">
        <v>1019</v>
      </c>
      <c r="D65" s="171" t="s">
        <v>8351</v>
      </c>
      <c r="E65" s="172" t="str">
        <f>VLOOKUP(C65,'[2]BOLETIM 191'!$A$8:$F$4131,2,FALSE)</f>
        <v>Argamassa graute</v>
      </c>
      <c r="F65" s="171" t="str">
        <f>VLOOKUP(C65,'[2]BOLETIM 191'!$A$8:$F$4131,3,FALSE)</f>
        <v>M3</v>
      </c>
      <c r="G65" s="18">
        <v>11.95</v>
      </c>
      <c r="H65" s="18">
        <f>VLOOKUP(C65,'[2]BOLETIM 191'!$A$8:$F$4131,4,FALSE)</f>
        <v>353.57</v>
      </c>
      <c r="I65" s="18">
        <f>VLOOKUP(C65,'[2]BOLETIM 191'!$A$8:$F$4131,5,FALSE)</f>
        <v>57.1</v>
      </c>
      <c r="J65" s="173">
        <f>VLOOKUP(C65,'[2]BOLETIM 191'!$A$8:$F$4131,6,FALSE)</f>
        <v>410.67</v>
      </c>
      <c r="K65" s="173">
        <f t="shared" si="22"/>
        <v>513.33000000000004</v>
      </c>
      <c r="L65" s="174">
        <f t="shared" si="23"/>
        <v>6134.29</v>
      </c>
      <c r="M65" s="143"/>
    </row>
    <row r="66" spans="2:13" s="139" customFormat="1" ht="30" customHeight="1" x14ac:dyDescent="0.25">
      <c r="B66" s="170" t="s">
        <v>6821</v>
      </c>
      <c r="C66" s="171" t="s">
        <v>1029</v>
      </c>
      <c r="D66" s="171" t="s">
        <v>8352</v>
      </c>
      <c r="E66" s="172" t="str">
        <f>VLOOKUP(C66,'[2]BOLETIM 191'!$A$8:$F$4131,2,FALSE)</f>
        <v>Lançamento e adensamento de concreto ou massa em estrutura</v>
      </c>
      <c r="F66" s="171" t="str">
        <f>VLOOKUP(C66,'[2]BOLETIM 191'!$A$8:$F$4131,3,FALSE)</f>
        <v>M3</v>
      </c>
      <c r="G66" s="18">
        <v>11.95</v>
      </c>
      <c r="H66" s="18">
        <f>VLOOKUP(C66,'[2]BOLETIM 191'!$A$8:$F$4131,4,FALSE)</f>
        <v>0</v>
      </c>
      <c r="I66" s="18">
        <f>VLOOKUP(C66,'[2]BOLETIM 191'!$A$8:$F$4131,5,FALSE)</f>
        <v>118.63</v>
      </c>
      <c r="J66" s="173">
        <f>VLOOKUP(C66,'[2]BOLETIM 191'!$A$8:$F$4131,6,FALSE)</f>
        <v>118.63</v>
      </c>
      <c r="K66" s="173">
        <f t="shared" si="22"/>
        <v>148.28</v>
      </c>
      <c r="L66" s="174">
        <f t="shared" si="23"/>
        <v>1771.94</v>
      </c>
      <c r="M66" s="143"/>
    </row>
    <row r="67" spans="2:13" s="139" customFormat="1" ht="42" customHeight="1" x14ac:dyDescent="0.25">
      <c r="B67" s="166"/>
      <c r="C67" s="167"/>
      <c r="D67" s="167" t="s">
        <v>8353</v>
      </c>
      <c r="E67" s="168" t="s">
        <v>8225</v>
      </c>
      <c r="F67" s="168"/>
      <c r="G67" s="168"/>
      <c r="H67" s="168"/>
      <c r="I67" s="168"/>
      <c r="J67" s="168"/>
      <c r="K67" s="168"/>
      <c r="L67" s="169">
        <f>SUM(L68)</f>
        <v>32425.06</v>
      </c>
      <c r="M67" s="143"/>
    </row>
    <row r="68" spans="2:13" s="139" customFormat="1" ht="30" customHeight="1" x14ac:dyDescent="0.25">
      <c r="B68" s="170" t="s">
        <v>6821</v>
      </c>
      <c r="C68" s="171" t="s">
        <v>1169</v>
      </c>
      <c r="D68" s="171" t="s">
        <v>8354</v>
      </c>
      <c r="E68" s="172" t="str">
        <f>VLOOKUP(C68,'[2]BOLETIM 191'!$A$8:$F$4131,2,FALSE)</f>
        <v>Laje pré-fabricada mista vigota treliçada/lajota cerâmica - LT 16 (12+4) e capa com concreto de 25 MPa</v>
      </c>
      <c r="F68" s="171" t="str">
        <f>VLOOKUP(C68,'[2]BOLETIM 191'!$A$8:$F$4131,3,FALSE)</f>
        <v>M2</v>
      </c>
      <c r="G68" s="18">
        <v>162.02000000000001</v>
      </c>
      <c r="H68" s="18">
        <f>VLOOKUP(C68,'[2]BOLETIM 191'!$A$8:$F$4131,4,FALSE)</f>
        <v>123.97</v>
      </c>
      <c r="I68" s="18">
        <f>VLOOKUP(C68,'[2]BOLETIM 191'!$A$8:$F$4131,5,FALSE)</f>
        <v>36.14</v>
      </c>
      <c r="J68" s="173">
        <f>VLOOKUP(C68,'[2]BOLETIM 191'!$A$8:$F$4131,6,FALSE)</f>
        <v>160.11000000000001</v>
      </c>
      <c r="K68" s="173">
        <f>TRUNC(J68*1.25,2)</f>
        <v>200.13</v>
      </c>
      <c r="L68" s="174">
        <f t="shared" ref="L68" si="24">TRUNC(G68*K68,2)</f>
        <v>32425.06</v>
      </c>
      <c r="M68" s="143"/>
    </row>
    <row r="69" spans="2:13" s="139" customFormat="1" ht="42" customHeight="1" x14ac:dyDescent="0.25">
      <c r="B69" s="166"/>
      <c r="C69" s="167"/>
      <c r="D69" s="167" t="s">
        <v>8355</v>
      </c>
      <c r="E69" s="168" t="s">
        <v>8226</v>
      </c>
      <c r="F69" s="168"/>
      <c r="G69" s="168"/>
      <c r="H69" s="168"/>
      <c r="I69" s="168"/>
      <c r="J69" s="168"/>
      <c r="K69" s="168"/>
      <c r="L69" s="169">
        <f>SUM(L70:L71)</f>
        <v>22109.64</v>
      </c>
      <c r="M69" s="143"/>
    </row>
    <row r="70" spans="2:13" s="139" customFormat="1" ht="30" customHeight="1" x14ac:dyDescent="0.25">
      <c r="B70" s="170" t="s">
        <v>6821</v>
      </c>
      <c r="C70" s="171" t="s">
        <v>973</v>
      </c>
      <c r="D70" s="171" t="s">
        <v>8356</v>
      </c>
      <c r="E70" s="172" t="str">
        <f>VLOOKUP(C70,'[2]BOLETIM 191'!$A$8:$F$4131,2,FALSE)</f>
        <v>Armadura em barra de aço CA-50 (A ou B) fyk = 500 MPa</v>
      </c>
      <c r="F70" s="171" t="str">
        <f>VLOOKUP(C70,'[2]BOLETIM 191'!$A$8:$F$4131,3,FALSE)</f>
        <v>KG</v>
      </c>
      <c r="G70" s="18">
        <v>1285</v>
      </c>
      <c r="H70" s="18">
        <f>VLOOKUP(C70,'[2]BOLETIM 191'!$A$8:$F$4131,4,FALSE)</f>
        <v>8.83</v>
      </c>
      <c r="I70" s="18">
        <f>VLOOKUP(C70,'[2]BOLETIM 191'!$A$8:$F$4131,5,FALSE)</f>
        <v>2.62</v>
      </c>
      <c r="J70" s="173">
        <f>VLOOKUP(C70,'[2]BOLETIM 191'!$A$8:$F$4131,6,FALSE)</f>
        <v>11.45</v>
      </c>
      <c r="K70" s="173">
        <f t="shared" ref="K70:K71" si="25">TRUNC(J70*1.25,2)</f>
        <v>14.31</v>
      </c>
      <c r="L70" s="174">
        <f t="shared" ref="L70:L71" si="26">TRUNC(G70*K70,2)</f>
        <v>18388.349999999999</v>
      </c>
      <c r="M70" s="143"/>
    </row>
    <row r="71" spans="2:13" s="139" customFormat="1" ht="30" customHeight="1" x14ac:dyDescent="0.25">
      <c r="B71" s="170" t="s">
        <v>6821</v>
      </c>
      <c r="C71" s="171" t="s">
        <v>979</v>
      </c>
      <c r="D71" s="171" t="s">
        <v>8357</v>
      </c>
      <c r="E71" s="172" t="str">
        <f>VLOOKUP(C71,'[2]BOLETIM 191'!$A$8:$F$4131,2,FALSE)</f>
        <v>Armadura em tela soldada de aço</v>
      </c>
      <c r="F71" s="171" t="str">
        <f>VLOOKUP(C71,'[2]BOLETIM 191'!$A$8:$F$4131,3,FALSE)</f>
        <v>KG</v>
      </c>
      <c r="G71" s="18">
        <v>228.3</v>
      </c>
      <c r="H71" s="18">
        <f>VLOOKUP(C71,'[2]BOLETIM 191'!$A$8:$F$4131,4,FALSE)</f>
        <v>11.73</v>
      </c>
      <c r="I71" s="18">
        <f>VLOOKUP(C71,'[2]BOLETIM 191'!$A$8:$F$4131,5,FALSE)</f>
        <v>1.31</v>
      </c>
      <c r="J71" s="173">
        <f>VLOOKUP(C71,'[2]BOLETIM 191'!$A$8:$F$4131,6,FALSE)</f>
        <v>13.04</v>
      </c>
      <c r="K71" s="173">
        <f t="shared" si="25"/>
        <v>16.3</v>
      </c>
      <c r="L71" s="174">
        <f t="shared" si="26"/>
        <v>3721.29</v>
      </c>
      <c r="M71" s="143"/>
    </row>
    <row r="72" spans="2:13" s="139" customFormat="1" ht="21" customHeight="1" x14ac:dyDescent="0.25">
      <c r="B72" s="177"/>
      <c r="C72" s="178"/>
      <c r="D72" s="178"/>
      <c r="E72" s="178"/>
      <c r="F72" s="178"/>
      <c r="G72" s="178"/>
      <c r="H72" s="178"/>
      <c r="I72" s="178"/>
      <c r="J72" s="178"/>
      <c r="K72" s="178"/>
      <c r="L72" s="179"/>
      <c r="M72" s="143"/>
    </row>
    <row r="73" spans="2:13" s="139" customFormat="1" ht="60" customHeight="1" x14ac:dyDescent="0.25">
      <c r="B73" s="162"/>
      <c r="C73" s="163"/>
      <c r="D73" s="163" t="s">
        <v>8305</v>
      </c>
      <c r="E73" s="164" t="s">
        <v>8227</v>
      </c>
      <c r="F73" s="164"/>
      <c r="G73" s="164"/>
      <c r="H73" s="164"/>
      <c r="I73" s="164"/>
      <c r="J73" s="164"/>
      <c r="K73" s="164"/>
      <c r="L73" s="165">
        <f>SUM(L74+L83)</f>
        <v>8977.7999999999993</v>
      </c>
      <c r="M73" s="143"/>
    </row>
    <row r="74" spans="2:13" s="139" customFormat="1" ht="42" customHeight="1" x14ac:dyDescent="0.25">
      <c r="B74" s="166"/>
      <c r="C74" s="167"/>
      <c r="D74" s="167" t="s">
        <v>8306</v>
      </c>
      <c r="E74" s="168" t="s">
        <v>8228</v>
      </c>
      <c r="F74" s="168"/>
      <c r="G74" s="168"/>
      <c r="H74" s="168"/>
      <c r="I74" s="168"/>
      <c r="J74" s="168"/>
      <c r="K74" s="168"/>
      <c r="L74" s="169">
        <f>SUM(L75:L82)</f>
        <v>4746.7699999999995</v>
      </c>
      <c r="M74" s="143"/>
    </row>
    <row r="75" spans="2:13" s="139" customFormat="1" ht="30" customHeight="1" x14ac:dyDescent="0.25">
      <c r="B75" s="170" t="s">
        <v>6821</v>
      </c>
      <c r="C75" s="171" t="s">
        <v>299</v>
      </c>
      <c r="D75" s="171" t="s">
        <v>8307</v>
      </c>
      <c r="E75" s="172" t="str">
        <f>VLOOKUP(C75,'[2]BOLETIM 191'!$A$8:$F$4131,2,FALSE)</f>
        <v>Locação de obra de edificação</v>
      </c>
      <c r="F75" s="171" t="str">
        <f>VLOOKUP(C75,'[2]BOLETIM 191'!$A$8:$F$4131,3,FALSE)</f>
        <v>M2</v>
      </c>
      <c r="G75" s="18">
        <v>17.420000000000002</v>
      </c>
      <c r="H75" s="18">
        <f>VLOOKUP(C75,'[2]BOLETIM 191'!$A$8:$F$4131,4,FALSE)</f>
        <v>10.97</v>
      </c>
      <c r="I75" s="18">
        <f>VLOOKUP(C75,'[2]BOLETIM 191'!$A$8:$F$4131,5,FALSE)</f>
        <v>5.87</v>
      </c>
      <c r="J75" s="173">
        <f>VLOOKUP(C75,'[2]BOLETIM 191'!$A$8:$F$4131,6,FALSE)</f>
        <v>16.84</v>
      </c>
      <c r="K75" s="173">
        <f t="shared" ref="K75:K82" si="27">TRUNC(J75*1.25,2)</f>
        <v>21.05</v>
      </c>
      <c r="L75" s="174">
        <f t="shared" ref="L75:L82" si="28">TRUNC(G75*K75,2)</f>
        <v>366.69</v>
      </c>
      <c r="M75" s="143"/>
    </row>
    <row r="76" spans="2:13" s="139" customFormat="1" ht="30" customHeight="1" x14ac:dyDescent="0.25">
      <c r="B76" s="170" t="s">
        <v>6821</v>
      </c>
      <c r="C76" s="171" t="s">
        <v>1041</v>
      </c>
      <c r="D76" s="171" t="s">
        <v>8358</v>
      </c>
      <c r="E76" s="172" t="str">
        <f>VLOOKUP(C76,'[2]BOLETIM 191'!$A$8:$F$4131,2,FALSE)</f>
        <v>Lona plástica - 150 micron</v>
      </c>
      <c r="F76" s="171" t="str">
        <f>VLOOKUP(C76,'[2]BOLETIM 191'!$A$8:$F$4131,3,FALSE)</f>
        <v>M2</v>
      </c>
      <c r="G76" s="18">
        <v>10.55</v>
      </c>
      <c r="H76" s="18">
        <f>VLOOKUP(C76,'[2]BOLETIM 191'!$A$8:$F$4131,4,FALSE)</f>
        <v>3.28</v>
      </c>
      <c r="I76" s="18">
        <f>VLOOKUP(C76,'[2]BOLETIM 191'!$A$8:$F$4131,5,FALSE)</f>
        <v>0.61</v>
      </c>
      <c r="J76" s="173">
        <f>VLOOKUP(C76,'[2]BOLETIM 191'!$A$8:$F$4131,6,FALSE)</f>
        <v>3.89</v>
      </c>
      <c r="K76" s="173">
        <f t="shared" si="27"/>
        <v>4.8600000000000003</v>
      </c>
      <c r="L76" s="174">
        <f t="shared" si="28"/>
        <v>51.27</v>
      </c>
      <c r="M76" s="143"/>
    </row>
    <row r="77" spans="2:13" s="139" customFormat="1" ht="30" customHeight="1" x14ac:dyDescent="0.25">
      <c r="B77" s="170" t="s">
        <v>6821</v>
      </c>
      <c r="C77" s="171" t="s">
        <v>1001</v>
      </c>
      <c r="D77" s="171" t="s">
        <v>8359</v>
      </c>
      <c r="E77" s="172" t="str">
        <f>VLOOKUP(C77,'[2]BOLETIM 191'!$A$8:$F$4131,2,FALSE)</f>
        <v>Concreto usinado não estrutural mínimo 300 kg cimento / m³</v>
      </c>
      <c r="F77" s="171" t="str">
        <f>VLOOKUP(C77,'[2]BOLETIM 191'!$A$8:$F$4131,3,FALSE)</f>
        <v>M3</v>
      </c>
      <c r="G77" s="18">
        <v>0.99</v>
      </c>
      <c r="H77" s="18">
        <f>VLOOKUP(C77,'[2]BOLETIM 191'!$A$8:$F$4131,4,FALSE)</f>
        <v>492</v>
      </c>
      <c r="I77" s="18">
        <f>VLOOKUP(C77,'[2]BOLETIM 191'!$A$8:$F$4131,5,FALSE)</f>
        <v>0</v>
      </c>
      <c r="J77" s="173">
        <f>VLOOKUP(C77,'[2]BOLETIM 191'!$A$8:$F$4131,6,FALSE)</f>
        <v>492</v>
      </c>
      <c r="K77" s="173">
        <f t="shared" si="27"/>
        <v>615</v>
      </c>
      <c r="L77" s="174">
        <f t="shared" si="28"/>
        <v>608.85</v>
      </c>
      <c r="M77" s="143"/>
    </row>
    <row r="78" spans="2:13" s="139" customFormat="1" ht="30" customHeight="1" x14ac:dyDescent="0.25">
      <c r="B78" s="170" t="s">
        <v>6821</v>
      </c>
      <c r="C78" s="171" t="s">
        <v>1025</v>
      </c>
      <c r="D78" s="171" t="s">
        <v>8360</v>
      </c>
      <c r="E78" s="172" t="str">
        <f>VLOOKUP(C78,'[2]BOLETIM 191'!$A$8:$F$4131,2,FALSE)</f>
        <v>Lançamento, espalhamento e adensamento de concreto ou massa em lastro e/ou enchimento</v>
      </c>
      <c r="F78" s="171" t="str">
        <f>VLOOKUP(C78,'[2]BOLETIM 191'!$A$8:$F$4131,3,FALSE)</f>
        <v>M3</v>
      </c>
      <c r="G78" s="18">
        <v>0.99</v>
      </c>
      <c r="H78" s="18">
        <f>VLOOKUP(C78,'[2]BOLETIM 191'!$A$8:$F$4131,4,FALSE)</f>
        <v>0</v>
      </c>
      <c r="I78" s="18">
        <f>VLOOKUP(C78,'[2]BOLETIM 191'!$A$8:$F$4131,5,FALSE)</f>
        <v>85.87</v>
      </c>
      <c r="J78" s="173">
        <f>VLOOKUP(C78,'[2]BOLETIM 191'!$A$8:$F$4131,6,FALSE)</f>
        <v>85.87</v>
      </c>
      <c r="K78" s="173">
        <f t="shared" si="27"/>
        <v>107.33</v>
      </c>
      <c r="L78" s="174">
        <f t="shared" si="28"/>
        <v>106.25</v>
      </c>
      <c r="M78" s="143"/>
    </row>
    <row r="79" spans="2:13" s="139" customFormat="1" ht="30" customHeight="1" x14ac:dyDescent="0.25">
      <c r="B79" s="170" t="s">
        <v>6821</v>
      </c>
      <c r="C79" s="171" t="s">
        <v>986</v>
      </c>
      <c r="D79" s="171" t="s">
        <v>8361</v>
      </c>
      <c r="E79" s="172" t="str">
        <f>VLOOKUP(C79,'[2]BOLETIM 191'!$A$8:$F$4131,2,FALSE)</f>
        <v>Concreto usinado, fck = 25 MPa</v>
      </c>
      <c r="F79" s="171" t="str">
        <f>VLOOKUP(C79,'[2]BOLETIM 191'!$A$8:$F$4131,3,FALSE)</f>
        <v>M3</v>
      </c>
      <c r="G79" s="18">
        <v>1.7</v>
      </c>
      <c r="H79" s="18">
        <f>VLOOKUP(C79,'[2]BOLETIM 191'!$A$8:$F$4131,4,FALSE)</f>
        <v>465.21</v>
      </c>
      <c r="I79" s="18">
        <f>VLOOKUP(C79,'[2]BOLETIM 191'!$A$8:$F$4131,5,FALSE)</f>
        <v>0</v>
      </c>
      <c r="J79" s="173">
        <f>VLOOKUP(C79,'[2]BOLETIM 191'!$A$8:$F$4131,6,FALSE)</f>
        <v>465.21</v>
      </c>
      <c r="K79" s="173">
        <f t="shared" si="27"/>
        <v>581.51</v>
      </c>
      <c r="L79" s="174">
        <f t="shared" si="28"/>
        <v>988.56</v>
      </c>
      <c r="M79" s="143"/>
    </row>
    <row r="80" spans="2:13" s="139" customFormat="1" ht="30" customHeight="1" x14ac:dyDescent="0.25">
      <c r="B80" s="170" t="s">
        <v>6821</v>
      </c>
      <c r="C80" s="171" t="s">
        <v>1027</v>
      </c>
      <c r="D80" s="171" t="s">
        <v>8362</v>
      </c>
      <c r="E80" s="172" t="str">
        <f>VLOOKUP(C80,'[2]BOLETIM 191'!$A$8:$F$4131,2,FALSE)</f>
        <v>Lançamento e adensamento de concreto ou massa em fundação</v>
      </c>
      <c r="F80" s="171" t="str">
        <f>VLOOKUP(C80,'[2]BOLETIM 191'!$A$8:$F$4131,3,FALSE)</f>
        <v>M3</v>
      </c>
      <c r="G80" s="18">
        <v>1.7</v>
      </c>
      <c r="H80" s="18">
        <f>VLOOKUP(C80,'[2]BOLETIM 191'!$A$8:$F$4131,4,FALSE)</f>
        <v>0</v>
      </c>
      <c r="I80" s="18">
        <f>VLOOKUP(C80,'[2]BOLETIM 191'!$A$8:$F$4131,5,FALSE)</f>
        <v>171.74</v>
      </c>
      <c r="J80" s="173">
        <f>VLOOKUP(C80,'[2]BOLETIM 191'!$A$8:$F$4131,6,FALSE)</f>
        <v>171.74</v>
      </c>
      <c r="K80" s="173">
        <f t="shared" si="27"/>
        <v>214.67</v>
      </c>
      <c r="L80" s="174">
        <f t="shared" si="28"/>
        <v>364.93</v>
      </c>
      <c r="M80" s="143"/>
    </row>
    <row r="81" spans="2:13" s="139" customFormat="1" ht="30" customHeight="1" x14ac:dyDescent="0.25">
      <c r="B81" s="170" t="s">
        <v>6821</v>
      </c>
      <c r="C81" s="171" t="s">
        <v>923</v>
      </c>
      <c r="D81" s="171" t="s">
        <v>8363</v>
      </c>
      <c r="E81" s="172" t="str">
        <f>VLOOKUP(C81,'[2]BOLETIM 191'!$A$8:$F$4131,2,FALSE)</f>
        <v>Forma em madeira comum para fundação</v>
      </c>
      <c r="F81" s="171" t="str">
        <f>VLOOKUP(C81,'[2]BOLETIM 191'!$A$8:$F$4131,3,FALSE)</f>
        <v>M2</v>
      </c>
      <c r="G81" s="18">
        <v>8.2899999999999991</v>
      </c>
      <c r="H81" s="18">
        <f>VLOOKUP(C81,'[2]BOLETIM 191'!$A$8:$F$4131,4,FALSE)</f>
        <v>42.04</v>
      </c>
      <c r="I81" s="18">
        <f>VLOOKUP(C81,'[2]BOLETIM 191'!$A$8:$F$4131,5,FALSE)</f>
        <v>58.7</v>
      </c>
      <c r="J81" s="173">
        <f>VLOOKUP(C81,'[2]BOLETIM 191'!$A$8:$F$4131,6,FALSE)</f>
        <v>100.74</v>
      </c>
      <c r="K81" s="173">
        <f t="shared" si="27"/>
        <v>125.92</v>
      </c>
      <c r="L81" s="174">
        <f t="shared" ref="L81" si="29">TRUNC(G81*K81,2)</f>
        <v>1043.8699999999999</v>
      </c>
      <c r="M81" s="143"/>
    </row>
    <row r="82" spans="2:13" s="139" customFormat="1" ht="30" customHeight="1" x14ac:dyDescent="0.25">
      <c r="B82" s="170" t="s">
        <v>6821</v>
      </c>
      <c r="C82" s="171" t="s">
        <v>973</v>
      </c>
      <c r="D82" s="171" t="s">
        <v>8364</v>
      </c>
      <c r="E82" s="172" t="str">
        <f>VLOOKUP(C82,'[2]BOLETIM 191'!$A$8:$F$4131,2,FALSE)</f>
        <v>Armadura em barra de aço CA-50 (A ou B) fyk = 500 MPa</v>
      </c>
      <c r="F82" s="171" t="str">
        <f>VLOOKUP(C82,'[2]BOLETIM 191'!$A$8:$F$4131,3,FALSE)</f>
        <v>KG</v>
      </c>
      <c r="G82" s="18">
        <v>85</v>
      </c>
      <c r="H82" s="18">
        <f>VLOOKUP(C82,'[2]BOLETIM 191'!$A$8:$F$4131,4,FALSE)</f>
        <v>8.83</v>
      </c>
      <c r="I82" s="18">
        <f>VLOOKUP(C82,'[2]BOLETIM 191'!$A$8:$F$4131,5,FALSE)</f>
        <v>2.62</v>
      </c>
      <c r="J82" s="173">
        <f>VLOOKUP(C82,'[2]BOLETIM 191'!$A$8:$F$4131,6,FALSE)</f>
        <v>11.45</v>
      </c>
      <c r="K82" s="173">
        <f t="shared" si="27"/>
        <v>14.31</v>
      </c>
      <c r="L82" s="174">
        <f t="shared" si="28"/>
        <v>1216.3499999999999</v>
      </c>
      <c r="M82" s="143"/>
    </row>
    <row r="83" spans="2:13" s="139" customFormat="1" ht="42" customHeight="1" x14ac:dyDescent="0.25">
      <c r="B83" s="166"/>
      <c r="C83" s="167"/>
      <c r="D83" s="167" t="s">
        <v>8308</v>
      </c>
      <c r="E83" s="168" t="s">
        <v>8229</v>
      </c>
      <c r="F83" s="168"/>
      <c r="G83" s="168"/>
      <c r="H83" s="168"/>
      <c r="I83" s="168"/>
      <c r="J83" s="168"/>
      <c r="K83" s="168"/>
      <c r="L83" s="169">
        <f>SUM(L84:L91)</f>
        <v>4231.03</v>
      </c>
      <c r="M83" s="143"/>
    </row>
    <row r="84" spans="2:13" s="139" customFormat="1" ht="30" customHeight="1" x14ac:dyDescent="0.25">
      <c r="B84" s="170" t="s">
        <v>6821</v>
      </c>
      <c r="C84" s="171" t="s">
        <v>299</v>
      </c>
      <c r="D84" s="171" t="s">
        <v>8309</v>
      </c>
      <c r="E84" s="172" t="str">
        <f>VLOOKUP(C84,'[2]BOLETIM 191'!$A$8:$F$4131,2,FALSE)</f>
        <v>Locação de obra de edificação</v>
      </c>
      <c r="F84" s="171" t="str">
        <f>VLOOKUP(C84,'[2]BOLETIM 191'!$A$8:$F$4131,3,FALSE)</f>
        <v>M2</v>
      </c>
      <c r="G84" s="18">
        <v>21.48</v>
      </c>
      <c r="H84" s="18">
        <f>VLOOKUP(C84,'[2]BOLETIM 191'!$A$8:$F$4131,4,FALSE)</f>
        <v>10.97</v>
      </c>
      <c r="I84" s="18">
        <f>VLOOKUP(C84,'[2]BOLETIM 191'!$A$8:$F$4131,5,FALSE)</f>
        <v>5.87</v>
      </c>
      <c r="J84" s="173">
        <f>VLOOKUP(C84,'[2]BOLETIM 191'!$A$8:$F$4131,6,FALSE)</f>
        <v>16.84</v>
      </c>
      <c r="K84" s="173">
        <f t="shared" ref="K84:K91" si="30">TRUNC(J84*1.25,2)</f>
        <v>21.05</v>
      </c>
      <c r="L84" s="174">
        <f t="shared" ref="L84:L91" si="31">TRUNC(G84*K84,2)</f>
        <v>452.15</v>
      </c>
      <c r="M84" s="143"/>
    </row>
    <row r="85" spans="2:13" s="139" customFormat="1" ht="30" customHeight="1" x14ac:dyDescent="0.25">
      <c r="B85" s="170" t="s">
        <v>6821</v>
      </c>
      <c r="C85" s="171" t="s">
        <v>1041</v>
      </c>
      <c r="D85" s="171" t="s">
        <v>8365</v>
      </c>
      <c r="E85" s="172" t="str">
        <f>VLOOKUP(C85,'[2]BOLETIM 191'!$A$8:$F$4131,2,FALSE)</f>
        <v>Lona plástica - 150 micron</v>
      </c>
      <c r="F85" s="171" t="str">
        <f>VLOOKUP(C85,'[2]BOLETIM 191'!$A$8:$F$4131,3,FALSE)</f>
        <v>M2</v>
      </c>
      <c r="G85" s="18">
        <v>9.2200000000000006</v>
      </c>
      <c r="H85" s="18">
        <f>VLOOKUP(C85,'[2]BOLETIM 191'!$A$8:$F$4131,4,FALSE)</f>
        <v>3.28</v>
      </c>
      <c r="I85" s="18">
        <f>VLOOKUP(C85,'[2]BOLETIM 191'!$A$8:$F$4131,5,FALSE)</f>
        <v>0.61</v>
      </c>
      <c r="J85" s="173">
        <f>VLOOKUP(C85,'[2]BOLETIM 191'!$A$8:$F$4131,6,FALSE)</f>
        <v>3.89</v>
      </c>
      <c r="K85" s="173">
        <f t="shared" si="30"/>
        <v>4.8600000000000003</v>
      </c>
      <c r="L85" s="174">
        <f t="shared" si="31"/>
        <v>44.8</v>
      </c>
      <c r="M85" s="143"/>
    </row>
    <row r="86" spans="2:13" s="139" customFormat="1" ht="30" customHeight="1" x14ac:dyDescent="0.25">
      <c r="B86" s="170" t="s">
        <v>6821</v>
      </c>
      <c r="C86" s="171" t="s">
        <v>1001</v>
      </c>
      <c r="D86" s="171" t="s">
        <v>8366</v>
      </c>
      <c r="E86" s="172" t="str">
        <f>VLOOKUP(C86,'[2]BOLETIM 191'!$A$8:$F$4131,2,FALSE)</f>
        <v>Concreto usinado não estrutural mínimo 300 kg cimento / m³</v>
      </c>
      <c r="F86" s="171" t="str">
        <f>VLOOKUP(C86,'[2]BOLETIM 191'!$A$8:$F$4131,3,FALSE)</f>
        <v>M3</v>
      </c>
      <c r="G86" s="18">
        <v>0.93</v>
      </c>
      <c r="H86" s="18">
        <f>VLOOKUP(C86,'[2]BOLETIM 191'!$A$8:$F$4131,4,FALSE)</f>
        <v>492</v>
      </c>
      <c r="I86" s="18">
        <f>VLOOKUP(C86,'[2]BOLETIM 191'!$A$8:$F$4131,5,FALSE)</f>
        <v>0</v>
      </c>
      <c r="J86" s="173">
        <f>VLOOKUP(C86,'[2]BOLETIM 191'!$A$8:$F$4131,6,FALSE)</f>
        <v>492</v>
      </c>
      <c r="K86" s="173">
        <f t="shared" si="30"/>
        <v>615</v>
      </c>
      <c r="L86" s="174">
        <f t="shared" si="31"/>
        <v>571.95000000000005</v>
      </c>
      <c r="M86" s="143"/>
    </row>
    <row r="87" spans="2:13" s="139" customFormat="1" ht="30" customHeight="1" x14ac:dyDescent="0.25">
      <c r="B87" s="170" t="s">
        <v>6821</v>
      </c>
      <c r="C87" s="171" t="s">
        <v>1025</v>
      </c>
      <c r="D87" s="171" t="s">
        <v>8367</v>
      </c>
      <c r="E87" s="172" t="str">
        <f>VLOOKUP(C87,'[2]BOLETIM 191'!$A$8:$F$4131,2,FALSE)</f>
        <v>Lançamento, espalhamento e adensamento de concreto ou massa em lastro e/ou enchimento</v>
      </c>
      <c r="F87" s="171" t="str">
        <f>VLOOKUP(C87,'[2]BOLETIM 191'!$A$8:$F$4131,3,FALSE)</f>
        <v>M3</v>
      </c>
      <c r="G87" s="18">
        <v>0.93</v>
      </c>
      <c r="H87" s="18">
        <f>VLOOKUP(C87,'[2]BOLETIM 191'!$A$8:$F$4131,4,FALSE)</f>
        <v>0</v>
      </c>
      <c r="I87" s="18">
        <f>VLOOKUP(C87,'[2]BOLETIM 191'!$A$8:$F$4131,5,FALSE)</f>
        <v>85.87</v>
      </c>
      <c r="J87" s="173">
        <f>VLOOKUP(C87,'[2]BOLETIM 191'!$A$8:$F$4131,6,FALSE)</f>
        <v>85.87</v>
      </c>
      <c r="K87" s="173">
        <f t="shared" si="30"/>
        <v>107.33</v>
      </c>
      <c r="L87" s="174">
        <f t="shared" si="31"/>
        <v>99.81</v>
      </c>
      <c r="M87" s="143"/>
    </row>
    <row r="88" spans="2:13" s="139" customFormat="1" ht="30" customHeight="1" x14ac:dyDescent="0.25">
      <c r="B88" s="170" t="s">
        <v>6821</v>
      </c>
      <c r="C88" s="171" t="s">
        <v>986</v>
      </c>
      <c r="D88" s="171" t="s">
        <v>8368</v>
      </c>
      <c r="E88" s="172" t="str">
        <f>VLOOKUP(C88,'[2]BOLETIM 191'!$A$8:$F$4131,2,FALSE)</f>
        <v>Concreto usinado, fck = 25 MPa</v>
      </c>
      <c r="F88" s="171" t="str">
        <f>VLOOKUP(C88,'[2]BOLETIM 191'!$A$8:$F$4131,3,FALSE)</f>
        <v>M3</v>
      </c>
      <c r="G88" s="18">
        <v>1.49</v>
      </c>
      <c r="H88" s="18">
        <f>VLOOKUP(C88,'[2]BOLETIM 191'!$A$8:$F$4131,4,FALSE)</f>
        <v>465.21</v>
      </c>
      <c r="I88" s="18">
        <f>VLOOKUP(C88,'[2]BOLETIM 191'!$A$8:$F$4131,5,FALSE)</f>
        <v>0</v>
      </c>
      <c r="J88" s="173">
        <f>VLOOKUP(C88,'[2]BOLETIM 191'!$A$8:$F$4131,6,FALSE)</f>
        <v>465.21</v>
      </c>
      <c r="K88" s="173">
        <f t="shared" si="30"/>
        <v>581.51</v>
      </c>
      <c r="L88" s="174">
        <f t="shared" si="31"/>
        <v>866.44</v>
      </c>
      <c r="M88" s="143"/>
    </row>
    <row r="89" spans="2:13" s="139" customFormat="1" ht="30" customHeight="1" x14ac:dyDescent="0.25">
      <c r="B89" s="170" t="s">
        <v>6821</v>
      </c>
      <c r="C89" s="171" t="s">
        <v>1027</v>
      </c>
      <c r="D89" s="171" t="s">
        <v>8369</v>
      </c>
      <c r="E89" s="172" t="str">
        <f>VLOOKUP(C89,'[2]BOLETIM 191'!$A$8:$F$4131,2,FALSE)</f>
        <v>Lançamento e adensamento de concreto ou massa em fundação</v>
      </c>
      <c r="F89" s="171" t="str">
        <f>VLOOKUP(C89,'[2]BOLETIM 191'!$A$8:$F$4131,3,FALSE)</f>
        <v>M3</v>
      </c>
      <c r="G89" s="18">
        <v>1.49</v>
      </c>
      <c r="H89" s="18">
        <f>VLOOKUP(C89,'[2]BOLETIM 191'!$A$8:$F$4131,4,FALSE)</f>
        <v>0</v>
      </c>
      <c r="I89" s="18">
        <f>VLOOKUP(C89,'[2]BOLETIM 191'!$A$8:$F$4131,5,FALSE)</f>
        <v>171.74</v>
      </c>
      <c r="J89" s="173">
        <f>VLOOKUP(C89,'[2]BOLETIM 191'!$A$8:$F$4131,6,FALSE)</f>
        <v>171.74</v>
      </c>
      <c r="K89" s="173">
        <f t="shared" si="30"/>
        <v>214.67</v>
      </c>
      <c r="L89" s="174">
        <f t="shared" si="31"/>
        <v>319.85000000000002</v>
      </c>
      <c r="M89" s="143"/>
    </row>
    <row r="90" spans="2:13" s="139" customFormat="1" ht="30" customHeight="1" x14ac:dyDescent="0.25">
      <c r="B90" s="170" t="s">
        <v>6821</v>
      </c>
      <c r="C90" s="171" t="s">
        <v>923</v>
      </c>
      <c r="D90" s="171" t="s">
        <v>8370</v>
      </c>
      <c r="E90" s="172" t="str">
        <f>VLOOKUP(C90,'[2]BOLETIM 191'!$A$8:$F$4131,2,FALSE)</f>
        <v>Forma em madeira comum para fundação</v>
      </c>
      <c r="F90" s="171" t="str">
        <f>VLOOKUP(C90,'[2]BOLETIM 191'!$A$8:$F$4131,3,FALSE)</f>
        <v>M2</v>
      </c>
      <c r="G90" s="18">
        <v>8.08</v>
      </c>
      <c r="H90" s="18">
        <f>VLOOKUP(C90,'[2]BOLETIM 191'!$A$8:$F$4131,4,FALSE)</f>
        <v>42.04</v>
      </c>
      <c r="I90" s="18">
        <f>VLOOKUP(C90,'[2]BOLETIM 191'!$A$8:$F$4131,5,FALSE)</f>
        <v>58.7</v>
      </c>
      <c r="J90" s="173">
        <f>VLOOKUP(C90,'[2]BOLETIM 191'!$A$8:$F$4131,6,FALSE)</f>
        <v>100.74</v>
      </c>
      <c r="K90" s="173">
        <f t="shared" si="30"/>
        <v>125.92</v>
      </c>
      <c r="L90" s="174">
        <f t="shared" si="31"/>
        <v>1017.43</v>
      </c>
      <c r="M90" s="143"/>
    </row>
    <row r="91" spans="2:13" s="139" customFormat="1" ht="30" customHeight="1" x14ac:dyDescent="0.25">
      <c r="B91" s="170" t="s">
        <v>6821</v>
      </c>
      <c r="C91" s="171" t="s">
        <v>973</v>
      </c>
      <c r="D91" s="171" t="s">
        <v>8371</v>
      </c>
      <c r="E91" s="172" t="str">
        <f>VLOOKUP(C91,'[2]BOLETIM 191'!$A$8:$F$4131,2,FALSE)</f>
        <v>Armadura em barra de aço CA-50 (A ou B) fyk = 500 MPa</v>
      </c>
      <c r="F91" s="171" t="str">
        <f>VLOOKUP(C91,'[2]BOLETIM 191'!$A$8:$F$4131,3,FALSE)</f>
        <v>KG</v>
      </c>
      <c r="G91" s="18">
        <v>60</v>
      </c>
      <c r="H91" s="18">
        <f>VLOOKUP(C91,'[2]BOLETIM 191'!$A$8:$F$4131,4,FALSE)</f>
        <v>8.83</v>
      </c>
      <c r="I91" s="18">
        <f>VLOOKUP(C91,'[2]BOLETIM 191'!$A$8:$F$4131,5,FALSE)</f>
        <v>2.62</v>
      </c>
      <c r="J91" s="173">
        <f>VLOOKUP(C91,'[2]BOLETIM 191'!$A$8:$F$4131,6,FALSE)</f>
        <v>11.45</v>
      </c>
      <c r="K91" s="173">
        <f t="shared" si="30"/>
        <v>14.31</v>
      </c>
      <c r="L91" s="174">
        <f t="shared" si="31"/>
        <v>858.6</v>
      </c>
      <c r="M91" s="143"/>
    </row>
    <row r="92" spans="2:13" s="139" customFormat="1" ht="21" customHeight="1" x14ac:dyDescent="0.25">
      <c r="B92" s="177"/>
      <c r="C92" s="178"/>
      <c r="D92" s="178"/>
      <c r="E92" s="178"/>
      <c r="F92" s="178"/>
      <c r="G92" s="178"/>
      <c r="H92" s="178"/>
      <c r="I92" s="178"/>
      <c r="J92" s="178"/>
      <c r="K92" s="178"/>
      <c r="L92" s="179"/>
      <c r="M92" s="143"/>
    </row>
    <row r="93" spans="2:13" s="139" customFormat="1" ht="60" customHeight="1" x14ac:dyDescent="0.25">
      <c r="B93" s="162"/>
      <c r="C93" s="163"/>
      <c r="D93" s="163" t="s">
        <v>8310</v>
      </c>
      <c r="E93" s="164" t="s">
        <v>8230</v>
      </c>
      <c r="F93" s="164"/>
      <c r="G93" s="164"/>
      <c r="H93" s="164"/>
      <c r="I93" s="164"/>
      <c r="J93" s="164"/>
      <c r="K93" s="164"/>
      <c r="L93" s="165">
        <f>SUM(L94+L96)</f>
        <v>6580.34</v>
      </c>
      <c r="M93" s="143"/>
    </row>
    <row r="94" spans="2:13" s="139" customFormat="1" ht="42" customHeight="1" x14ac:dyDescent="0.25">
      <c r="B94" s="166"/>
      <c r="C94" s="167"/>
      <c r="D94" s="167" t="s">
        <v>8311</v>
      </c>
      <c r="E94" s="168" t="s">
        <v>8232</v>
      </c>
      <c r="F94" s="168"/>
      <c r="G94" s="168"/>
      <c r="H94" s="168"/>
      <c r="I94" s="168"/>
      <c r="J94" s="168"/>
      <c r="K94" s="168"/>
      <c r="L94" s="169">
        <f>SUM(L95)</f>
        <v>1254.82</v>
      </c>
      <c r="M94" s="143"/>
    </row>
    <row r="95" spans="2:13" s="139" customFormat="1" ht="30" customHeight="1" x14ac:dyDescent="0.25">
      <c r="B95" s="170" t="s">
        <v>6821</v>
      </c>
      <c r="C95" s="171" t="s">
        <v>2737</v>
      </c>
      <c r="D95" s="171" t="s">
        <v>8312</v>
      </c>
      <c r="E95" s="172" t="str">
        <f>VLOOKUP(C95,'[2]BOLETIM 191'!$A$8:$F$4131,2,FALSE)</f>
        <v>Hidrorepelente incolor para fachada à base de silano-siloxano oligomérico disperso em água</v>
      </c>
      <c r="F95" s="171" t="str">
        <f>VLOOKUP(C95,'[2]BOLETIM 191'!$A$8:$F$4131,3,FALSE)</f>
        <v>M2</v>
      </c>
      <c r="G95" s="18">
        <v>39.950000000000003</v>
      </c>
      <c r="H95" s="18">
        <f>VLOOKUP(C95,'[2]BOLETIM 191'!$A$8:$F$4131,4,FALSE)</f>
        <v>9.18</v>
      </c>
      <c r="I95" s="18">
        <f>VLOOKUP(C95,'[2]BOLETIM 191'!$A$8:$F$4131,5,FALSE)</f>
        <v>15.95</v>
      </c>
      <c r="J95" s="173">
        <f>VLOOKUP(C95,'[2]BOLETIM 191'!$A$8:$F$4131,6,FALSE)</f>
        <v>25.13</v>
      </c>
      <c r="K95" s="173">
        <f>TRUNC(J95*1.25,2)</f>
        <v>31.41</v>
      </c>
      <c r="L95" s="174">
        <f t="shared" ref="L95:L97" si="32">TRUNC(G95*K95,2)</f>
        <v>1254.82</v>
      </c>
      <c r="M95" s="143"/>
    </row>
    <row r="96" spans="2:13" s="139" customFormat="1" ht="42" customHeight="1" x14ac:dyDescent="0.25">
      <c r="B96" s="166"/>
      <c r="C96" s="167"/>
      <c r="D96" s="167" t="s">
        <v>8313</v>
      </c>
      <c r="E96" s="168" t="s">
        <v>8231</v>
      </c>
      <c r="F96" s="168"/>
      <c r="G96" s="168"/>
      <c r="H96" s="168"/>
      <c r="I96" s="168"/>
      <c r="J96" s="168"/>
      <c r="K96" s="168"/>
      <c r="L96" s="169">
        <f>SUM(L97)</f>
        <v>5325.52</v>
      </c>
      <c r="M96" s="143"/>
    </row>
    <row r="97" spans="2:13" s="139" customFormat="1" ht="30" customHeight="1" x14ac:dyDescent="0.25">
      <c r="B97" s="170" t="s">
        <v>6821</v>
      </c>
      <c r="C97" s="171" t="s">
        <v>2683</v>
      </c>
      <c r="D97" s="171" t="s">
        <v>8314</v>
      </c>
      <c r="E97" s="172" t="str">
        <f>VLOOKUP(C97,'[2]BOLETIM 191'!$A$8:$F$4131,2,FALSE)</f>
        <v>Impermeabilização em membrana de asfalto modificado com elastômeros, na cor preta</v>
      </c>
      <c r="F97" s="171" t="str">
        <f>VLOOKUP(C97,'[2]BOLETIM 191'!$A$8:$F$4131,3,FALSE)</f>
        <v>M2</v>
      </c>
      <c r="G97" s="18">
        <v>67.48</v>
      </c>
      <c r="H97" s="18">
        <f>VLOOKUP(C97,'[2]BOLETIM 191'!$A$8:$F$4131,4,FALSE)</f>
        <v>55</v>
      </c>
      <c r="I97" s="18">
        <f>VLOOKUP(C97,'[2]BOLETIM 191'!$A$8:$F$4131,5,FALSE)</f>
        <v>8.14</v>
      </c>
      <c r="J97" s="173">
        <f>VLOOKUP(C97,'[2]BOLETIM 191'!$A$8:$F$4131,6,FALSE)</f>
        <v>63.14</v>
      </c>
      <c r="K97" s="173">
        <f>TRUNC(J97*1.25,2)</f>
        <v>78.92</v>
      </c>
      <c r="L97" s="174">
        <f t="shared" si="32"/>
        <v>5325.52</v>
      </c>
      <c r="M97" s="143"/>
    </row>
    <row r="98" spans="2:13" s="139" customFormat="1" ht="21" customHeight="1" x14ac:dyDescent="0.25">
      <c r="B98" s="177"/>
      <c r="C98" s="178"/>
      <c r="D98" s="178"/>
      <c r="E98" s="178"/>
      <c r="F98" s="178"/>
      <c r="G98" s="178"/>
      <c r="H98" s="178"/>
      <c r="I98" s="178"/>
      <c r="J98" s="178"/>
      <c r="K98" s="178"/>
      <c r="L98" s="179"/>
      <c r="M98" s="143"/>
    </row>
    <row r="99" spans="2:13" s="139" customFormat="1" ht="60" customHeight="1" x14ac:dyDescent="0.25">
      <c r="B99" s="162"/>
      <c r="C99" s="163"/>
      <c r="D99" s="163" t="s">
        <v>8315</v>
      </c>
      <c r="E99" s="164" t="s">
        <v>8215</v>
      </c>
      <c r="F99" s="164"/>
      <c r="G99" s="164"/>
      <c r="H99" s="164"/>
      <c r="I99" s="164"/>
      <c r="J99" s="164"/>
      <c r="K99" s="164"/>
      <c r="L99" s="165">
        <f>SUM(L100+L103+L106+L108+L110+L113)</f>
        <v>278633.51</v>
      </c>
      <c r="M99" s="143"/>
    </row>
    <row r="100" spans="2:13" s="139" customFormat="1" ht="42" customHeight="1" x14ac:dyDescent="0.25">
      <c r="B100" s="166"/>
      <c r="C100" s="167"/>
      <c r="D100" s="167" t="s">
        <v>8316</v>
      </c>
      <c r="E100" s="168" t="s">
        <v>8233</v>
      </c>
      <c r="F100" s="168"/>
      <c r="G100" s="168"/>
      <c r="H100" s="168"/>
      <c r="I100" s="168"/>
      <c r="J100" s="168"/>
      <c r="K100" s="168"/>
      <c r="L100" s="169">
        <f>SUM(L101:L102)</f>
        <v>81835.510000000009</v>
      </c>
      <c r="M100" s="143"/>
    </row>
    <row r="101" spans="2:13" s="139" customFormat="1" ht="30" customHeight="1" x14ac:dyDescent="0.25">
      <c r="B101" s="170" t="s">
        <v>6821</v>
      </c>
      <c r="C101" s="171" t="s">
        <v>1347</v>
      </c>
      <c r="D101" s="171" t="s">
        <v>8317</v>
      </c>
      <c r="E101" s="172" t="str">
        <f>VLOOKUP(C101,'[2]BOLETIM 191'!$A$8:$F$4131,2,FALSE)</f>
        <v>Fornecimento e montagem de estrutura em aço ASTM-A36, sem pintura</v>
      </c>
      <c r="F101" s="171" t="str">
        <f>VLOOKUP(C101,'[2]BOLETIM 191'!$A$8:$F$4131,3,FALSE)</f>
        <v>KG</v>
      </c>
      <c r="G101" s="18">
        <v>2104.17</v>
      </c>
      <c r="H101" s="18">
        <f>VLOOKUP(C101,'[2]BOLETIM 191'!$A$8:$F$4131,4,FALSE)</f>
        <v>23.41</v>
      </c>
      <c r="I101" s="18">
        <f>VLOOKUP(C101,'[2]BOLETIM 191'!$A$8:$F$4131,5,FALSE)</f>
        <v>0</v>
      </c>
      <c r="J101" s="173">
        <f>VLOOKUP(C101,'[2]BOLETIM 191'!$A$8:$F$4131,6,FALSE)</f>
        <v>23.41</v>
      </c>
      <c r="K101" s="173">
        <f t="shared" ref="K101:K102" si="33">TRUNC(J101*1.25,2)</f>
        <v>29.26</v>
      </c>
      <c r="L101" s="174">
        <f>TRUNC(G101*K101,2)</f>
        <v>61568.01</v>
      </c>
      <c r="M101" s="143"/>
    </row>
    <row r="102" spans="2:13" s="139" customFormat="1" ht="30" customHeight="1" x14ac:dyDescent="0.25">
      <c r="B102" s="170" t="s">
        <v>6821</v>
      </c>
      <c r="C102" s="171" t="s">
        <v>1353</v>
      </c>
      <c r="D102" s="171" t="s">
        <v>8318</v>
      </c>
      <c r="E102" s="172" t="str">
        <f>VLOOKUP(C102,'[2]BOLETIM 191'!$A$8:$F$4131,2,FALSE)</f>
        <v>Fornecimento e montagem de estrutura em aço ASTM-A572 Grau 50, sem pintura</v>
      </c>
      <c r="F102" s="171" t="str">
        <f>VLOOKUP(C102,'[2]BOLETIM 191'!$A$8:$F$4131,3,FALSE)</f>
        <v>KG</v>
      </c>
      <c r="G102" s="18">
        <v>756.25</v>
      </c>
      <c r="H102" s="18">
        <f>VLOOKUP(C102,'[2]BOLETIM 191'!$A$8:$F$4131,4,FALSE)</f>
        <v>21.44</v>
      </c>
      <c r="I102" s="18">
        <f>VLOOKUP(C102,'[2]BOLETIM 191'!$A$8:$F$4131,5,FALSE)</f>
        <v>0</v>
      </c>
      <c r="J102" s="173">
        <f>VLOOKUP(C102,'[2]BOLETIM 191'!$A$8:$F$4131,6,FALSE)</f>
        <v>21.44</v>
      </c>
      <c r="K102" s="173">
        <f t="shared" si="33"/>
        <v>26.8</v>
      </c>
      <c r="L102" s="174">
        <f>TRUNC(G102*K102,2)</f>
        <v>20267.5</v>
      </c>
      <c r="M102" s="143"/>
    </row>
    <row r="103" spans="2:13" s="139" customFormat="1" ht="42" customHeight="1" x14ac:dyDescent="0.25">
      <c r="B103" s="166"/>
      <c r="C103" s="167"/>
      <c r="D103" s="167" t="s">
        <v>8319</v>
      </c>
      <c r="E103" s="168" t="s">
        <v>8234</v>
      </c>
      <c r="F103" s="168"/>
      <c r="G103" s="168"/>
      <c r="H103" s="168"/>
      <c r="I103" s="168"/>
      <c r="J103" s="168"/>
      <c r="K103" s="168"/>
      <c r="L103" s="169">
        <f>SUM(L104:L105)</f>
        <v>103026.5</v>
      </c>
      <c r="M103" s="143"/>
    </row>
    <row r="104" spans="2:13" s="139" customFormat="1" ht="30" customHeight="1" x14ac:dyDescent="0.25">
      <c r="B104" s="170" t="s">
        <v>6821</v>
      </c>
      <c r="C104" s="171" t="s">
        <v>1347</v>
      </c>
      <c r="D104" s="171" t="s">
        <v>8320</v>
      </c>
      <c r="E104" s="172" t="str">
        <f>VLOOKUP(C104,'[2]BOLETIM 191'!$A$8:$F$4131,2,FALSE)</f>
        <v>Fornecimento e montagem de estrutura em aço ASTM-A36, sem pintura</v>
      </c>
      <c r="F104" s="171" t="str">
        <f>VLOOKUP(C104,'[2]BOLETIM 191'!$A$8:$F$4131,3,FALSE)</f>
        <v>KG</v>
      </c>
      <c r="G104" s="18">
        <v>1417.49</v>
      </c>
      <c r="H104" s="18">
        <f>VLOOKUP(C104,'[2]BOLETIM 191'!$A$8:$F$4131,4,FALSE)</f>
        <v>23.41</v>
      </c>
      <c r="I104" s="18">
        <f>VLOOKUP(C104,'[2]BOLETIM 191'!$A$8:$F$4131,5,FALSE)</f>
        <v>0</v>
      </c>
      <c r="J104" s="173">
        <f>VLOOKUP(C104,'[2]BOLETIM 191'!$A$8:$F$4131,6,FALSE)</f>
        <v>23.41</v>
      </c>
      <c r="K104" s="173">
        <f t="shared" ref="K104:K105" si="34">TRUNC(J104*1.25,2)</f>
        <v>29.26</v>
      </c>
      <c r="L104" s="174">
        <f t="shared" ref="L104:L105" si="35">TRUNC(G104*K104,2)</f>
        <v>41475.75</v>
      </c>
      <c r="M104" s="143"/>
    </row>
    <row r="105" spans="2:13" s="139" customFormat="1" ht="30" customHeight="1" x14ac:dyDescent="0.25">
      <c r="B105" s="170" t="s">
        <v>6821</v>
      </c>
      <c r="C105" s="171" t="s">
        <v>1353</v>
      </c>
      <c r="D105" s="171" t="s">
        <v>8321</v>
      </c>
      <c r="E105" s="172" t="str">
        <f>VLOOKUP(C105,'[2]BOLETIM 191'!$A$8:$F$4131,2,FALSE)</f>
        <v>Fornecimento e montagem de estrutura em aço ASTM-A572 Grau 50, sem pintura</v>
      </c>
      <c r="F105" s="171" t="str">
        <f>VLOOKUP(C105,'[2]BOLETIM 191'!$A$8:$F$4131,3,FALSE)</f>
        <v>KG</v>
      </c>
      <c r="G105" s="18">
        <v>2296.67</v>
      </c>
      <c r="H105" s="18">
        <f>VLOOKUP(C105,'[2]BOLETIM 191'!$A$8:$F$4131,4,FALSE)</f>
        <v>21.44</v>
      </c>
      <c r="I105" s="18">
        <f>VLOOKUP(C105,'[2]BOLETIM 191'!$A$8:$F$4131,5,FALSE)</f>
        <v>0</v>
      </c>
      <c r="J105" s="173">
        <f>VLOOKUP(C105,'[2]BOLETIM 191'!$A$8:$F$4131,6,FALSE)</f>
        <v>21.44</v>
      </c>
      <c r="K105" s="173">
        <f t="shared" si="34"/>
        <v>26.8</v>
      </c>
      <c r="L105" s="174">
        <f t="shared" si="35"/>
        <v>61550.75</v>
      </c>
      <c r="M105" s="143"/>
    </row>
    <row r="106" spans="2:13" s="139" customFormat="1" ht="42" customHeight="1" x14ac:dyDescent="0.25">
      <c r="B106" s="166"/>
      <c r="C106" s="167"/>
      <c r="D106" s="167" t="s">
        <v>8322</v>
      </c>
      <c r="E106" s="168" t="s">
        <v>8235</v>
      </c>
      <c r="F106" s="168"/>
      <c r="G106" s="168"/>
      <c r="H106" s="168"/>
      <c r="I106" s="168"/>
      <c r="J106" s="168"/>
      <c r="K106" s="168"/>
      <c r="L106" s="169">
        <f>SUM(L107)</f>
        <v>14643.12</v>
      </c>
      <c r="M106" s="143"/>
    </row>
    <row r="107" spans="2:13" s="139" customFormat="1" ht="30" customHeight="1" x14ac:dyDescent="0.25">
      <c r="B107" s="170" t="s">
        <v>6821</v>
      </c>
      <c r="C107" s="171" t="s">
        <v>2782</v>
      </c>
      <c r="D107" s="171" t="s">
        <v>8323</v>
      </c>
      <c r="E107" s="172" t="str">
        <f>VLOOKUP(C107,'[2]BOLETIM 191'!$A$8:$F$4131,2,FALSE)</f>
        <v>Esmalte à base água em superfície metálica, inclusive preparo</v>
      </c>
      <c r="F107" s="171" t="str">
        <f>VLOOKUP(C107,'[2]BOLETIM 191'!$A$8:$F$4131,3,FALSE)</f>
        <v>M2</v>
      </c>
      <c r="G107" s="18">
        <v>245.69</v>
      </c>
      <c r="H107" s="18">
        <f>VLOOKUP(C107,'[2]BOLETIM 191'!$A$8:$F$4131,4,FALSE)</f>
        <v>17.649999999999999</v>
      </c>
      <c r="I107" s="18">
        <f>VLOOKUP(C107,'[2]BOLETIM 191'!$A$8:$F$4131,5,FALSE)</f>
        <v>30.03</v>
      </c>
      <c r="J107" s="173">
        <f>VLOOKUP(C107,'[2]BOLETIM 191'!$A$8:$F$4131,6,FALSE)</f>
        <v>47.68</v>
      </c>
      <c r="K107" s="173">
        <f>TRUNC(J107*1.25,2)</f>
        <v>59.6</v>
      </c>
      <c r="L107" s="174">
        <f t="shared" ref="L107" si="36">TRUNC(G107*K107,2)</f>
        <v>14643.12</v>
      </c>
      <c r="M107" s="143"/>
    </row>
    <row r="108" spans="2:13" s="139" customFormat="1" ht="42" customHeight="1" x14ac:dyDescent="0.25">
      <c r="B108" s="166"/>
      <c r="C108" s="167"/>
      <c r="D108" s="167" t="s">
        <v>8372</v>
      </c>
      <c r="E108" s="168" t="s">
        <v>8236</v>
      </c>
      <c r="F108" s="168"/>
      <c r="G108" s="168"/>
      <c r="H108" s="168"/>
      <c r="I108" s="168"/>
      <c r="J108" s="168"/>
      <c r="K108" s="168"/>
      <c r="L108" s="169">
        <f>SUM(L109)</f>
        <v>7461.32</v>
      </c>
      <c r="M108" s="143"/>
    </row>
    <row r="109" spans="2:13" s="139" customFormat="1" ht="30" customHeight="1" x14ac:dyDescent="0.25">
      <c r="B109" s="170" t="s">
        <v>6821</v>
      </c>
      <c r="C109" s="171" t="s">
        <v>2782</v>
      </c>
      <c r="D109" s="171" t="s">
        <v>8373</v>
      </c>
      <c r="E109" s="172" t="str">
        <f>VLOOKUP(C109,'[2]BOLETIM 191'!$A$8:$F$4131,2,FALSE)</f>
        <v>Esmalte à base água em superfície metálica, inclusive preparo</v>
      </c>
      <c r="F109" s="171" t="str">
        <f>VLOOKUP(C109,'[2]BOLETIM 191'!$A$8:$F$4131,3,FALSE)</f>
        <v>M2</v>
      </c>
      <c r="G109" s="18">
        <v>125.19</v>
      </c>
      <c r="H109" s="18">
        <f>VLOOKUP(C109,'[2]BOLETIM 191'!$A$8:$F$4131,4,FALSE)</f>
        <v>17.649999999999999</v>
      </c>
      <c r="I109" s="18">
        <f>VLOOKUP(C109,'[2]BOLETIM 191'!$A$8:$F$4131,5,FALSE)</f>
        <v>30.03</v>
      </c>
      <c r="J109" s="173">
        <f>VLOOKUP(C109,'[2]BOLETIM 191'!$A$8:$F$4131,6,FALSE)</f>
        <v>47.68</v>
      </c>
      <c r="K109" s="173">
        <f>TRUNC(J109*1.25,2)</f>
        <v>59.6</v>
      </c>
      <c r="L109" s="174">
        <f t="shared" ref="L109" si="37">TRUNC(G109*K109,2)</f>
        <v>7461.32</v>
      </c>
      <c r="M109" s="143"/>
    </row>
    <row r="110" spans="2:13" s="139" customFormat="1" ht="42" customHeight="1" x14ac:dyDescent="0.25">
      <c r="B110" s="166"/>
      <c r="C110" s="167"/>
      <c r="D110" s="167" t="s">
        <v>8374</v>
      </c>
      <c r="E110" s="168" t="s">
        <v>1378</v>
      </c>
      <c r="F110" s="168"/>
      <c r="G110" s="168"/>
      <c r="H110" s="168"/>
      <c r="I110" s="168"/>
      <c r="J110" s="168"/>
      <c r="K110" s="168"/>
      <c r="L110" s="169">
        <f>SUM(L111:L112)</f>
        <v>30982.57</v>
      </c>
      <c r="M110" s="143"/>
    </row>
    <row r="111" spans="2:13" s="139" customFormat="1" ht="42" customHeight="1" x14ac:dyDescent="0.25">
      <c r="B111" s="170" t="s">
        <v>6821</v>
      </c>
      <c r="C111" s="171" t="s">
        <v>1435</v>
      </c>
      <c r="D111" s="171" t="s">
        <v>8375</v>
      </c>
      <c r="E111" s="172" t="str">
        <f>VLOOKUP(C111,'[2]BOLETIM 191'!$A$8:$F$4131,2,FALSE)</f>
        <v>Telhamento em chapa de aço pré-pintada com epóxi e poliéster, tipo sanduíche, espessura de 0,50 mm, com poliuretano</v>
      </c>
      <c r="F111" s="171" t="str">
        <f>VLOOKUP(C111,'[2]BOLETIM 191'!$A$8:$F$4131,3,FALSE)</f>
        <v>M2</v>
      </c>
      <c r="G111" s="18">
        <v>53.22</v>
      </c>
      <c r="H111" s="18">
        <f>VLOOKUP(C111,'[2]BOLETIM 191'!$A$8:$F$4131,4,FALSE)</f>
        <v>150.44999999999999</v>
      </c>
      <c r="I111" s="18">
        <f>VLOOKUP(C111,'[2]BOLETIM 191'!$A$8:$F$4131,5,FALSE)</f>
        <v>19.66</v>
      </c>
      <c r="J111" s="173">
        <f>VLOOKUP(C111,'[2]BOLETIM 191'!$A$8:$F$4131,6,FALSE)</f>
        <v>170.11</v>
      </c>
      <c r="K111" s="173">
        <f t="shared" ref="K111:K112" si="38">TRUNC(J111*1.25,2)</f>
        <v>212.63</v>
      </c>
      <c r="L111" s="174">
        <f t="shared" ref="L111:L112" si="39">TRUNC(G111*K111,2)</f>
        <v>11316.16</v>
      </c>
      <c r="M111" s="143"/>
    </row>
    <row r="112" spans="2:13" s="139" customFormat="1" ht="30" customHeight="1" x14ac:dyDescent="0.25">
      <c r="B112" s="170" t="s">
        <v>6821</v>
      </c>
      <c r="C112" s="171" t="s">
        <v>1400</v>
      </c>
      <c r="D112" s="171" t="s">
        <v>8376</v>
      </c>
      <c r="E112" s="172" t="str">
        <f>VLOOKUP(C112,'[2]BOLETIM 191'!$A$8:$F$4131,2,FALSE)</f>
        <v>Telhamento em cimento reforçado com fio sintético CRFS - perfil ondulado de 8 mm</v>
      </c>
      <c r="F112" s="171" t="str">
        <f>VLOOKUP(C112,'[2]BOLETIM 191'!$A$8:$F$4131,3,FALSE)</f>
        <v>M2</v>
      </c>
      <c r="G112" s="18">
        <v>185.27</v>
      </c>
      <c r="H112" s="18">
        <f>VLOOKUP(C112,'[2]BOLETIM 191'!$A$8:$F$4131,4,FALSE)</f>
        <v>66.86</v>
      </c>
      <c r="I112" s="18">
        <f>VLOOKUP(C112,'[2]BOLETIM 191'!$A$8:$F$4131,5,FALSE)</f>
        <v>18.059999999999999</v>
      </c>
      <c r="J112" s="173">
        <f>VLOOKUP(C112,'[2]BOLETIM 191'!$A$8:$F$4131,6,FALSE)</f>
        <v>84.92</v>
      </c>
      <c r="K112" s="173">
        <f t="shared" si="38"/>
        <v>106.15</v>
      </c>
      <c r="L112" s="174">
        <f t="shared" si="39"/>
        <v>19666.41</v>
      </c>
      <c r="M112" s="143"/>
    </row>
    <row r="113" spans="2:13" s="139" customFormat="1" ht="42" customHeight="1" x14ac:dyDescent="0.25">
      <c r="B113" s="166"/>
      <c r="C113" s="167"/>
      <c r="D113" s="167" t="s">
        <v>8377</v>
      </c>
      <c r="E113" s="168" t="s">
        <v>8237</v>
      </c>
      <c r="F113" s="168"/>
      <c r="G113" s="168"/>
      <c r="H113" s="168"/>
      <c r="I113" s="168"/>
      <c r="J113" s="168"/>
      <c r="K113" s="168"/>
      <c r="L113" s="169">
        <f>SUM(L114:L118)</f>
        <v>40684.49</v>
      </c>
      <c r="M113" s="143"/>
    </row>
    <row r="114" spans="2:13" s="139" customFormat="1" ht="30" customHeight="1" x14ac:dyDescent="0.25">
      <c r="B114" s="170" t="s">
        <v>6821</v>
      </c>
      <c r="C114" s="171" t="s">
        <v>1467</v>
      </c>
      <c r="D114" s="171" t="s">
        <v>8378</v>
      </c>
      <c r="E114" s="172" t="str">
        <f>VLOOKUP(C114,'[2]BOLETIM 191'!$A$8:$F$4131,2,FALSE)</f>
        <v>Calha, rufo, afins em chapa galvanizada nº 24 - corte 0,50 m</v>
      </c>
      <c r="F114" s="171" t="str">
        <f>VLOOKUP(C114,'[2]BOLETIM 191'!$A$8:$F$4131,3,FALSE)</f>
        <v>M</v>
      </c>
      <c r="G114" s="18">
        <v>47</v>
      </c>
      <c r="H114" s="18">
        <f>VLOOKUP(C114,'[2]BOLETIM 191'!$A$8:$F$4131,4,FALSE)</f>
        <v>87.46</v>
      </c>
      <c r="I114" s="18">
        <f>VLOOKUP(C114,'[2]BOLETIM 191'!$A$8:$F$4131,5,FALSE)</f>
        <v>65.069999999999993</v>
      </c>
      <c r="J114" s="173">
        <f>VLOOKUP(C114,'[2]BOLETIM 191'!$A$8:$F$4131,6,FALSE)</f>
        <v>152.53</v>
      </c>
      <c r="K114" s="173">
        <f t="shared" ref="K114:K118" si="40">TRUNC(J114*1.25,2)</f>
        <v>190.66</v>
      </c>
      <c r="L114" s="174">
        <f t="shared" ref="L114:L118" si="41">TRUNC(G114*K114,2)</f>
        <v>8961.02</v>
      </c>
      <c r="M114" s="143"/>
    </row>
    <row r="115" spans="2:13" s="139" customFormat="1" ht="30" customHeight="1" x14ac:dyDescent="0.25">
      <c r="B115" s="170" t="s">
        <v>6821</v>
      </c>
      <c r="C115" s="171" t="s">
        <v>1469</v>
      </c>
      <c r="D115" s="171" t="s">
        <v>8379</v>
      </c>
      <c r="E115" s="172" t="str">
        <f>VLOOKUP(C115,'[2]BOLETIM 191'!$A$8:$F$4131,2,FALSE)</f>
        <v>Calha, rufo, afins em chapa galvanizada nº 24 - corte 1,00 m</v>
      </c>
      <c r="F115" s="171" t="str">
        <f>VLOOKUP(C115,'[2]BOLETIM 191'!$A$8:$F$4131,3,FALSE)</f>
        <v>M</v>
      </c>
      <c r="G115" s="18">
        <v>63</v>
      </c>
      <c r="H115" s="18">
        <f>VLOOKUP(C115,'[2]BOLETIM 191'!$A$8:$F$4131,4,FALSE)</f>
        <v>168.46</v>
      </c>
      <c r="I115" s="18">
        <f>VLOOKUP(C115,'[2]BOLETIM 191'!$A$8:$F$4131,5,FALSE)</f>
        <v>70.069999999999993</v>
      </c>
      <c r="J115" s="173">
        <f>VLOOKUP(C115,'[2]BOLETIM 191'!$A$8:$F$4131,6,FALSE)</f>
        <v>238.53</v>
      </c>
      <c r="K115" s="173">
        <f t="shared" si="40"/>
        <v>298.16000000000003</v>
      </c>
      <c r="L115" s="174">
        <f t="shared" si="41"/>
        <v>18784.080000000002</v>
      </c>
      <c r="M115" s="143"/>
    </row>
    <row r="116" spans="2:13" s="139" customFormat="1" ht="30" customHeight="1" x14ac:dyDescent="0.25">
      <c r="B116" s="170" t="s">
        <v>6821</v>
      </c>
      <c r="C116" s="171" t="s">
        <v>1406</v>
      </c>
      <c r="D116" s="171" t="s">
        <v>8380</v>
      </c>
      <c r="E116" s="172" t="str">
        <f>VLOOKUP(C116,'[2]BOLETIM 191'!$A$8:$F$4131,2,FALSE)</f>
        <v>Cumeeira normal em cimento reforçado com fio sintético CRFS - perfil ondulado</v>
      </c>
      <c r="F116" s="171" t="str">
        <f>VLOOKUP(C116,'[2]BOLETIM 191'!$A$8:$F$4131,3,FALSE)</f>
        <v>M</v>
      </c>
      <c r="G116" s="18">
        <v>6.75</v>
      </c>
      <c r="H116" s="18">
        <f>VLOOKUP(C116,'[2]BOLETIM 191'!$A$8:$F$4131,4,FALSE)</f>
        <v>87.64</v>
      </c>
      <c r="I116" s="18">
        <f>VLOOKUP(C116,'[2]BOLETIM 191'!$A$8:$F$4131,5,FALSE)</f>
        <v>9.0299999999999994</v>
      </c>
      <c r="J116" s="173">
        <f>VLOOKUP(C116,'[2]BOLETIM 191'!$A$8:$F$4131,6,FALSE)</f>
        <v>96.67</v>
      </c>
      <c r="K116" s="173">
        <f t="shared" si="40"/>
        <v>120.83</v>
      </c>
      <c r="L116" s="174">
        <f t="shared" si="41"/>
        <v>815.6</v>
      </c>
      <c r="M116" s="143"/>
    </row>
    <row r="117" spans="2:13" s="139" customFormat="1" ht="30" customHeight="1" x14ac:dyDescent="0.25">
      <c r="B117" s="170" t="s">
        <v>6821</v>
      </c>
      <c r="C117" s="171" t="s">
        <v>1453</v>
      </c>
      <c r="D117" s="171" t="s">
        <v>8381</v>
      </c>
      <c r="E117" s="172" t="str">
        <f>VLOOKUP(C117,'[2]BOLETIM 191'!$A$8:$F$4131,2,FALSE)</f>
        <v>Domo de acrílico fixado em perfis de alumínio</v>
      </c>
      <c r="F117" s="171" t="str">
        <f>VLOOKUP(C117,'[2]BOLETIM 191'!$A$8:$F$4131,3,FALSE)</f>
        <v>M2</v>
      </c>
      <c r="G117" s="18">
        <v>6.61</v>
      </c>
      <c r="H117" s="18">
        <f>VLOOKUP(C117,'[2]BOLETIM 191'!$A$8:$F$4131,4,FALSE)</f>
        <v>695.58</v>
      </c>
      <c r="I117" s="18">
        <f>VLOOKUP(C117,'[2]BOLETIM 191'!$A$8:$F$4131,5,FALSE)</f>
        <v>0</v>
      </c>
      <c r="J117" s="173">
        <f>VLOOKUP(C117,'[2]BOLETIM 191'!$A$8:$F$4131,6,FALSE)</f>
        <v>695.58</v>
      </c>
      <c r="K117" s="173">
        <f t="shared" si="40"/>
        <v>869.47</v>
      </c>
      <c r="L117" s="174">
        <f t="shared" si="41"/>
        <v>5747.19</v>
      </c>
      <c r="M117" s="143"/>
    </row>
    <row r="118" spans="2:13" s="139" customFormat="1" ht="30" customHeight="1" x14ac:dyDescent="0.25">
      <c r="B118" s="170" t="s">
        <v>6821</v>
      </c>
      <c r="C118" s="171" t="s">
        <v>2782</v>
      </c>
      <c r="D118" s="171" t="s">
        <v>8382</v>
      </c>
      <c r="E118" s="172" t="str">
        <f>VLOOKUP(C118,'[2]BOLETIM 191'!$A$8:$F$4131,2,FALSE)</f>
        <v>Esmalte à base água em superfície metálica, inclusive preparo</v>
      </c>
      <c r="F118" s="171" t="str">
        <f>VLOOKUP(C118,'[2]BOLETIM 191'!$A$8:$F$4131,3,FALSE)</f>
        <v>M2</v>
      </c>
      <c r="G118" s="18">
        <v>106.99</v>
      </c>
      <c r="H118" s="18">
        <f>VLOOKUP(C118,'[2]BOLETIM 191'!$A$8:$F$4131,4,FALSE)</f>
        <v>17.649999999999999</v>
      </c>
      <c r="I118" s="18">
        <f>VLOOKUP(C118,'[2]BOLETIM 191'!$A$8:$F$4131,5,FALSE)</f>
        <v>30.03</v>
      </c>
      <c r="J118" s="173">
        <f>VLOOKUP(C118,'[2]BOLETIM 191'!$A$8:$F$4131,6,FALSE)</f>
        <v>47.68</v>
      </c>
      <c r="K118" s="173">
        <f t="shared" si="40"/>
        <v>59.6</v>
      </c>
      <c r="L118" s="174">
        <f t="shared" si="41"/>
        <v>6376.6</v>
      </c>
      <c r="M118" s="143"/>
    </row>
    <row r="119" spans="2:13" s="139" customFormat="1" ht="21" customHeight="1" x14ac:dyDescent="0.25">
      <c r="B119" s="177"/>
      <c r="C119" s="178"/>
      <c r="D119" s="178"/>
      <c r="E119" s="178"/>
      <c r="F119" s="178"/>
      <c r="G119" s="178"/>
      <c r="H119" s="178"/>
      <c r="I119" s="178"/>
      <c r="J119" s="178"/>
      <c r="K119" s="178"/>
      <c r="L119" s="179"/>
      <c r="M119" s="143"/>
    </row>
    <row r="120" spans="2:13" s="139" customFormat="1" ht="60" customHeight="1" x14ac:dyDescent="0.25">
      <c r="B120" s="162"/>
      <c r="C120" s="163"/>
      <c r="D120" s="163" t="s">
        <v>8324</v>
      </c>
      <c r="E120" s="164" t="s">
        <v>8238</v>
      </c>
      <c r="F120" s="164"/>
      <c r="G120" s="164"/>
      <c r="H120" s="164"/>
      <c r="I120" s="164"/>
      <c r="J120" s="164"/>
      <c r="K120" s="164"/>
      <c r="L120" s="165">
        <f>SUM(L121+L128+L135)</f>
        <v>123443.84999999999</v>
      </c>
      <c r="M120" s="143"/>
    </row>
    <row r="121" spans="2:13" s="139" customFormat="1" ht="42" customHeight="1" x14ac:dyDescent="0.25">
      <c r="B121" s="166"/>
      <c r="C121" s="167"/>
      <c r="D121" s="167" t="s">
        <v>8325</v>
      </c>
      <c r="E121" s="168" t="s">
        <v>8239</v>
      </c>
      <c r="F121" s="168"/>
      <c r="G121" s="168"/>
      <c r="H121" s="168"/>
      <c r="I121" s="168"/>
      <c r="J121" s="168"/>
      <c r="K121" s="168"/>
      <c r="L121" s="169">
        <f>SUM(L122:L127)</f>
        <v>66425.25</v>
      </c>
      <c r="M121" s="143"/>
    </row>
    <row r="122" spans="2:13" s="139" customFormat="1" ht="30" customHeight="1" x14ac:dyDescent="0.25">
      <c r="B122" s="170" t="s">
        <v>6821</v>
      </c>
      <c r="C122" s="171" t="s">
        <v>1498</v>
      </c>
      <c r="D122" s="171" t="s">
        <v>8326</v>
      </c>
      <c r="E122" s="172" t="str">
        <f>VLOOKUP(C122,'[2]BOLETIM 191'!$A$8:$F$4131,2,FALSE)</f>
        <v>Argamassa de regularização e/ou proteção</v>
      </c>
      <c r="F122" s="171" t="str">
        <f>VLOOKUP(C122,'[2]BOLETIM 191'!$A$8:$F$4131,3,FALSE)</f>
        <v>M3</v>
      </c>
      <c r="G122" s="18">
        <v>6.8</v>
      </c>
      <c r="H122" s="18">
        <f>VLOOKUP(C122,'[2]BOLETIM 191'!$A$8:$F$4131,4,FALSE)</f>
        <v>451.5</v>
      </c>
      <c r="I122" s="18">
        <f>VLOOKUP(C122,'[2]BOLETIM 191'!$A$8:$F$4131,5,FALSE)</f>
        <v>321.8</v>
      </c>
      <c r="J122" s="173">
        <f>VLOOKUP(C122,'[2]BOLETIM 191'!$A$8:$F$4131,6,FALSE)</f>
        <v>773.3</v>
      </c>
      <c r="K122" s="173">
        <f t="shared" ref="K122:K127" si="42">TRUNC(J122*1.25,2)</f>
        <v>966.62</v>
      </c>
      <c r="L122" s="174">
        <f t="shared" ref="L122" si="43">TRUNC(G122*K122,2)</f>
        <v>6573.01</v>
      </c>
      <c r="M122" s="143"/>
    </row>
    <row r="123" spans="2:13" s="139" customFormat="1" ht="42" customHeight="1" x14ac:dyDescent="0.25">
      <c r="B123" s="170" t="s">
        <v>6821</v>
      </c>
      <c r="C123" s="171" t="s">
        <v>1663</v>
      </c>
      <c r="D123" s="171" t="s">
        <v>8383</v>
      </c>
      <c r="E123" s="172" t="str">
        <f>VLOOKUP(C123,'[2]BOLETIM 191'!$A$8:$F$4131,2,FALSE)</f>
        <v>Revestimento em porcelanato esmaltado antiderrapante para área externa e ambiente com alto tráfego, grupo de absorção BIa, assentado com argamassa colante industrializada, rejuntado</v>
      </c>
      <c r="F123" s="171" t="str">
        <f>VLOOKUP(C123,'[2]BOLETIM 191'!$A$8:$F$4131,3,FALSE)</f>
        <v>M2</v>
      </c>
      <c r="G123" s="18">
        <v>226.71</v>
      </c>
      <c r="H123" s="18">
        <f>VLOOKUP(C123,'[2]BOLETIM 191'!$A$8:$F$4131,4,FALSE)</f>
        <v>98.53</v>
      </c>
      <c r="I123" s="18">
        <f>VLOOKUP(C123,'[2]BOLETIM 191'!$A$8:$F$4131,5,FALSE)</f>
        <v>40.630000000000003</v>
      </c>
      <c r="J123" s="173">
        <f>VLOOKUP(C123,'[2]BOLETIM 191'!$A$8:$F$4131,6,FALSE)</f>
        <v>139.16</v>
      </c>
      <c r="K123" s="173">
        <f t="shared" si="42"/>
        <v>173.95</v>
      </c>
      <c r="L123" s="174">
        <f t="shared" ref="L123:L127" si="44">TRUNC(G123*K123,2)</f>
        <v>39436.199999999997</v>
      </c>
      <c r="M123" s="143"/>
    </row>
    <row r="124" spans="2:13" s="139" customFormat="1" ht="42" customHeight="1" x14ac:dyDescent="0.25">
      <c r="B124" s="170" t="s">
        <v>6821</v>
      </c>
      <c r="C124" s="171" t="s">
        <v>1664</v>
      </c>
      <c r="D124" s="171" t="s">
        <v>8384</v>
      </c>
      <c r="E124" s="172" t="str">
        <f>VLOOKUP(C124,'[2]BOLETIM 191'!$A$8:$F$4131,2,FALSE)</f>
        <v>Rodapé em porcelanato esmaltado antiderrapante para área externa e ambiente com alto tráfego, grupo de absorção BIa, assentado com argamassa colante industrializada, rejuntado</v>
      </c>
      <c r="F124" s="171" t="str">
        <f>VLOOKUP(C124,'[2]BOLETIM 191'!$A$8:$F$4131,3,FALSE)</f>
        <v>M</v>
      </c>
      <c r="G124" s="18">
        <v>296.5</v>
      </c>
      <c r="H124" s="18">
        <f>VLOOKUP(C124,'[2]BOLETIM 191'!$A$8:$F$4131,4,FALSE)</f>
        <v>17.57</v>
      </c>
      <c r="I124" s="18">
        <f>VLOOKUP(C124,'[2]BOLETIM 191'!$A$8:$F$4131,5,FALSE)</f>
        <v>11.29</v>
      </c>
      <c r="J124" s="173">
        <f>VLOOKUP(C124,'[2]BOLETIM 191'!$A$8:$F$4131,6,FALSE)</f>
        <v>28.86</v>
      </c>
      <c r="K124" s="173">
        <f t="shared" si="42"/>
        <v>36.07</v>
      </c>
      <c r="L124" s="174">
        <f t="shared" si="44"/>
        <v>10694.75</v>
      </c>
      <c r="M124" s="143"/>
    </row>
    <row r="125" spans="2:13" s="139" customFormat="1" ht="30" customHeight="1" x14ac:dyDescent="0.25">
      <c r="B125" s="170" t="s">
        <v>6821</v>
      </c>
      <c r="C125" s="171" t="s">
        <v>1643</v>
      </c>
      <c r="D125" s="171" t="s">
        <v>8385</v>
      </c>
      <c r="E125" s="172" t="str">
        <f>VLOOKUP(C125,'[2]BOLETIM 191'!$A$8:$F$4131,2,FALSE)</f>
        <v>Rejuntamento em placas cerâmicas com argamassa industrializada para rejunte, juntas acima de 5 até 10 mm</v>
      </c>
      <c r="F125" s="171" t="str">
        <f>VLOOKUP(C125,'[2]BOLETIM 191'!$A$8:$F$4131,3,FALSE)</f>
        <v>M2</v>
      </c>
      <c r="G125" s="18">
        <v>226.71</v>
      </c>
      <c r="H125" s="18">
        <f>VLOOKUP(C125,'[2]BOLETIM 191'!$A$8:$F$4131,4,FALSE)</f>
        <v>6.57</v>
      </c>
      <c r="I125" s="18">
        <f>VLOOKUP(C125,'[2]BOLETIM 191'!$A$8:$F$4131,5,FALSE)</f>
        <v>10.27</v>
      </c>
      <c r="J125" s="173">
        <f>VLOOKUP(C125,'[2]BOLETIM 191'!$A$8:$F$4131,6,FALSE)</f>
        <v>16.84</v>
      </c>
      <c r="K125" s="173">
        <f t="shared" si="42"/>
        <v>21.05</v>
      </c>
      <c r="L125" s="174">
        <f t="shared" si="44"/>
        <v>4772.24</v>
      </c>
      <c r="M125" s="143"/>
    </row>
    <row r="126" spans="2:13" s="139" customFormat="1" ht="42" customHeight="1" x14ac:dyDescent="0.25">
      <c r="B126" s="170" t="s">
        <v>6821</v>
      </c>
      <c r="C126" s="171" t="s">
        <v>1647</v>
      </c>
      <c r="D126" s="171" t="s">
        <v>8386</v>
      </c>
      <c r="E126" s="172" t="str">
        <f>VLOOKUP(C126,'[2]BOLETIM 191'!$A$8:$F$4131,2,FALSE)</f>
        <v>Rejuntamento de rodapé em placas cerâmicas com argamassa industrializada para rejunte, altura até 10 cm, juntas acima de 5 até 10 mm</v>
      </c>
      <c r="F126" s="171" t="str">
        <f>VLOOKUP(C126,'[2]BOLETIM 191'!$A$8:$F$4131,3,FALSE)</f>
        <v>M</v>
      </c>
      <c r="G126" s="18">
        <v>296.5</v>
      </c>
      <c r="H126" s="18">
        <f>VLOOKUP(C126,'[2]BOLETIM 191'!$A$8:$F$4131,4,FALSE)</f>
        <v>0.66</v>
      </c>
      <c r="I126" s="18">
        <f>VLOOKUP(C126,'[2]BOLETIM 191'!$A$8:$F$4131,5,FALSE)</f>
        <v>1.1499999999999999</v>
      </c>
      <c r="J126" s="173">
        <f>VLOOKUP(C126,'[2]BOLETIM 191'!$A$8:$F$4131,6,FALSE)</f>
        <v>1.81</v>
      </c>
      <c r="K126" s="173">
        <f t="shared" si="42"/>
        <v>2.2599999999999998</v>
      </c>
      <c r="L126" s="174">
        <f t="shared" si="44"/>
        <v>670.09</v>
      </c>
      <c r="M126" s="143"/>
    </row>
    <row r="127" spans="2:13" s="139" customFormat="1" ht="30" customHeight="1" x14ac:dyDescent="0.25">
      <c r="B127" s="170" t="s">
        <v>6821</v>
      </c>
      <c r="C127" s="171" t="s">
        <v>1727</v>
      </c>
      <c r="D127" s="171" t="s">
        <v>8387</v>
      </c>
      <c r="E127" s="172" t="str">
        <f>VLOOKUP(C127,'[2]BOLETIM 191'!$A$8:$F$4131,2,FALSE)</f>
        <v>Peitoril e/ou soleira em ardósia, espessura de 2 cm e largura até 20 cm</v>
      </c>
      <c r="F127" s="171" t="str">
        <f>VLOOKUP(C127,'[2]BOLETIM 191'!$A$8:$F$4131,3,FALSE)</f>
        <v>M</v>
      </c>
      <c r="G127" s="18">
        <v>28</v>
      </c>
      <c r="H127" s="18">
        <f>VLOOKUP(C127,'[2]BOLETIM 191'!$A$8:$F$4131,4,FALSE)</f>
        <v>118.19</v>
      </c>
      <c r="I127" s="18">
        <f>VLOOKUP(C127,'[2]BOLETIM 191'!$A$8:$F$4131,5,FALSE)</f>
        <v>4.07</v>
      </c>
      <c r="J127" s="173">
        <f>VLOOKUP(C127,'[2]BOLETIM 191'!$A$8:$F$4131,6,FALSE)</f>
        <v>122.26</v>
      </c>
      <c r="K127" s="173">
        <f t="shared" si="42"/>
        <v>152.82</v>
      </c>
      <c r="L127" s="174">
        <f t="shared" si="44"/>
        <v>4278.96</v>
      </c>
      <c r="M127" s="143"/>
    </row>
    <row r="128" spans="2:13" s="139" customFormat="1" ht="42" customHeight="1" x14ac:dyDescent="0.25">
      <c r="B128" s="166"/>
      <c r="C128" s="167"/>
      <c r="D128" s="167" t="s">
        <v>8327</v>
      </c>
      <c r="E128" s="168" t="s">
        <v>8240</v>
      </c>
      <c r="F128" s="168"/>
      <c r="G128" s="168"/>
      <c r="H128" s="168"/>
      <c r="I128" s="168"/>
      <c r="J128" s="168"/>
      <c r="K128" s="168"/>
      <c r="L128" s="169">
        <f>SUM(L129:L134)</f>
        <v>40496.369999999995</v>
      </c>
      <c r="M128" s="143"/>
    </row>
    <row r="129" spans="2:13" s="139" customFormat="1" ht="30" customHeight="1" x14ac:dyDescent="0.25">
      <c r="B129" s="170" t="s">
        <v>6821</v>
      </c>
      <c r="C129" s="171" t="s">
        <v>1509</v>
      </c>
      <c r="D129" s="171" t="s">
        <v>8328</v>
      </c>
      <c r="E129" s="172" t="str">
        <f>VLOOKUP(C129,'[2]BOLETIM 191'!$A$8:$F$4131,2,FALSE)</f>
        <v>Chapisco</v>
      </c>
      <c r="F129" s="171" t="str">
        <f>VLOOKUP(C129,'[2]BOLETIM 191'!$A$8:$F$4131,3,FALSE)</f>
        <v>M2</v>
      </c>
      <c r="G129" s="18">
        <v>294.12</v>
      </c>
      <c r="H129" s="18">
        <f>VLOOKUP(C129,'[2]BOLETIM 191'!$A$8:$F$4131,4,FALSE)</f>
        <v>2.25</v>
      </c>
      <c r="I129" s="18">
        <f>VLOOKUP(C129,'[2]BOLETIM 191'!$A$8:$F$4131,5,FALSE)</f>
        <v>4.7699999999999996</v>
      </c>
      <c r="J129" s="173">
        <f>VLOOKUP(C129,'[2]BOLETIM 191'!$A$8:$F$4131,6,FALSE)</f>
        <v>7.02</v>
      </c>
      <c r="K129" s="173">
        <f t="shared" ref="K129:K134" si="45">TRUNC(J129*1.25,2)</f>
        <v>8.77</v>
      </c>
      <c r="L129" s="174">
        <f t="shared" ref="L129" si="46">TRUNC(G129*K129,2)</f>
        <v>2579.4299999999998</v>
      </c>
      <c r="M129" s="143"/>
    </row>
    <row r="130" spans="2:13" s="139" customFormat="1" ht="30" customHeight="1" x14ac:dyDescent="0.25">
      <c r="B130" s="170" t="s">
        <v>6821</v>
      </c>
      <c r="C130" s="171" t="s">
        <v>1518</v>
      </c>
      <c r="D130" s="171" t="s">
        <v>8329</v>
      </c>
      <c r="E130" s="172" t="str">
        <f>VLOOKUP(C130,'[2]BOLETIM 191'!$A$8:$F$4131,2,FALSE)</f>
        <v>Emboço comum</v>
      </c>
      <c r="F130" s="171" t="str">
        <f>VLOOKUP(C130,'[2]BOLETIM 191'!$A$8:$F$4131,3,FALSE)</f>
        <v>M2</v>
      </c>
      <c r="G130" s="18">
        <v>61.42</v>
      </c>
      <c r="H130" s="18">
        <f>VLOOKUP(C130,'[2]BOLETIM 191'!$A$8:$F$4131,4,FALSE)</f>
        <v>9.56</v>
      </c>
      <c r="I130" s="18">
        <f>VLOOKUP(C130,'[2]BOLETIM 191'!$A$8:$F$4131,5,FALSE)</f>
        <v>13.1</v>
      </c>
      <c r="J130" s="173">
        <f>VLOOKUP(C130,'[2]BOLETIM 191'!$A$8:$F$4131,6,FALSE)</f>
        <v>22.66</v>
      </c>
      <c r="K130" s="173">
        <f t="shared" si="45"/>
        <v>28.32</v>
      </c>
      <c r="L130" s="174">
        <f t="shared" ref="L130:L134" si="47">TRUNC(G130*K130,2)</f>
        <v>1739.41</v>
      </c>
      <c r="M130" s="143"/>
    </row>
    <row r="131" spans="2:13" s="139" customFormat="1" ht="30" customHeight="1" x14ac:dyDescent="0.25">
      <c r="B131" s="170" t="s">
        <v>6821</v>
      </c>
      <c r="C131" s="171" t="s">
        <v>1520</v>
      </c>
      <c r="D131" s="171" t="s">
        <v>8330</v>
      </c>
      <c r="E131" s="172" t="str">
        <f>VLOOKUP(C131,'[2]BOLETIM 191'!$A$8:$F$4131,2,FALSE)</f>
        <v>Emboço desempenado com espuma de poliéster</v>
      </c>
      <c r="F131" s="171" t="str">
        <f>VLOOKUP(C131,'[2]BOLETIM 191'!$A$8:$F$4131,3,FALSE)</f>
        <v>M2</v>
      </c>
      <c r="G131" s="18">
        <v>232.7</v>
      </c>
      <c r="H131" s="18">
        <f>VLOOKUP(C131,'[2]BOLETIM 191'!$A$8:$F$4131,4,FALSE)</f>
        <v>9.56</v>
      </c>
      <c r="I131" s="18">
        <f>VLOOKUP(C131,'[2]BOLETIM 191'!$A$8:$F$4131,5,FALSE)</f>
        <v>18.059999999999999</v>
      </c>
      <c r="J131" s="173">
        <f>VLOOKUP(C131,'[2]BOLETIM 191'!$A$8:$F$4131,6,FALSE)</f>
        <v>27.62</v>
      </c>
      <c r="K131" s="173">
        <f t="shared" si="45"/>
        <v>34.520000000000003</v>
      </c>
      <c r="L131" s="174">
        <f t="shared" si="47"/>
        <v>8032.8</v>
      </c>
      <c r="M131" s="143"/>
    </row>
    <row r="132" spans="2:13" s="139" customFormat="1" ht="42" customHeight="1" x14ac:dyDescent="0.25">
      <c r="B132" s="170" t="s">
        <v>6821</v>
      </c>
      <c r="C132" s="171" t="s">
        <v>1679</v>
      </c>
      <c r="D132" s="171" t="s">
        <v>8389</v>
      </c>
      <c r="E132" s="172" t="str">
        <f>VLOOKUP(C132,'[2]BOLETIM 191'!$A$8:$F$4131,2,FALSE)</f>
        <v>Revestimento em placa cerâmica esmaltada de 20x20 cm, tipo monocolor, assentado e rejuntado com argamassa industrializada</v>
      </c>
      <c r="F132" s="171" t="str">
        <f>VLOOKUP(C132,'[2]BOLETIM 191'!$A$8:$F$4131,3,FALSE)</f>
        <v>M2</v>
      </c>
      <c r="G132" s="18">
        <v>61.42</v>
      </c>
      <c r="H132" s="18">
        <f>VLOOKUP(C132,'[2]BOLETIM 191'!$A$8:$F$4131,4,FALSE)</f>
        <v>75.98</v>
      </c>
      <c r="I132" s="18">
        <f>VLOOKUP(C132,'[2]BOLETIM 191'!$A$8:$F$4131,5,FALSE)</f>
        <v>23.01</v>
      </c>
      <c r="J132" s="173">
        <f>VLOOKUP(C132,'[2]BOLETIM 191'!$A$8:$F$4131,6,FALSE)</f>
        <v>98.99</v>
      </c>
      <c r="K132" s="173">
        <f t="shared" si="45"/>
        <v>123.73</v>
      </c>
      <c r="L132" s="174">
        <f t="shared" si="47"/>
        <v>7599.49</v>
      </c>
      <c r="M132" s="143"/>
    </row>
    <row r="133" spans="2:13" s="139" customFormat="1" ht="30" customHeight="1" x14ac:dyDescent="0.25">
      <c r="B133" s="170" t="s">
        <v>6821</v>
      </c>
      <c r="C133" s="171" t="s">
        <v>2724</v>
      </c>
      <c r="D133" s="171" t="s">
        <v>8390</v>
      </c>
      <c r="E133" s="172" t="str">
        <f>VLOOKUP(C133,'[2]BOLETIM 191'!$A$8:$F$4131,2,FALSE)</f>
        <v>Massa corrida a base de PVA</v>
      </c>
      <c r="F133" s="171" t="str">
        <f>VLOOKUP(C133,'[2]BOLETIM 191'!$A$8:$F$4131,3,FALSE)</f>
        <v>M2</v>
      </c>
      <c r="G133" s="18">
        <v>232.7</v>
      </c>
      <c r="H133" s="18">
        <f>VLOOKUP(C133,'[2]BOLETIM 191'!$A$8:$F$4131,4,FALSE)</f>
        <v>2.9</v>
      </c>
      <c r="I133" s="18">
        <f>VLOOKUP(C133,'[2]BOLETIM 191'!$A$8:$F$4131,5,FALSE)</f>
        <v>12.05</v>
      </c>
      <c r="J133" s="173">
        <f>VLOOKUP(C133,'[2]BOLETIM 191'!$A$8:$F$4131,6,FALSE)</f>
        <v>14.95</v>
      </c>
      <c r="K133" s="173">
        <f t="shared" si="45"/>
        <v>18.68</v>
      </c>
      <c r="L133" s="174">
        <f t="shared" si="47"/>
        <v>4346.83</v>
      </c>
      <c r="M133" s="143"/>
    </row>
    <row r="134" spans="2:13" s="139" customFormat="1" ht="30" customHeight="1" x14ac:dyDescent="0.25">
      <c r="B134" s="170" t="s">
        <v>6821</v>
      </c>
      <c r="C134" s="171" t="s">
        <v>2771</v>
      </c>
      <c r="D134" s="171" t="s">
        <v>8391</v>
      </c>
      <c r="E134" s="172" t="str">
        <f>VLOOKUP(C134,'[2]BOLETIM 191'!$A$8:$F$4131,2,FALSE)</f>
        <v>Tinta acrílica em massa, inclusive preparo</v>
      </c>
      <c r="F134" s="171" t="str">
        <f>VLOOKUP(C134,'[2]BOLETIM 191'!$A$8:$F$4131,3,FALSE)</f>
        <v>M2</v>
      </c>
      <c r="G134" s="18">
        <v>397.8</v>
      </c>
      <c r="H134" s="18">
        <f>VLOOKUP(C134,'[2]BOLETIM 191'!$A$8:$F$4131,4,FALSE)</f>
        <v>11.08</v>
      </c>
      <c r="I134" s="18">
        <f>VLOOKUP(C134,'[2]BOLETIM 191'!$A$8:$F$4131,5,FALSE)</f>
        <v>21.5</v>
      </c>
      <c r="J134" s="173">
        <f>VLOOKUP(C134,'[2]BOLETIM 191'!$A$8:$F$4131,6,FALSE)</f>
        <v>32.58</v>
      </c>
      <c r="K134" s="173">
        <f t="shared" si="45"/>
        <v>40.72</v>
      </c>
      <c r="L134" s="174">
        <f t="shared" si="47"/>
        <v>16198.41</v>
      </c>
      <c r="M134" s="143"/>
    </row>
    <row r="135" spans="2:13" s="139" customFormat="1" ht="42" customHeight="1" x14ac:dyDescent="0.25">
      <c r="B135" s="166"/>
      <c r="C135" s="167"/>
      <c r="D135" s="167" t="s">
        <v>8388</v>
      </c>
      <c r="E135" s="168" t="s">
        <v>8241</v>
      </c>
      <c r="F135" s="168"/>
      <c r="G135" s="168"/>
      <c r="H135" s="168"/>
      <c r="I135" s="168"/>
      <c r="J135" s="168"/>
      <c r="K135" s="168"/>
      <c r="L135" s="169">
        <f>SUM(L136:L138)</f>
        <v>16522.23</v>
      </c>
      <c r="M135" s="143"/>
    </row>
    <row r="136" spans="2:13" s="139" customFormat="1" ht="30" customHeight="1" x14ac:dyDescent="0.25">
      <c r="B136" s="170" t="s">
        <v>6821</v>
      </c>
      <c r="C136" s="171" t="s">
        <v>1509</v>
      </c>
      <c r="D136" s="171" t="s">
        <v>8392</v>
      </c>
      <c r="E136" s="172" t="str">
        <f>VLOOKUP(C136,'[2]BOLETIM 191'!$A$8:$F$4131,2,FALSE)</f>
        <v>Chapisco</v>
      </c>
      <c r="F136" s="171" t="str">
        <f>VLOOKUP(C136,'[2]BOLETIM 191'!$A$8:$F$4131,3,FALSE)</f>
        <v>M2</v>
      </c>
      <c r="G136" s="18">
        <v>196.67</v>
      </c>
      <c r="H136" s="18">
        <f>VLOOKUP(C136,'[2]BOLETIM 191'!$A$8:$F$4131,4,FALSE)</f>
        <v>2.25</v>
      </c>
      <c r="I136" s="18">
        <f>VLOOKUP(C136,'[2]BOLETIM 191'!$A$8:$F$4131,5,FALSE)</f>
        <v>4.7699999999999996</v>
      </c>
      <c r="J136" s="173">
        <f>VLOOKUP(C136,'[2]BOLETIM 191'!$A$8:$F$4131,6,FALSE)</f>
        <v>7.02</v>
      </c>
      <c r="K136" s="173">
        <f t="shared" ref="K136:K138" si="48">TRUNC(J136*1.25,2)</f>
        <v>8.77</v>
      </c>
      <c r="L136" s="174">
        <f t="shared" ref="L136:L138" si="49">TRUNC(G136*K136,2)</f>
        <v>1724.79</v>
      </c>
      <c r="M136" s="143"/>
    </row>
    <row r="137" spans="2:13" s="139" customFormat="1" ht="30" customHeight="1" x14ac:dyDescent="0.25">
      <c r="B137" s="170" t="s">
        <v>6821</v>
      </c>
      <c r="C137" s="171" t="s">
        <v>1520</v>
      </c>
      <c r="D137" s="171" t="s">
        <v>8393</v>
      </c>
      <c r="E137" s="172" t="str">
        <f>VLOOKUP(C137,'[2]BOLETIM 191'!$A$8:$F$4131,2,FALSE)</f>
        <v>Emboço desempenado com espuma de poliéster</v>
      </c>
      <c r="F137" s="171" t="str">
        <f>VLOOKUP(C137,'[2]BOLETIM 191'!$A$8:$F$4131,3,FALSE)</f>
        <v>M2</v>
      </c>
      <c r="G137" s="18">
        <v>196.67</v>
      </c>
      <c r="H137" s="18">
        <f>VLOOKUP(C137,'[2]BOLETIM 191'!$A$8:$F$4131,4,FALSE)</f>
        <v>9.56</v>
      </c>
      <c r="I137" s="18">
        <f>VLOOKUP(C137,'[2]BOLETIM 191'!$A$8:$F$4131,5,FALSE)</f>
        <v>18.059999999999999</v>
      </c>
      <c r="J137" s="173">
        <f>VLOOKUP(C137,'[2]BOLETIM 191'!$A$8:$F$4131,6,FALSE)</f>
        <v>27.62</v>
      </c>
      <c r="K137" s="173">
        <f t="shared" si="48"/>
        <v>34.520000000000003</v>
      </c>
      <c r="L137" s="174">
        <f t="shared" si="49"/>
        <v>6789.04</v>
      </c>
      <c r="M137" s="143"/>
    </row>
    <row r="138" spans="2:13" s="139" customFormat="1" ht="30" customHeight="1" x14ac:dyDescent="0.25">
      <c r="B138" s="170" t="s">
        <v>6821</v>
      </c>
      <c r="C138" s="171" t="s">
        <v>2771</v>
      </c>
      <c r="D138" s="171" t="s">
        <v>8394</v>
      </c>
      <c r="E138" s="172" t="str">
        <f>VLOOKUP(C138,'[2]BOLETIM 191'!$A$8:$F$4131,2,FALSE)</f>
        <v>Tinta acrílica em massa, inclusive preparo</v>
      </c>
      <c r="F138" s="171" t="str">
        <f>VLOOKUP(C138,'[2]BOLETIM 191'!$A$8:$F$4131,3,FALSE)</f>
        <v>M2</v>
      </c>
      <c r="G138" s="18">
        <v>196.67</v>
      </c>
      <c r="H138" s="18">
        <f>VLOOKUP(C138,'[2]BOLETIM 191'!$A$8:$F$4131,4,FALSE)</f>
        <v>11.08</v>
      </c>
      <c r="I138" s="18">
        <f>VLOOKUP(C138,'[2]BOLETIM 191'!$A$8:$F$4131,5,FALSE)</f>
        <v>21.5</v>
      </c>
      <c r="J138" s="173">
        <f>VLOOKUP(C138,'[2]BOLETIM 191'!$A$8:$F$4131,6,FALSE)</f>
        <v>32.58</v>
      </c>
      <c r="K138" s="173">
        <f t="shared" si="48"/>
        <v>40.72</v>
      </c>
      <c r="L138" s="174">
        <f t="shared" si="49"/>
        <v>8008.4</v>
      </c>
      <c r="M138" s="143"/>
    </row>
    <row r="139" spans="2:13" s="139" customFormat="1" ht="21" customHeight="1" x14ac:dyDescent="0.25">
      <c r="B139" s="177"/>
      <c r="C139" s="178"/>
      <c r="D139" s="178"/>
      <c r="E139" s="178"/>
      <c r="F139" s="178"/>
      <c r="G139" s="178"/>
      <c r="H139" s="178"/>
      <c r="I139" s="178"/>
      <c r="J139" s="178"/>
      <c r="K139" s="178"/>
      <c r="L139" s="179"/>
      <c r="M139" s="143"/>
    </row>
    <row r="140" spans="2:13" s="139" customFormat="1" ht="60" customHeight="1" x14ac:dyDescent="0.25">
      <c r="B140" s="162"/>
      <c r="C140" s="163"/>
      <c r="D140" s="163" t="s">
        <v>8331</v>
      </c>
      <c r="E140" s="164" t="s">
        <v>8242</v>
      </c>
      <c r="F140" s="164"/>
      <c r="G140" s="164"/>
      <c r="H140" s="164"/>
      <c r="I140" s="164"/>
      <c r="J140" s="164"/>
      <c r="K140" s="164"/>
      <c r="L140" s="165">
        <f>SUM(L141+L143)</f>
        <v>42176.78</v>
      </c>
      <c r="M140" s="143"/>
    </row>
    <row r="141" spans="2:13" s="139" customFormat="1" ht="42" customHeight="1" x14ac:dyDescent="0.25">
      <c r="B141" s="166"/>
      <c r="C141" s="167"/>
      <c r="D141" s="167" t="s">
        <v>8332</v>
      </c>
      <c r="E141" s="168" t="s">
        <v>8243</v>
      </c>
      <c r="F141" s="168"/>
      <c r="G141" s="168"/>
      <c r="H141" s="168"/>
      <c r="I141" s="168"/>
      <c r="J141" s="168"/>
      <c r="K141" s="168"/>
      <c r="L141" s="169">
        <f>SUM(L142)</f>
        <v>4186.6000000000004</v>
      </c>
      <c r="M141" s="143"/>
    </row>
    <row r="142" spans="2:13" s="139" customFormat="1" ht="30" customHeight="1" x14ac:dyDescent="0.25">
      <c r="B142" s="170" t="s">
        <v>6821</v>
      </c>
      <c r="C142" s="171" t="s">
        <v>8103</v>
      </c>
      <c r="D142" s="171" t="s">
        <v>8333</v>
      </c>
      <c r="E142" s="172" t="str">
        <f>VLOOKUP(C142,'[2]BOLETIM 191'!$A$8:$F$4131,2,FALSE)</f>
        <v>Porta de entrada de abrir em alumínio com vidro, linha comercial</v>
      </c>
      <c r="F142" s="171" t="str">
        <f>VLOOKUP(C142,'[2]BOLETIM 191'!$A$8:$F$4131,3,FALSE)</f>
        <v>M2</v>
      </c>
      <c r="G142" s="18">
        <v>6.24</v>
      </c>
      <c r="H142" s="18">
        <f>VLOOKUP(C142,'[2]BOLETIM 191'!$A$8:$F$4131,4,FALSE)</f>
        <v>401.3</v>
      </c>
      <c r="I142" s="18">
        <f>VLOOKUP(C142,'[2]BOLETIM 191'!$A$8:$F$4131,5,FALSE)</f>
        <v>135.44999999999999</v>
      </c>
      <c r="J142" s="173">
        <f>VLOOKUP(C142,'[2]BOLETIM 191'!$A$8:$F$4131,6,FALSE)</f>
        <v>536.75</v>
      </c>
      <c r="K142" s="173">
        <f>TRUNC(J142*1.25,2)</f>
        <v>670.93</v>
      </c>
      <c r="L142" s="174">
        <f t="shared" ref="L142" si="50">TRUNC(G142*K142,2)</f>
        <v>4186.6000000000004</v>
      </c>
      <c r="M142" s="143"/>
    </row>
    <row r="143" spans="2:13" s="139" customFormat="1" ht="42" customHeight="1" x14ac:dyDescent="0.25">
      <c r="B143" s="166"/>
      <c r="C143" s="167"/>
      <c r="D143" s="167" t="s">
        <v>8395</v>
      </c>
      <c r="E143" s="168" t="s">
        <v>8244</v>
      </c>
      <c r="F143" s="168"/>
      <c r="G143" s="168"/>
      <c r="H143" s="168"/>
      <c r="I143" s="168"/>
      <c r="J143" s="168"/>
      <c r="K143" s="168"/>
      <c r="L143" s="169">
        <f>SUM(L144:L146)</f>
        <v>37990.18</v>
      </c>
      <c r="M143" s="143"/>
    </row>
    <row r="144" spans="2:13" s="139" customFormat="1" ht="30" customHeight="1" x14ac:dyDescent="0.25">
      <c r="B144" s="170" t="s">
        <v>6821</v>
      </c>
      <c r="C144" s="171" t="s">
        <v>1357</v>
      </c>
      <c r="D144" s="171" t="s">
        <v>8396</v>
      </c>
      <c r="E144" s="172" t="str">
        <f>VLOOKUP(C144,'[2]BOLETIM 191'!$A$8:$F$4131,2,FALSE)</f>
        <v>Fornecimento e montagem de estrutura metálica em perfil metalon, sem pintura</v>
      </c>
      <c r="F144" s="171" t="str">
        <f>VLOOKUP(C144,'[2]BOLETIM 191'!$A$8:$F$4131,3,FALSE)</f>
        <v>KG</v>
      </c>
      <c r="G144" s="18">
        <v>157.16</v>
      </c>
      <c r="H144" s="18">
        <f>VLOOKUP(C144,'[2]BOLETIM 191'!$A$8:$F$4131,4,FALSE)</f>
        <v>16.760000000000002</v>
      </c>
      <c r="I144" s="18">
        <f>VLOOKUP(C144,'[2]BOLETIM 191'!$A$8:$F$4131,5,FALSE)</f>
        <v>5.82</v>
      </c>
      <c r="J144" s="173">
        <f>VLOOKUP(C144,'[2]BOLETIM 191'!$A$8:$F$4131,6,FALSE)</f>
        <v>22.58</v>
      </c>
      <c r="K144" s="173">
        <f t="shared" ref="K144:K146" si="51">TRUNC(J144*1.25,2)</f>
        <v>28.22</v>
      </c>
      <c r="L144" s="174">
        <f t="shared" ref="L144" si="52">TRUNC(G144*K144,2)</f>
        <v>4435.05</v>
      </c>
      <c r="M144" s="143"/>
    </row>
    <row r="145" spans="2:13" s="139" customFormat="1" ht="30" customHeight="1" x14ac:dyDescent="0.25">
      <c r="B145" s="170" t="s">
        <v>6821</v>
      </c>
      <c r="C145" s="171" t="s">
        <v>2782</v>
      </c>
      <c r="D145" s="171" t="s">
        <v>8397</v>
      </c>
      <c r="E145" s="172" t="str">
        <f>VLOOKUP(C145,'[2]BOLETIM 191'!$A$8:$F$4131,2,FALSE)</f>
        <v>Esmalte à base água em superfície metálica, inclusive preparo</v>
      </c>
      <c r="F145" s="171" t="str">
        <f>VLOOKUP(C145,'[2]BOLETIM 191'!$A$8:$F$4131,3,FALSE)</f>
        <v>M2</v>
      </c>
      <c r="G145" s="18">
        <v>33.92</v>
      </c>
      <c r="H145" s="18">
        <f>VLOOKUP(C145,'[2]BOLETIM 191'!$A$8:$F$4131,4,FALSE)</f>
        <v>17.649999999999999</v>
      </c>
      <c r="I145" s="18">
        <f>VLOOKUP(C145,'[2]BOLETIM 191'!$A$8:$F$4131,5,FALSE)</f>
        <v>30.03</v>
      </c>
      <c r="J145" s="173">
        <f>VLOOKUP(C145,'[2]BOLETIM 191'!$A$8:$F$4131,6,FALSE)</f>
        <v>47.68</v>
      </c>
      <c r="K145" s="173">
        <f t="shared" si="51"/>
        <v>59.6</v>
      </c>
      <c r="L145" s="174">
        <f t="shared" ref="L145:L146" si="53">TRUNC(G145*K145,2)</f>
        <v>2021.63</v>
      </c>
      <c r="M145" s="143"/>
    </row>
    <row r="146" spans="2:13" s="139" customFormat="1" ht="30" customHeight="1" x14ac:dyDescent="0.25">
      <c r="B146" s="170" t="s">
        <v>6821</v>
      </c>
      <c r="C146" s="171" t="s">
        <v>2245</v>
      </c>
      <c r="D146" s="171" t="s">
        <v>8398</v>
      </c>
      <c r="E146" s="172" t="str">
        <f>VLOOKUP(C146,'[2]BOLETIM 191'!$A$8:$F$4131,2,FALSE)</f>
        <v>Caixilho em alumínio anodizado maxim-ar</v>
      </c>
      <c r="F146" s="171" t="str">
        <f>VLOOKUP(C146,'[2]BOLETIM 191'!$A$8:$F$4131,3,FALSE)</f>
        <v>M2</v>
      </c>
      <c r="G146" s="18">
        <v>24.7</v>
      </c>
      <c r="H146" s="18">
        <f>VLOOKUP(C146,'[2]BOLETIM 191'!$A$8:$F$4131,4,FALSE)</f>
        <v>969.28</v>
      </c>
      <c r="I146" s="18">
        <f>VLOOKUP(C146,'[2]BOLETIM 191'!$A$8:$F$4131,5,FALSE)</f>
        <v>52.05</v>
      </c>
      <c r="J146" s="173">
        <f>VLOOKUP(C146,'[2]BOLETIM 191'!$A$8:$F$4131,6,FALSE)</f>
        <v>1021.33</v>
      </c>
      <c r="K146" s="173">
        <f t="shared" si="51"/>
        <v>1276.6600000000001</v>
      </c>
      <c r="L146" s="174">
        <f t="shared" si="53"/>
        <v>31533.5</v>
      </c>
      <c r="M146" s="143"/>
    </row>
    <row r="147" spans="2:13" s="139" customFormat="1" ht="21" customHeight="1" x14ac:dyDescent="0.25">
      <c r="B147" s="177"/>
      <c r="C147" s="178"/>
      <c r="D147" s="178"/>
      <c r="E147" s="178"/>
      <c r="F147" s="178"/>
      <c r="G147" s="178"/>
      <c r="H147" s="178"/>
      <c r="I147" s="178"/>
      <c r="J147" s="178"/>
      <c r="K147" s="178"/>
      <c r="L147" s="179"/>
      <c r="M147" s="143"/>
    </row>
    <row r="148" spans="2:13" s="139" customFormat="1" ht="60" customHeight="1" x14ac:dyDescent="0.25">
      <c r="B148" s="162"/>
      <c r="C148" s="163"/>
      <c r="D148" s="163" t="s">
        <v>8399</v>
      </c>
      <c r="E148" s="164" t="s">
        <v>8245</v>
      </c>
      <c r="F148" s="164"/>
      <c r="G148" s="164"/>
      <c r="H148" s="164"/>
      <c r="I148" s="164"/>
      <c r="J148" s="164"/>
      <c r="K148" s="164"/>
      <c r="L148" s="165">
        <f>SUM(L149)</f>
        <v>17780.54</v>
      </c>
      <c r="M148" s="143"/>
    </row>
    <row r="149" spans="2:13" s="139" customFormat="1" ht="42" customHeight="1" x14ac:dyDescent="0.25">
      <c r="B149" s="166"/>
      <c r="C149" s="167"/>
      <c r="D149" s="167" t="s">
        <v>8400</v>
      </c>
      <c r="E149" s="168" t="s">
        <v>8246</v>
      </c>
      <c r="F149" s="168"/>
      <c r="G149" s="168"/>
      <c r="H149" s="168"/>
      <c r="I149" s="168"/>
      <c r="J149" s="168"/>
      <c r="K149" s="168"/>
      <c r="L149" s="169">
        <f>SUM(L150:L151)</f>
        <v>17780.54</v>
      </c>
      <c r="M149" s="143"/>
    </row>
    <row r="150" spans="2:13" s="139" customFormat="1" ht="30" customHeight="1" x14ac:dyDescent="0.25">
      <c r="B150" s="170" t="s">
        <v>6821</v>
      </c>
      <c r="C150" s="171" t="s">
        <v>2313</v>
      </c>
      <c r="D150" s="171" t="s">
        <v>8401</v>
      </c>
      <c r="E150" s="172" t="str">
        <f>VLOOKUP(C150,'[2]BOLETIM 191'!$A$8:$F$4131,2,FALSE)</f>
        <v>Vidro liso laminado incolor de 6 mm</v>
      </c>
      <c r="F150" s="171" t="str">
        <f>VLOOKUP(C150,'[2]BOLETIM 191'!$A$8:$F$4131,3,FALSE)</f>
        <v>M2</v>
      </c>
      <c r="G150" s="18">
        <v>33.92</v>
      </c>
      <c r="H150" s="18">
        <f>VLOOKUP(C150,'[2]BOLETIM 191'!$A$8:$F$4131,4,FALSE)</f>
        <v>250.85</v>
      </c>
      <c r="I150" s="18">
        <f>VLOOKUP(C150,'[2]BOLETIM 191'!$A$8:$F$4131,5,FALSE)</f>
        <v>28.29</v>
      </c>
      <c r="J150" s="173">
        <f>VLOOKUP(C150,'[2]BOLETIM 191'!$A$8:$F$4131,6,FALSE)</f>
        <v>279.14</v>
      </c>
      <c r="K150" s="173">
        <f t="shared" ref="K150:K151" si="54">TRUNC(J150*1.25,2)</f>
        <v>348.92</v>
      </c>
      <c r="L150" s="174">
        <f t="shared" ref="L150" si="55">TRUNC(G150*K150,2)</f>
        <v>11835.36</v>
      </c>
      <c r="M150" s="143"/>
    </row>
    <row r="151" spans="2:13" s="139" customFormat="1" ht="30" customHeight="1" x14ac:dyDescent="0.25">
      <c r="B151" s="170" t="s">
        <v>6821</v>
      </c>
      <c r="C151" s="171" t="s">
        <v>2303</v>
      </c>
      <c r="D151" s="171" t="s">
        <v>8402</v>
      </c>
      <c r="E151" s="172" t="str">
        <f>VLOOKUP(C151,'[2]BOLETIM 191'!$A$8:$F$4131,2,FALSE)</f>
        <v>Vidro liso transparente de 5 mm</v>
      </c>
      <c r="F151" s="171" t="str">
        <f>VLOOKUP(C151,'[2]BOLETIM 191'!$A$8:$F$4131,3,FALSE)</f>
        <v>M2</v>
      </c>
      <c r="G151" s="18">
        <v>30.24</v>
      </c>
      <c r="H151" s="18">
        <f>VLOOKUP(C151,'[2]BOLETIM 191'!$A$8:$F$4131,4,FALSE)</f>
        <v>135.65</v>
      </c>
      <c r="I151" s="18">
        <f>VLOOKUP(C151,'[2]BOLETIM 191'!$A$8:$F$4131,5,FALSE)</f>
        <v>21.63</v>
      </c>
      <c r="J151" s="173">
        <f>VLOOKUP(C151,'[2]BOLETIM 191'!$A$8:$F$4131,6,FALSE)</f>
        <v>157.28</v>
      </c>
      <c r="K151" s="173">
        <f t="shared" si="54"/>
        <v>196.6</v>
      </c>
      <c r="L151" s="174">
        <f t="shared" ref="L151" si="56">TRUNC(G151*K151,2)</f>
        <v>5945.18</v>
      </c>
      <c r="M151" s="143"/>
    </row>
    <row r="152" spans="2:13" s="139" customFormat="1" ht="21" customHeight="1" x14ac:dyDescent="0.25">
      <c r="B152" s="177"/>
      <c r="C152" s="178"/>
      <c r="D152" s="178"/>
      <c r="E152" s="178"/>
      <c r="F152" s="178"/>
      <c r="G152" s="178"/>
      <c r="H152" s="178"/>
      <c r="I152" s="178"/>
      <c r="J152" s="178"/>
      <c r="K152" s="178"/>
      <c r="L152" s="179"/>
      <c r="M152" s="143"/>
    </row>
    <row r="153" spans="2:13" s="139" customFormat="1" ht="60" customHeight="1" x14ac:dyDescent="0.25">
      <c r="B153" s="162"/>
      <c r="C153" s="163"/>
      <c r="D153" s="163" t="s">
        <v>8403</v>
      </c>
      <c r="E153" s="164" t="s">
        <v>8247</v>
      </c>
      <c r="F153" s="164"/>
      <c r="G153" s="164"/>
      <c r="H153" s="164"/>
      <c r="I153" s="164"/>
      <c r="J153" s="164"/>
      <c r="K153" s="164"/>
      <c r="L153" s="165">
        <f>SUM(L154+L159+L161)</f>
        <v>31091.989999999998</v>
      </c>
      <c r="M153" s="143"/>
    </row>
    <row r="154" spans="2:13" s="139" customFormat="1" ht="42" customHeight="1" x14ac:dyDescent="0.25">
      <c r="B154" s="166"/>
      <c r="C154" s="167"/>
      <c r="D154" s="167" t="s">
        <v>8404</v>
      </c>
      <c r="E154" s="168" t="s">
        <v>8248</v>
      </c>
      <c r="F154" s="168"/>
      <c r="G154" s="168"/>
      <c r="H154" s="168"/>
      <c r="I154" s="168"/>
      <c r="J154" s="168"/>
      <c r="K154" s="168"/>
      <c r="L154" s="169">
        <f>SUM(L155:L158)</f>
        <v>15870.119999999999</v>
      </c>
      <c r="M154" s="143"/>
    </row>
    <row r="155" spans="2:13" s="139" customFormat="1" ht="30" customHeight="1" x14ac:dyDescent="0.25">
      <c r="B155" s="170" t="s">
        <v>6821</v>
      </c>
      <c r="C155" s="171" t="s">
        <v>1953</v>
      </c>
      <c r="D155" s="171" t="s">
        <v>8405</v>
      </c>
      <c r="E155" s="172" t="str">
        <f>VLOOKUP(C155,'[2]BOLETIM 191'!$A$8:$F$4131,2,FALSE)</f>
        <v>Porta lisa com batente madeira - 80 x 210 cm</v>
      </c>
      <c r="F155" s="171" t="str">
        <f>VLOOKUP(C155,'[2]BOLETIM 191'!$A$8:$F$4131,3,FALSE)</f>
        <v>UN</v>
      </c>
      <c r="G155" s="18">
        <v>12</v>
      </c>
      <c r="H155" s="18">
        <f>VLOOKUP(C155,'[2]BOLETIM 191'!$A$8:$F$4131,4,FALSE)</f>
        <v>482.28</v>
      </c>
      <c r="I155" s="18">
        <f>VLOOKUP(C155,'[2]BOLETIM 191'!$A$8:$F$4131,5,FALSE)</f>
        <v>126.43</v>
      </c>
      <c r="J155" s="173">
        <f>VLOOKUP(C155,'[2]BOLETIM 191'!$A$8:$F$4131,6,FALSE)</f>
        <v>608.71</v>
      </c>
      <c r="K155" s="173">
        <f t="shared" ref="K155:K158" si="57">TRUNC(J155*1.25,2)</f>
        <v>760.88</v>
      </c>
      <c r="L155" s="174">
        <f t="shared" ref="L155" si="58">TRUNC(G155*K155,2)</f>
        <v>9130.56</v>
      </c>
      <c r="M155" s="143"/>
    </row>
    <row r="156" spans="2:13" s="139" customFormat="1" ht="30" customHeight="1" x14ac:dyDescent="0.25">
      <c r="B156" s="170" t="s">
        <v>6821</v>
      </c>
      <c r="C156" s="171" t="s">
        <v>1936</v>
      </c>
      <c r="D156" s="171" t="s">
        <v>8419</v>
      </c>
      <c r="E156" s="172" t="str">
        <f>VLOOKUP(C156,'[2]BOLETIM 191'!$A$8:$F$4131,2,FALSE)</f>
        <v>Porta lisa com balcão, batente de madeira, completa - 80 x 210 cm</v>
      </c>
      <c r="F156" s="171" t="str">
        <f>VLOOKUP(C156,'[2]BOLETIM 191'!$A$8:$F$4131,3,FALSE)</f>
        <v>CJ</v>
      </c>
      <c r="G156" s="18">
        <v>1</v>
      </c>
      <c r="H156" s="18">
        <f>VLOOKUP(C156,'[2]BOLETIM 191'!$A$8:$F$4131,4,FALSE)</f>
        <v>1063.23</v>
      </c>
      <c r="I156" s="18">
        <f>VLOOKUP(C156,'[2]BOLETIM 191'!$A$8:$F$4131,5,FALSE)</f>
        <v>194.15</v>
      </c>
      <c r="J156" s="173">
        <f>VLOOKUP(C156,'[2]BOLETIM 191'!$A$8:$F$4131,6,FALSE)</f>
        <v>1257.3800000000001</v>
      </c>
      <c r="K156" s="173">
        <f t="shared" si="57"/>
        <v>1571.72</v>
      </c>
      <c r="L156" s="174">
        <f t="shared" ref="L156:L158" si="59">TRUNC(G156*K156,2)</f>
        <v>1571.72</v>
      </c>
      <c r="M156" s="143"/>
    </row>
    <row r="157" spans="2:13" s="139" customFormat="1" ht="30" customHeight="1" x14ac:dyDescent="0.25">
      <c r="B157" s="170" t="s">
        <v>6821</v>
      </c>
      <c r="C157" s="171" t="s">
        <v>7997</v>
      </c>
      <c r="D157" s="171" t="s">
        <v>8420</v>
      </c>
      <c r="E157" s="172" t="str">
        <f>VLOOKUP(C157,'[2]BOLETIM 191'!$A$8:$F$4131,2,FALSE)</f>
        <v>Porta lisa de correr suspensa em madeira com batente</v>
      </c>
      <c r="F157" s="171" t="str">
        <f>VLOOKUP(C157,'[2]BOLETIM 191'!$A$8:$F$4131,3,FALSE)</f>
        <v>M2</v>
      </c>
      <c r="G157" s="18">
        <v>5.08</v>
      </c>
      <c r="H157" s="18">
        <f>VLOOKUP(C157,'[2]BOLETIM 191'!$A$8:$F$4131,4,FALSE)</f>
        <v>483.47</v>
      </c>
      <c r="I157" s="18">
        <f>VLOOKUP(C157,'[2]BOLETIM 191'!$A$8:$F$4131,5,FALSE)</f>
        <v>37.19</v>
      </c>
      <c r="J157" s="173">
        <f>VLOOKUP(C157,'[2]BOLETIM 191'!$A$8:$F$4131,6,FALSE)</f>
        <v>520.66</v>
      </c>
      <c r="K157" s="173">
        <f t="shared" si="57"/>
        <v>650.82000000000005</v>
      </c>
      <c r="L157" s="174">
        <f t="shared" si="59"/>
        <v>3306.16</v>
      </c>
      <c r="M157" s="143"/>
    </row>
    <row r="158" spans="2:13" s="139" customFormat="1" ht="30" customHeight="1" x14ac:dyDescent="0.25">
      <c r="B158" s="170" t="s">
        <v>6821</v>
      </c>
      <c r="C158" s="171" t="s">
        <v>1963</v>
      </c>
      <c r="D158" s="171" t="s">
        <v>8421</v>
      </c>
      <c r="E158" s="172" t="str">
        <f>VLOOKUP(C158,'[2]BOLETIM 191'!$A$8:$F$4131,2,FALSE)</f>
        <v>Porta lisa com batente em alumínio, largura 60 cm, altura de 105 a 200 cm</v>
      </c>
      <c r="F158" s="171" t="str">
        <f>VLOOKUP(C158,'[2]BOLETIM 191'!$A$8:$F$4131,3,FALSE)</f>
        <v>UN</v>
      </c>
      <c r="G158" s="18">
        <v>4</v>
      </c>
      <c r="H158" s="18">
        <f>VLOOKUP(C158,'[2]BOLETIM 191'!$A$8:$F$4131,4,FALSE)</f>
        <v>309.13</v>
      </c>
      <c r="I158" s="18">
        <f>VLOOKUP(C158,'[2]BOLETIM 191'!$A$8:$F$4131,5,FALSE)</f>
        <v>63.21</v>
      </c>
      <c r="J158" s="173">
        <f>VLOOKUP(C158,'[2]BOLETIM 191'!$A$8:$F$4131,6,FALSE)</f>
        <v>372.34</v>
      </c>
      <c r="K158" s="173">
        <f t="shared" si="57"/>
        <v>465.42</v>
      </c>
      <c r="L158" s="174">
        <f t="shared" si="59"/>
        <v>1861.68</v>
      </c>
      <c r="M158" s="143"/>
    </row>
    <row r="159" spans="2:13" s="139" customFormat="1" ht="42" customHeight="1" x14ac:dyDescent="0.25">
      <c r="B159" s="166"/>
      <c r="C159" s="167"/>
      <c r="D159" s="167" t="s">
        <v>8422</v>
      </c>
      <c r="E159" s="168" t="s">
        <v>8249</v>
      </c>
      <c r="F159" s="168"/>
      <c r="G159" s="168"/>
      <c r="H159" s="168"/>
      <c r="I159" s="168"/>
      <c r="J159" s="168"/>
      <c r="K159" s="168"/>
      <c r="L159" s="169">
        <f>SUM(L160)</f>
        <v>5752.17</v>
      </c>
      <c r="M159" s="143"/>
    </row>
    <row r="160" spans="2:13" s="139" customFormat="1" ht="30" customHeight="1" x14ac:dyDescent="0.25">
      <c r="B160" s="170" t="s">
        <v>6821</v>
      </c>
      <c r="C160" s="171" t="s">
        <v>2785</v>
      </c>
      <c r="D160" s="171" t="s">
        <v>8423</v>
      </c>
      <c r="E160" s="172" t="str">
        <f>VLOOKUP(C160,'[2]BOLETIM 191'!$A$8:$F$4131,2,FALSE)</f>
        <v>Esmalte à base de água em madeira, inclusive preparo</v>
      </c>
      <c r="F160" s="171" t="str">
        <f>VLOOKUP(C160,'[2]BOLETIM 191'!$A$8:$F$4131,3,FALSE)</f>
        <v>M2</v>
      </c>
      <c r="G160" s="18">
        <v>95.71</v>
      </c>
      <c r="H160" s="18">
        <f>VLOOKUP(C160,'[2]BOLETIM 191'!$A$8:$F$4131,4,FALSE)</f>
        <v>18.05</v>
      </c>
      <c r="I160" s="18">
        <f>VLOOKUP(C160,'[2]BOLETIM 191'!$A$8:$F$4131,5,FALSE)</f>
        <v>30.03</v>
      </c>
      <c r="J160" s="173">
        <f>VLOOKUP(C160,'[2]BOLETIM 191'!$A$8:$F$4131,6,FALSE)</f>
        <v>48.08</v>
      </c>
      <c r="K160" s="173">
        <f>TRUNC(J160*1.25,2)</f>
        <v>60.1</v>
      </c>
      <c r="L160" s="174">
        <f t="shared" ref="L160" si="60">TRUNC(G160*K160,2)</f>
        <v>5752.17</v>
      </c>
      <c r="M160" s="143"/>
    </row>
    <row r="161" spans="2:13" s="139" customFormat="1" ht="42" customHeight="1" x14ac:dyDescent="0.25">
      <c r="B161" s="166"/>
      <c r="C161" s="167"/>
      <c r="D161" s="167" t="s">
        <v>8424</v>
      </c>
      <c r="E161" s="168" t="s">
        <v>8250</v>
      </c>
      <c r="F161" s="168"/>
      <c r="G161" s="168"/>
      <c r="H161" s="168"/>
      <c r="I161" s="168"/>
      <c r="J161" s="168"/>
      <c r="K161" s="168"/>
      <c r="L161" s="169">
        <f>SUM(L162:L164)</f>
        <v>9469.6999999999989</v>
      </c>
      <c r="M161" s="143"/>
    </row>
    <row r="162" spans="2:13" s="139" customFormat="1" ht="30" customHeight="1" x14ac:dyDescent="0.25">
      <c r="B162" s="170" t="s">
        <v>6821</v>
      </c>
      <c r="C162" s="171" t="s">
        <v>2395</v>
      </c>
      <c r="D162" s="171" t="s">
        <v>8425</v>
      </c>
      <c r="E162" s="172" t="str">
        <f>VLOOKUP(C162,'[2]BOLETIM 191'!$A$8:$F$4131,2,FALSE)</f>
        <v>Ferragem completa com maçaneta tipo alavanca, para porta interna com 1 folha</v>
      </c>
      <c r="F162" s="171" t="str">
        <f>VLOOKUP(C162,'[2]BOLETIM 191'!$A$8:$F$4131,3,FALSE)</f>
        <v>CJ</v>
      </c>
      <c r="G162" s="18">
        <v>15</v>
      </c>
      <c r="H162" s="18">
        <f>VLOOKUP(C162,'[2]BOLETIM 191'!$A$8:$F$4131,4,FALSE)</f>
        <v>292.08</v>
      </c>
      <c r="I162" s="18">
        <f>VLOOKUP(C162,'[2]BOLETIM 191'!$A$8:$F$4131,5,FALSE)</f>
        <v>67.73</v>
      </c>
      <c r="J162" s="173">
        <f>VLOOKUP(C162,'[2]BOLETIM 191'!$A$8:$F$4131,6,FALSE)</f>
        <v>359.81</v>
      </c>
      <c r="K162" s="173">
        <f t="shared" ref="K162:K164" si="61">TRUNC(J162*1.25,2)</f>
        <v>449.76</v>
      </c>
      <c r="L162" s="174">
        <f t="shared" ref="L162" si="62">TRUNC(G162*K162,2)</f>
        <v>6746.4</v>
      </c>
      <c r="M162" s="143"/>
    </row>
    <row r="163" spans="2:13" s="139" customFormat="1" ht="30" customHeight="1" x14ac:dyDescent="0.25">
      <c r="B163" s="170" t="s">
        <v>6821</v>
      </c>
      <c r="C163" s="171" t="s">
        <v>2391</v>
      </c>
      <c r="D163" s="171" t="s">
        <v>8426</v>
      </c>
      <c r="E163" s="172" t="str">
        <f>VLOOKUP(C163,'[2]BOLETIM 191'!$A$8:$F$4131,2,FALSE)</f>
        <v>Ferragem completa com maçaneta tipo alavanca, para porta externa com 1 folha</v>
      </c>
      <c r="F163" s="171" t="str">
        <f>VLOOKUP(C163,'[2]BOLETIM 191'!$A$8:$F$4131,3,FALSE)</f>
        <v>CJ</v>
      </c>
      <c r="G163" s="18">
        <v>2</v>
      </c>
      <c r="H163" s="18">
        <f>VLOOKUP(C163,'[2]BOLETIM 191'!$A$8:$F$4131,4,FALSE)</f>
        <v>418.12</v>
      </c>
      <c r="I163" s="18">
        <f>VLOOKUP(C163,'[2]BOLETIM 191'!$A$8:$F$4131,5,FALSE)</f>
        <v>67.73</v>
      </c>
      <c r="J163" s="173">
        <f>VLOOKUP(C163,'[2]BOLETIM 191'!$A$8:$F$4131,6,FALSE)</f>
        <v>485.85</v>
      </c>
      <c r="K163" s="173">
        <f t="shared" si="61"/>
        <v>607.30999999999995</v>
      </c>
      <c r="L163" s="174">
        <f t="shared" ref="L163:L164" si="63">TRUNC(G163*K163,2)</f>
        <v>1214.6199999999999</v>
      </c>
      <c r="M163" s="143"/>
    </row>
    <row r="164" spans="2:13" s="139" customFormat="1" ht="30" customHeight="1" x14ac:dyDescent="0.25">
      <c r="B164" s="170" t="s">
        <v>6821</v>
      </c>
      <c r="C164" s="171" t="s">
        <v>2399</v>
      </c>
      <c r="D164" s="171" t="s">
        <v>8427</v>
      </c>
      <c r="E164" s="172" t="str">
        <f>VLOOKUP(C164,'[2]BOLETIM 191'!$A$8:$F$4131,2,FALSE)</f>
        <v>Ferragem completa para porta de box de WC tipo livre/ocupado</v>
      </c>
      <c r="F164" s="171" t="str">
        <f>VLOOKUP(C164,'[2]BOLETIM 191'!$A$8:$F$4131,3,FALSE)</f>
        <v>CJ</v>
      </c>
      <c r="G164" s="18">
        <v>4</v>
      </c>
      <c r="H164" s="18">
        <f>VLOOKUP(C164,'[2]BOLETIM 191'!$A$8:$F$4131,4,FALSE)</f>
        <v>234.01</v>
      </c>
      <c r="I164" s="18">
        <f>VLOOKUP(C164,'[2]BOLETIM 191'!$A$8:$F$4131,5,FALSE)</f>
        <v>67.73</v>
      </c>
      <c r="J164" s="173">
        <f>VLOOKUP(C164,'[2]BOLETIM 191'!$A$8:$F$4131,6,FALSE)</f>
        <v>301.74</v>
      </c>
      <c r="K164" s="173">
        <f t="shared" si="61"/>
        <v>377.17</v>
      </c>
      <c r="L164" s="174">
        <f t="shared" si="63"/>
        <v>1508.68</v>
      </c>
      <c r="M164" s="143"/>
    </row>
    <row r="165" spans="2:13" s="139" customFormat="1" ht="21" customHeight="1" x14ac:dyDescent="0.25">
      <c r="B165" s="177"/>
      <c r="C165" s="178"/>
      <c r="D165" s="178"/>
      <c r="E165" s="178"/>
      <c r="F165" s="178"/>
      <c r="G165" s="178"/>
      <c r="H165" s="178"/>
      <c r="I165" s="178"/>
      <c r="J165" s="178"/>
      <c r="K165" s="178"/>
      <c r="L165" s="179"/>
      <c r="M165" s="143"/>
    </row>
    <row r="166" spans="2:13" s="139" customFormat="1" ht="60" customHeight="1" x14ac:dyDescent="0.25">
      <c r="B166" s="162"/>
      <c r="C166" s="163"/>
      <c r="D166" s="163" t="s">
        <v>8406</v>
      </c>
      <c r="E166" s="164" t="s">
        <v>8251</v>
      </c>
      <c r="F166" s="164"/>
      <c r="G166" s="164"/>
      <c r="H166" s="164"/>
      <c r="I166" s="164"/>
      <c r="J166" s="164"/>
      <c r="K166" s="164"/>
      <c r="L166" s="165">
        <f>SUM(L167+L170)</f>
        <v>7438.3</v>
      </c>
      <c r="M166" s="143"/>
    </row>
    <row r="167" spans="2:13" s="139" customFormat="1" ht="42" customHeight="1" x14ac:dyDescent="0.25">
      <c r="B167" s="166"/>
      <c r="C167" s="167"/>
      <c r="D167" s="167" t="s">
        <v>8407</v>
      </c>
      <c r="E167" s="168" t="s">
        <v>8251</v>
      </c>
      <c r="F167" s="168"/>
      <c r="G167" s="168"/>
      <c r="H167" s="168"/>
      <c r="I167" s="168"/>
      <c r="J167" s="168"/>
      <c r="K167" s="168"/>
      <c r="L167" s="169">
        <f>SUM(L168:L169)</f>
        <v>2655.4700000000003</v>
      </c>
      <c r="M167" s="143"/>
    </row>
    <row r="168" spans="2:13" s="139" customFormat="1" ht="54.95" customHeight="1" x14ac:dyDescent="0.25">
      <c r="B168" s="170" t="s">
        <v>6821</v>
      </c>
      <c r="C168" s="171" t="s">
        <v>2007</v>
      </c>
      <c r="D168" s="171" t="s">
        <v>8408</v>
      </c>
      <c r="E168" s="172" t="str">
        <f>VLOOKUP(C168,'[2]BOLETIM 191'!$A$8:$F$4131,2,FALSE)</f>
        <v>Porta lisa de madeira, interna, resistente a umidade "PIM RU", para acabamento em pintura, de correr ou deslizante, tipo acessível, padrão dimensional pesado, com sistema deslizante e ferragens, completo - 100 x 210 cm</v>
      </c>
      <c r="F168" s="171" t="str">
        <f>VLOOKUP(C168,'[2]BOLETIM 191'!$A$8:$F$4131,3,FALSE)</f>
        <v>UN</v>
      </c>
      <c r="G168" s="18">
        <v>1</v>
      </c>
      <c r="H168" s="18">
        <f>VLOOKUP(C168,'[2]BOLETIM 191'!$A$8:$F$4131,4,FALSE)</f>
        <v>861</v>
      </c>
      <c r="I168" s="18">
        <f>VLOOKUP(C168,'[2]BOLETIM 191'!$A$8:$F$4131,5,FALSE)</f>
        <v>0</v>
      </c>
      <c r="J168" s="173">
        <f>VLOOKUP(C168,'[2]BOLETIM 191'!$A$8:$F$4131,6,FALSE)</f>
        <v>861</v>
      </c>
      <c r="K168" s="173">
        <f t="shared" ref="K168:K169" si="64">TRUNC(J168*1.25,2)</f>
        <v>1076.25</v>
      </c>
      <c r="L168" s="174">
        <f t="shared" ref="L168:L169" si="65">TRUNC(G168*K168,2)</f>
        <v>1076.25</v>
      </c>
      <c r="M168" s="143"/>
    </row>
    <row r="169" spans="2:13" s="139" customFormat="1" ht="30" customHeight="1" x14ac:dyDescent="0.25">
      <c r="B169" s="170" t="s">
        <v>6821</v>
      </c>
      <c r="C169" s="171" t="s">
        <v>1955</v>
      </c>
      <c r="D169" s="171" t="s">
        <v>8428</v>
      </c>
      <c r="E169" s="172" t="str">
        <f>VLOOKUP(C169,'[2]BOLETIM 191'!$A$8:$F$4131,2,FALSE)</f>
        <v>Porta lisa com batente madeira - 90 x 210 cm</v>
      </c>
      <c r="F169" s="171" t="str">
        <f>VLOOKUP(C169,'[2]BOLETIM 191'!$A$8:$F$4131,3,FALSE)</f>
        <v>UN</v>
      </c>
      <c r="G169" s="18">
        <v>2</v>
      </c>
      <c r="H169" s="18">
        <f>VLOOKUP(C169,'[2]BOLETIM 191'!$A$8:$F$4131,4,FALSE)</f>
        <v>505.26</v>
      </c>
      <c r="I169" s="18">
        <f>VLOOKUP(C169,'[2]BOLETIM 191'!$A$8:$F$4131,5,FALSE)</f>
        <v>126.43</v>
      </c>
      <c r="J169" s="173">
        <f>VLOOKUP(C169,'[2]BOLETIM 191'!$A$8:$F$4131,6,FALSE)</f>
        <v>631.69000000000005</v>
      </c>
      <c r="K169" s="173">
        <f t="shared" si="64"/>
        <v>789.61</v>
      </c>
      <c r="L169" s="174">
        <f t="shared" si="65"/>
        <v>1579.22</v>
      </c>
      <c r="M169" s="143"/>
    </row>
    <row r="170" spans="2:13" s="139" customFormat="1" ht="42" customHeight="1" x14ac:dyDescent="0.25">
      <c r="B170" s="166"/>
      <c r="C170" s="167"/>
      <c r="D170" s="167" t="s">
        <v>8429</v>
      </c>
      <c r="E170" s="168" t="s">
        <v>8252</v>
      </c>
      <c r="F170" s="168"/>
      <c r="G170" s="168"/>
      <c r="H170" s="168"/>
      <c r="I170" s="168"/>
      <c r="J170" s="168"/>
      <c r="K170" s="168"/>
      <c r="L170" s="169">
        <f>SUM(L171:L172)</f>
        <v>4782.83</v>
      </c>
      <c r="M170" s="143"/>
    </row>
    <row r="171" spans="2:13" s="139" customFormat="1" ht="30" customHeight="1" x14ac:dyDescent="0.25">
      <c r="B171" s="170" t="s">
        <v>6821</v>
      </c>
      <c r="C171" s="171" t="s">
        <v>2543</v>
      </c>
      <c r="D171" s="171" t="s">
        <v>8430</v>
      </c>
      <c r="E171" s="172" t="str">
        <f>VLOOKUP(C171,'[2]BOLETIM 191'!$A$8:$F$4131,2,FALSE)</f>
        <v>Revestimento em chapa de aço inoxidável para proteção de portas, altura de 40 cm</v>
      </c>
      <c r="F171" s="171" t="str">
        <f>VLOOKUP(C171,'[2]BOLETIM 191'!$A$8:$F$4131,3,FALSE)</f>
        <v>M</v>
      </c>
      <c r="G171" s="18">
        <v>5.6</v>
      </c>
      <c r="H171" s="18">
        <f>VLOOKUP(C171,'[2]BOLETIM 191'!$A$8:$F$4131,4,FALSE)</f>
        <v>435.02</v>
      </c>
      <c r="I171" s="18">
        <f>VLOOKUP(C171,'[2]BOLETIM 191'!$A$8:$F$4131,5,FALSE)</f>
        <v>0</v>
      </c>
      <c r="J171" s="173">
        <f>VLOOKUP(C171,'[2]BOLETIM 191'!$A$8:$F$4131,6,FALSE)</f>
        <v>435.02</v>
      </c>
      <c r="K171" s="173">
        <f t="shared" ref="K171:K172" si="66">TRUNC(J171*1.25,2)</f>
        <v>543.77</v>
      </c>
      <c r="L171" s="174">
        <f t="shared" ref="L171:L172" si="67">TRUNC(G171*K171,2)</f>
        <v>3045.11</v>
      </c>
      <c r="M171" s="143"/>
    </row>
    <row r="172" spans="2:13" s="139" customFormat="1" ht="30" customHeight="1" x14ac:dyDescent="0.25">
      <c r="B172" s="170" t="s">
        <v>6821</v>
      </c>
      <c r="C172" s="171" t="s">
        <v>2526</v>
      </c>
      <c r="D172" s="171" t="s">
        <v>8431</v>
      </c>
      <c r="E172" s="172" t="str">
        <f>VLOOKUP(C172,'[2]BOLETIM 191'!$A$8:$F$4131,2,FALSE)</f>
        <v>Barra de apoio reta, para pessoas com mobilidade reduzida, em tubo de aço inoxidável de 1 1/2´</v>
      </c>
      <c r="F172" s="171" t="str">
        <f>VLOOKUP(C172,'[2]BOLETIM 191'!$A$8:$F$4131,3,FALSE)</f>
        <v>M</v>
      </c>
      <c r="G172" s="18">
        <v>7.2</v>
      </c>
      <c r="H172" s="18">
        <f>VLOOKUP(C172,'[2]BOLETIM 191'!$A$8:$F$4131,4,FALSE)</f>
        <v>179.53</v>
      </c>
      <c r="I172" s="18">
        <f>VLOOKUP(C172,'[2]BOLETIM 191'!$A$8:$F$4131,5,FALSE)</f>
        <v>13.55</v>
      </c>
      <c r="J172" s="173">
        <f>VLOOKUP(C172,'[2]BOLETIM 191'!$A$8:$F$4131,6,FALSE)</f>
        <v>193.08</v>
      </c>
      <c r="K172" s="173">
        <f t="shared" si="66"/>
        <v>241.35</v>
      </c>
      <c r="L172" s="174">
        <f t="shared" si="67"/>
        <v>1737.72</v>
      </c>
      <c r="M172" s="143"/>
    </row>
    <row r="173" spans="2:13" s="139" customFormat="1" ht="21" customHeight="1" x14ac:dyDescent="0.25">
      <c r="B173" s="177"/>
      <c r="C173" s="178"/>
      <c r="D173" s="178"/>
      <c r="E173" s="178"/>
      <c r="F173" s="178"/>
      <c r="G173" s="178"/>
      <c r="H173" s="178"/>
      <c r="I173" s="178"/>
      <c r="J173" s="178"/>
      <c r="K173" s="178"/>
      <c r="L173" s="179"/>
      <c r="M173" s="143"/>
    </row>
    <row r="174" spans="2:13" s="139" customFormat="1" ht="60" customHeight="1" x14ac:dyDescent="0.25">
      <c r="B174" s="162"/>
      <c r="C174" s="163"/>
      <c r="D174" s="163" t="s">
        <v>8409</v>
      </c>
      <c r="E174" s="164" t="s">
        <v>8253</v>
      </c>
      <c r="F174" s="164"/>
      <c r="G174" s="164"/>
      <c r="H174" s="164"/>
      <c r="I174" s="164"/>
      <c r="J174" s="164"/>
      <c r="K174" s="164"/>
      <c r="L174" s="165">
        <f>SUM(L175+L186+L193+L195)</f>
        <v>41363.950000000004</v>
      </c>
      <c r="M174" s="143"/>
    </row>
    <row r="175" spans="2:13" s="139" customFormat="1" ht="42" customHeight="1" x14ac:dyDescent="0.25">
      <c r="B175" s="166"/>
      <c r="C175" s="167"/>
      <c r="D175" s="167" t="s">
        <v>8410</v>
      </c>
      <c r="E175" s="168" t="s">
        <v>8254</v>
      </c>
      <c r="F175" s="168"/>
      <c r="G175" s="168"/>
      <c r="H175" s="168"/>
      <c r="I175" s="168"/>
      <c r="J175" s="168"/>
      <c r="K175" s="168"/>
      <c r="L175" s="169">
        <f>SUM(L176:L185)</f>
        <v>20183.75</v>
      </c>
      <c r="M175" s="143"/>
    </row>
    <row r="176" spans="2:13" s="139" customFormat="1" ht="30" customHeight="1" x14ac:dyDescent="0.25">
      <c r="B176" s="170" t="s">
        <v>6821</v>
      </c>
      <c r="C176" s="171" t="s">
        <v>4541</v>
      </c>
      <c r="D176" s="171" t="s">
        <v>8411</v>
      </c>
      <c r="E176" s="172" t="str">
        <f>VLOOKUP(C176,'[2]BOLETIM 191'!$A$8:$F$4131,2,FALSE)</f>
        <v>Lavatório de louça sem coluna</v>
      </c>
      <c r="F176" s="171" t="str">
        <f>VLOOKUP(C176,'[2]BOLETIM 191'!$A$8:$F$4131,3,FALSE)</f>
        <v>UN</v>
      </c>
      <c r="G176" s="18">
        <v>12</v>
      </c>
      <c r="H176" s="18">
        <f>VLOOKUP(C176,'[2]BOLETIM 191'!$A$8:$F$4131,4,FALSE)</f>
        <v>98.8</v>
      </c>
      <c r="I176" s="18">
        <f>VLOOKUP(C176,'[2]BOLETIM 191'!$A$8:$F$4131,5,FALSE)</f>
        <v>70.41</v>
      </c>
      <c r="J176" s="173">
        <f>VLOOKUP(C176,'[2]BOLETIM 191'!$A$8:$F$4131,6,FALSE)</f>
        <v>169.21</v>
      </c>
      <c r="K176" s="173">
        <f t="shared" ref="K176:K185" si="68">TRUNC(J176*1.25,2)</f>
        <v>211.51</v>
      </c>
      <c r="L176" s="174">
        <f t="shared" ref="L176" si="69">TRUNC(G176*K176,2)</f>
        <v>2538.12</v>
      </c>
      <c r="M176" s="143"/>
    </row>
    <row r="177" spans="2:13" s="139" customFormat="1" ht="30" customHeight="1" x14ac:dyDescent="0.25">
      <c r="B177" s="170" t="s">
        <v>6821</v>
      </c>
      <c r="C177" s="171" t="s">
        <v>4724</v>
      </c>
      <c r="D177" s="171" t="s">
        <v>8432</v>
      </c>
      <c r="E177" s="172" t="str">
        <f>VLOOKUP(C177,'[2]BOLETIM 191'!$A$8:$F$4131,2,FALSE)</f>
        <v>Sifão de metal cromado de 1´ x 1 1/2´</v>
      </c>
      <c r="F177" s="171" t="str">
        <f>VLOOKUP(C177,'[2]BOLETIM 191'!$A$8:$F$4131,3,FALSE)</f>
        <v>UN</v>
      </c>
      <c r="G177" s="18">
        <v>12</v>
      </c>
      <c r="H177" s="18">
        <f>VLOOKUP(C177,'[2]BOLETIM 191'!$A$8:$F$4131,4,FALSE)</f>
        <v>175.52</v>
      </c>
      <c r="I177" s="18">
        <f>VLOOKUP(C177,'[2]BOLETIM 191'!$A$8:$F$4131,5,FALSE)</f>
        <v>25.03</v>
      </c>
      <c r="J177" s="173">
        <f>VLOOKUP(C177,'[2]BOLETIM 191'!$A$8:$F$4131,6,FALSE)</f>
        <v>200.55</v>
      </c>
      <c r="K177" s="173">
        <f t="shared" si="68"/>
        <v>250.68</v>
      </c>
      <c r="L177" s="174">
        <f t="shared" ref="L177:L185" si="70">TRUNC(G177*K177,2)</f>
        <v>3008.16</v>
      </c>
      <c r="M177" s="143"/>
    </row>
    <row r="178" spans="2:13" s="139" customFormat="1" ht="30" customHeight="1" x14ac:dyDescent="0.25">
      <c r="B178" s="170" t="s">
        <v>6821</v>
      </c>
      <c r="C178" s="171" t="s">
        <v>4744</v>
      </c>
      <c r="D178" s="171" t="s">
        <v>8433</v>
      </c>
      <c r="E178" s="172" t="str">
        <f>VLOOKUP(C178,'[2]BOLETIM 191'!$A$8:$F$4131,2,FALSE)</f>
        <v>Válvula de metal cromado de 1´</v>
      </c>
      <c r="F178" s="171" t="str">
        <f>VLOOKUP(C178,'[2]BOLETIM 191'!$A$8:$F$4131,3,FALSE)</f>
        <v>UN</v>
      </c>
      <c r="G178" s="18">
        <v>12</v>
      </c>
      <c r="H178" s="18">
        <f>VLOOKUP(C178,'[2]BOLETIM 191'!$A$8:$F$4131,4,FALSE)</f>
        <v>29.95</v>
      </c>
      <c r="I178" s="18">
        <f>VLOOKUP(C178,'[2]BOLETIM 191'!$A$8:$F$4131,5,FALSE)</f>
        <v>10.01</v>
      </c>
      <c r="J178" s="173">
        <f>VLOOKUP(C178,'[2]BOLETIM 191'!$A$8:$F$4131,6,FALSE)</f>
        <v>39.96</v>
      </c>
      <c r="K178" s="173">
        <f t="shared" si="68"/>
        <v>49.95</v>
      </c>
      <c r="L178" s="174">
        <f t="shared" si="70"/>
        <v>599.4</v>
      </c>
      <c r="M178" s="143"/>
    </row>
    <row r="179" spans="2:13" s="139" customFormat="1" ht="30" customHeight="1" x14ac:dyDescent="0.25">
      <c r="B179" s="170" t="s">
        <v>6821</v>
      </c>
      <c r="C179" s="171" t="s">
        <v>2574</v>
      </c>
      <c r="D179" s="171" t="s">
        <v>8434</v>
      </c>
      <c r="E179" s="172" t="str">
        <f>VLOOKUP(C179,'[2]BOLETIM 191'!$A$8:$F$4131,2,FALSE)</f>
        <v>Bacia sifonada de louça para pessoas com mobilidade reduzida - capacidade de 6 litros</v>
      </c>
      <c r="F179" s="171" t="str">
        <f>VLOOKUP(C179,'[2]BOLETIM 191'!$A$8:$F$4131,3,FALSE)</f>
        <v>UN</v>
      </c>
      <c r="G179" s="18">
        <v>3</v>
      </c>
      <c r="H179" s="18">
        <f>VLOOKUP(C179,'[2]BOLETIM 191'!$A$8:$F$4131,4,FALSE)</f>
        <v>1324.63</v>
      </c>
      <c r="I179" s="18">
        <f>VLOOKUP(C179,'[2]BOLETIM 191'!$A$8:$F$4131,5,FALSE)</f>
        <v>60.23</v>
      </c>
      <c r="J179" s="173">
        <f>VLOOKUP(C179,'[2]BOLETIM 191'!$A$8:$F$4131,6,FALSE)</f>
        <v>1384.86</v>
      </c>
      <c r="K179" s="173">
        <f t="shared" si="68"/>
        <v>1731.07</v>
      </c>
      <c r="L179" s="174">
        <f t="shared" si="70"/>
        <v>5193.21</v>
      </c>
      <c r="M179" s="143"/>
    </row>
    <row r="180" spans="2:13" s="139" customFormat="1" ht="30" customHeight="1" x14ac:dyDescent="0.25">
      <c r="B180" s="170" t="s">
        <v>6821</v>
      </c>
      <c r="C180" s="171" t="s">
        <v>4567</v>
      </c>
      <c r="D180" s="171" t="s">
        <v>8435</v>
      </c>
      <c r="E180" s="172" t="str">
        <f>VLOOKUP(C180,'[2]BOLETIM 191'!$A$8:$F$4131,2,FALSE)</f>
        <v>Bacia sifonada com caixa de descarga acoplada sem tampa - 6 litros</v>
      </c>
      <c r="F180" s="171" t="str">
        <f>VLOOKUP(C180,'[2]BOLETIM 191'!$A$8:$F$4131,3,FALSE)</f>
        <v>CJ</v>
      </c>
      <c r="G180" s="18">
        <v>2</v>
      </c>
      <c r="H180" s="18">
        <f>VLOOKUP(C180,'[2]BOLETIM 191'!$A$8:$F$4131,4,FALSE)</f>
        <v>760.45</v>
      </c>
      <c r="I180" s="18">
        <f>VLOOKUP(C180,'[2]BOLETIM 191'!$A$8:$F$4131,5,FALSE)</f>
        <v>60.23</v>
      </c>
      <c r="J180" s="173">
        <f>VLOOKUP(C180,'[2]BOLETIM 191'!$A$8:$F$4131,6,FALSE)</f>
        <v>820.68</v>
      </c>
      <c r="K180" s="173">
        <f t="shared" si="68"/>
        <v>1025.8499999999999</v>
      </c>
      <c r="L180" s="174">
        <f t="shared" si="70"/>
        <v>2051.6999999999998</v>
      </c>
      <c r="M180" s="143"/>
    </row>
    <row r="181" spans="2:13" s="139" customFormat="1" ht="30" customHeight="1" x14ac:dyDescent="0.25">
      <c r="B181" s="170" t="s">
        <v>6821</v>
      </c>
      <c r="C181" s="171" t="s">
        <v>4557</v>
      </c>
      <c r="D181" s="171" t="s">
        <v>8436</v>
      </c>
      <c r="E181" s="172" t="str">
        <f>VLOOKUP(C181,'[2]BOLETIM 191'!$A$8:$F$4131,2,FALSE)</f>
        <v>Tanque de louça com coluna de 18 a 20 litros</v>
      </c>
      <c r="F181" s="171" t="str">
        <f>VLOOKUP(C181,'[2]BOLETIM 191'!$A$8:$F$4131,3,FALSE)</f>
        <v>UN</v>
      </c>
      <c r="G181" s="18">
        <v>1</v>
      </c>
      <c r="H181" s="18">
        <f>VLOOKUP(C181,'[2]BOLETIM 191'!$A$8:$F$4131,4,FALSE)</f>
        <v>604.72</v>
      </c>
      <c r="I181" s="18">
        <f>VLOOKUP(C181,'[2]BOLETIM 191'!$A$8:$F$4131,5,FALSE)</f>
        <v>150.15</v>
      </c>
      <c r="J181" s="173">
        <f>VLOOKUP(C181,'[2]BOLETIM 191'!$A$8:$F$4131,6,FALSE)</f>
        <v>754.87</v>
      </c>
      <c r="K181" s="173">
        <f t="shared" si="68"/>
        <v>943.58</v>
      </c>
      <c r="L181" s="174">
        <f t="shared" si="70"/>
        <v>943.58</v>
      </c>
      <c r="M181" s="143"/>
    </row>
    <row r="182" spans="2:13" s="139" customFormat="1" ht="30" customHeight="1" x14ac:dyDescent="0.25">
      <c r="B182" s="170" t="s">
        <v>6821</v>
      </c>
      <c r="C182" s="171" t="s">
        <v>4722</v>
      </c>
      <c r="D182" s="171" t="s">
        <v>8437</v>
      </c>
      <c r="E182" s="172" t="str">
        <f>VLOOKUP(C182,'[2]BOLETIM 191'!$A$8:$F$4131,2,FALSE)</f>
        <v>Sifão de metal cromado de 1 1/2´ x 2´</v>
      </c>
      <c r="F182" s="171" t="str">
        <f>VLOOKUP(C182,'[2]BOLETIM 191'!$A$8:$F$4131,3,FALSE)</f>
        <v>UN</v>
      </c>
      <c r="G182" s="18">
        <v>1</v>
      </c>
      <c r="H182" s="18">
        <f>VLOOKUP(C182,'[2]BOLETIM 191'!$A$8:$F$4131,4,FALSE)</f>
        <v>152.5</v>
      </c>
      <c r="I182" s="18">
        <f>VLOOKUP(C182,'[2]BOLETIM 191'!$A$8:$F$4131,5,FALSE)</f>
        <v>25.03</v>
      </c>
      <c r="J182" s="173">
        <f>VLOOKUP(C182,'[2]BOLETIM 191'!$A$8:$F$4131,6,FALSE)</f>
        <v>177.53</v>
      </c>
      <c r="K182" s="173">
        <f t="shared" si="68"/>
        <v>221.91</v>
      </c>
      <c r="L182" s="174">
        <f t="shared" si="70"/>
        <v>221.91</v>
      </c>
      <c r="M182" s="143"/>
    </row>
    <row r="183" spans="2:13" s="139" customFormat="1" ht="30" customHeight="1" x14ac:dyDescent="0.25">
      <c r="B183" s="170" t="s">
        <v>6821</v>
      </c>
      <c r="C183" s="171" t="s">
        <v>4742</v>
      </c>
      <c r="D183" s="171" t="s">
        <v>8438</v>
      </c>
      <c r="E183" s="172" t="str">
        <f>VLOOKUP(C183,'[2]BOLETIM 191'!$A$8:$F$4131,2,FALSE)</f>
        <v>Válvula de metal cromado de 1 1/2´</v>
      </c>
      <c r="F183" s="171" t="str">
        <f>VLOOKUP(C183,'[2]BOLETIM 191'!$A$8:$F$4131,3,FALSE)</f>
        <v>UN</v>
      </c>
      <c r="G183" s="18">
        <v>1</v>
      </c>
      <c r="H183" s="18">
        <f>VLOOKUP(C183,'[2]BOLETIM 191'!$A$8:$F$4131,4,FALSE)</f>
        <v>72.650000000000006</v>
      </c>
      <c r="I183" s="18">
        <f>VLOOKUP(C183,'[2]BOLETIM 191'!$A$8:$F$4131,5,FALSE)</f>
        <v>10.01</v>
      </c>
      <c r="J183" s="173">
        <f>VLOOKUP(C183,'[2]BOLETIM 191'!$A$8:$F$4131,6,FALSE)</f>
        <v>82.66</v>
      </c>
      <c r="K183" s="173">
        <f t="shared" si="68"/>
        <v>103.32</v>
      </c>
      <c r="L183" s="174">
        <f t="shared" si="70"/>
        <v>103.32</v>
      </c>
      <c r="M183" s="143"/>
    </row>
    <row r="184" spans="2:13" s="139" customFormat="1" ht="30" customHeight="1" x14ac:dyDescent="0.25">
      <c r="B184" s="170" t="s">
        <v>6821</v>
      </c>
      <c r="C184" s="171" t="s">
        <v>4575</v>
      </c>
      <c r="D184" s="171" t="s">
        <v>8439</v>
      </c>
      <c r="E184" s="172" t="str">
        <f>VLOOKUP(C184,'[2]BOLETIM 191'!$A$8:$F$4131,2,FALSE)</f>
        <v>Tampo/bancada em concreto armado, revestido em aço inoxidável fosco polido</v>
      </c>
      <c r="F184" s="171" t="str">
        <f>VLOOKUP(C184,'[2]BOLETIM 191'!$A$8:$F$4131,3,FALSE)</f>
        <v>M2</v>
      </c>
      <c r="G184" s="18">
        <v>3.18</v>
      </c>
      <c r="H184" s="18">
        <f>VLOOKUP(C184,'[2]BOLETIM 191'!$A$8:$F$4131,4,FALSE)</f>
        <v>1155.26</v>
      </c>
      <c r="I184" s="18">
        <f>VLOOKUP(C184,'[2]BOLETIM 191'!$A$8:$F$4131,5,FALSE)</f>
        <v>182.91</v>
      </c>
      <c r="J184" s="173">
        <f>VLOOKUP(C184,'[2]BOLETIM 191'!$A$8:$F$4131,6,FALSE)</f>
        <v>1338.17</v>
      </c>
      <c r="K184" s="173">
        <f t="shared" si="68"/>
        <v>1672.71</v>
      </c>
      <c r="L184" s="174">
        <f t="shared" si="70"/>
        <v>5319.21</v>
      </c>
      <c r="M184" s="143"/>
    </row>
    <row r="185" spans="2:13" s="139" customFormat="1" ht="30" customHeight="1" x14ac:dyDescent="0.25">
      <c r="B185" s="170" t="s">
        <v>6821</v>
      </c>
      <c r="C185" s="171" t="s">
        <v>2507</v>
      </c>
      <c r="D185" s="171" t="s">
        <v>8440</v>
      </c>
      <c r="E185" s="172" t="str">
        <f>VLOOKUP(C185,'[2]BOLETIM 191'!$A$8:$F$4131,2,FALSE)</f>
        <v>Cantoneira e perfis em ferro</v>
      </c>
      <c r="F185" s="171" t="str">
        <f>VLOOKUP(C185,'[2]BOLETIM 191'!$A$8:$F$4131,3,FALSE)</f>
        <v>KG</v>
      </c>
      <c r="G185" s="18">
        <v>5.9</v>
      </c>
      <c r="H185" s="18">
        <f>VLOOKUP(C185,'[2]BOLETIM 191'!$A$8:$F$4131,4,FALSE)</f>
        <v>11.79</v>
      </c>
      <c r="I185" s="18">
        <f>VLOOKUP(C185,'[2]BOLETIM 191'!$A$8:$F$4131,5,FALSE)</f>
        <v>16.03</v>
      </c>
      <c r="J185" s="173">
        <f>VLOOKUP(C185,'[2]BOLETIM 191'!$A$8:$F$4131,6,FALSE)</f>
        <v>27.82</v>
      </c>
      <c r="K185" s="173">
        <f t="shared" si="68"/>
        <v>34.770000000000003</v>
      </c>
      <c r="L185" s="174">
        <f t="shared" si="70"/>
        <v>205.14</v>
      </c>
      <c r="M185" s="143"/>
    </row>
    <row r="186" spans="2:13" s="139" customFormat="1" ht="42" customHeight="1" x14ac:dyDescent="0.25">
      <c r="B186" s="166"/>
      <c r="C186" s="167"/>
      <c r="D186" s="167" t="s">
        <v>8441</v>
      </c>
      <c r="E186" s="168" t="s">
        <v>8255</v>
      </c>
      <c r="F186" s="168"/>
      <c r="G186" s="168"/>
      <c r="H186" s="168"/>
      <c r="I186" s="168"/>
      <c r="J186" s="168"/>
      <c r="K186" s="168"/>
      <c r="L186" s="169">
        <f>SUM(L187:L192)</f>
        <v>6050.58</v>
      </c>
      <c r="M186" s="143"/>
    </row>
    <row r="187" spans="2:13" s="139" customFormat="1" ht="30" customHeight="1" x14ac:dyDescent="0.25">
      <c r="B187" s="170" t="s">
        <v>6821</v>
      </c>
      <c r="C187" s="171" t="s">
        <v>4661</v>
      </c>
      <c r="D187" s="171" t="s">
        <v>8442</v>
      </c>
      <c r="E187" s="172" t="str">
        <f>VLOOKUP(C187,'[2]BOLETIM 191'!$A$8:$F$4131,2,FALSE)</f>
        <v>Cuba em aço inoxidável simples de 300 x 140mm</v>
      </c>
      <c r="F187" s="171" t="str">
        <f>VLOOKUP(C187,'[2]BOLETIM 191'!$A$8:$F$4131,3,FALSE)</f>
        <v>UN</v>
      </c>
      <c r="G187" s="18">
        <v>5</v>
      </c>
      <c r="H187" s="18">
        <f>VLOOKUP(C187,'[2]BOLETIM 191'!$A$8:$F$4131,4,FALSE)</f>
        <v>225.96</v>
      </c>
      <c r="I187" s="18">
        <f>VLOOKUP(C187,'[2]BOLETIM 191'!$A$8:$F$4131,5,FALSE)</f>
        <v>25.03</v>
      </c>
      <c r="J187" s="173">
        <f>VLOOKUP(C187,'[2]BOLETIM 191'!$A$8:$F$4131,6,FALSE)</f>
        <v>250.99</v>
      </c>
      <c r="K187" s="173">
        <f t="shared" ref="K187:K192" si="71">TRUNC(J187*1.25,2)</f>
        <v>313.73</v>
      </c>
      <c r="L187" s="174">
        <f t="shared" ref="L187:L192" si="72">TRUNC(G187*K187,2)</f>
        <v>1568.65</v>
      </c>
      <c r="M187" s="143"/>
    </row>
    <row r="188" spans="2:13" s="139" customFormat="1" ht="30" customHeight="1" x14ac:dyDescent="0.25">
      <c r="B188" s="170" t="s">
        <v>6821</v>
      </c>
      <c r="C188" s="171" t="s">
        <v>4722</v>
      </c>
      <c r="D188" s="171" t="s">
        <v>8443</v>
      </c>
      <c r="E188" s="172" t="str">
        <f>VLOOKUP(C188,'[2]BOLETIM 191'!$A$8:$F$4131,2,FALSE)</f>
        <v>Sifão de metal cromado de 1 1/2´ x 2´</v>
      </c>
      <c r="F188" s="171" t="str">
        <f>VLOOKUP(C188,'[2]BOLETIM 191'!$A$8:$F$4131,3,FALSE)</f>
        <v>UN</v>
      </c>
      <c r="G188" s="18">
        <v>5</v>
      </c>
      <c r="H188" s="18">
        <f>VLOOKUP(C188,'[2]BOLETIM 191'!$A$8:$F$4131,4,FALSE)</f>
        <v>152.5</v>
      </c>
      <c r="I188" s="18">
        <f>VLOOKUP(C188,'[2]BOLETIM 191'!$A$8:$F$4131,5,FALSE)</f>
        <v>25.03</v>
      </c>
      <c r="J188" s="173">
        <f>VLOOKUP(C188,'[2]BOLETIM 191'!$A$8:$F$4131,6,FALSE)</f>
        <v>177.53</v>
      </c>
      <c r="K188" s="173">
        <f t="shared" si="71"/>
        <v>221.91</v>
      </c>
      <c r="L188" s="174">
        <f t="shared" si="72"/>
        <v>1109.55</v>
      </c>
      <c r="M188" s="143"/>
    </row>
    <row r="189" spans="2:13" s="139" customFormat="1" ht="30" customHeight="1" x14ac:dyDescent="0.25">
      <c r="B189" s="170" t="s">
        <v>6821</v>
      </c>
      <c r="C189" s="171" t="s">
        <v>4740</v>
      </c>
      <c r="D189" s="171" t="s">
        <v>8444</v>
      </c>
      <c r="E189" s="172" t="str">
        <f>VLOOKUP(C189,'[2]BOLETIM 191'!$A$8:$F$4131,2,FALSE)</f>
        <v>Válvula americana</v>
      </c>
      <c r="F189" s="171" t="str">
        <f>VLOOKUP(C189,'[2]BOLETIM 191'!$A$8:$F$4131,3,FALSE)</f>
        <v>UN</v>
      </c>
      <c r="G189" s="18">
        <v>5</v>
      </c>
      <c r="H189" s="18">
        <f>VLOOKUP(C189,'[2]BOLETIM 191'!$A$8:$F$4131,4,FALSE)</f>
        <v>56.56</v>
      </c>
      <c r="I189" s="18">
        <f>VLOOKUP(C189,'[2]BOLETIM 191'!$A$8:$F$4131,5,FALSE)</f>
        <v>2.04</v>
      </c>
      <c r="J189" s="173">
        <f>VLOOKUP(C189,'[2]BOLETIM 191'!$A$8:$F$4131,6,FALSE)</f>
        <v>58.6</v>
      </c>
      <c r="K189" s="173">
        <f t="shared" si="71"/>
        <v>73.25</v>
      </c>
      <c r="L189" s="174">
        <f t="shared" si="72"/>
        <v>366.25</v>
      </c>
      <c r="M189" s="143"/>
    </row>
    <row r="190" spans="2:13" s="139" customFormat="1" ht="30" customHeight="1" x14ac:dyDescent="0.25">
      <c r="B190" s="170" t="s">
        <v>6821</v>
      </c>
      <c r="C190" s="171" t="s">
        <v>4615</v>
      </c>
      <c r="D190" s="171" t="s">
        <v>8445</v>
      </c>
      <c r="E190" s="172" t="str">
        <f>VLOOKUP(C190,'[2]BOLETIM 191'!$A$8:$F$4131,2,FALSE)</f>
        <v>Torneira longa sem rosca para uso geral, em latão fundido cromado</v>
      </c>
      <c r="F190" s="171" t="str">
        <f>VLOOKUP(C190,'[2]BOLETIM 191'!$A$8:$F$4131,3,FALSE)</f>
        <v>UN</v>
      </c>
      <c r="G190" s="18">
        <v>5</v>
      </c>
      <c r="H190" s="18">
        <f>VLOOKUP(C190,'[2]BOLETIM 191'!$A$8:$F$4131,4,FALSE)</f>
        <v>52.94</v>
      </c>
      <c r="I190" s="18">
        <f>VLOOKUP(C190,'[2]BOLETIM 191'!$A$8:$F$4131,5,FALSE)</f>
        <v>17.600000000000001</v>
      </c>
      <c r="J190" s="173">
        <f>VLOOKUP(C190,'[2]BOLETIM 191'!$A$8:$F$4131,6,FALSE)</f>
        <v>70.540000000000006</v>
      </c>
      <c r="K190" s="173">
        <f t="shared" si="71"/>
        <v>88.17</v>
      </c>
      <c r="L190" s="174">
        <f t="shared" ref="L190:L191" si="73">TRUNC(G190*K190,2)</f>
        <v>440.85</v>
      </c>
      <c r="M190" s="143"/>
    </row>
    <row r="191" spans="2:13" s="139" customFormat="1" ht="30" customHeight="1" x14ac:dyDescent="0.25">
      <c r="B191" s="170" t="s">
        <v>6821</v>
      </c>
      <c r="C191" s="171" t="s">
        <v>8044</v>
      </c>
      <c r="D191" s="171" t="s">
        <v>8446</v>
      </c>
      <c r="E191" s="172" t="str">
        <f>VLOOKUP(C191,'[2]BOLETIM 191'!$A$8:$F$4131,2,FALSE)</f>
        <v>Torneira de mesa automática, acionamento hidromecânico, em latão cromado, DN= 1/2´ou 3/4´</v>
      </c>
      <c r="F191" s="171" t="str">
        <f>VLOOKUP(C191,'[2]BOLETIM 191'!$A$8:$F$4131,3,FALSE)</f>
        <v>UN</v>
      </c>
      <c r="G191" s="18">
        <v>12</v>
      </c>
      <c r="H191" s="18">
        <f>VLOOKUP(C191,'[2]BOLETIM 191'!$A$8:$F$4131,4,FALSE)</f>
        <v>142.49</v>
      </c>
      <c r="I191" s="18">
        <f>VLOOKUP(C191,'[2]BOLETIM 191'!$A$8:$F$4131,5,FALSE)</f>
        <v>19.09</v>
      </c>
      <c r="J191" s="173">
        <f>VLOOKUP(C191,'[2]BOLETIM 191'!$A$8:$F$4131,6,FALSE)</f>
        <v>161.58000000000001</v>
      </c>
      <c r="K191" s="173">
        <f t="shared" si="71"/>
        <v>201.97</v>
      </c>
      <c r="L191" s="174">
        <f t="shared" si="73"/>
        <v>2423.64</v>
      </c>
      <c r="M191" s="143"/>
    </row>
    <row r="192" spans="2:13" s="139" customFormat="1" ht="30" customHeight="1" x14ac:dyDescent="0.25">
      <c r="B192" s="170" t="s">
        <v>6821</v>
      </c>
      <c r="C192" s="171" t="s">
        <v>4609</v>
      </c>
      <c r="D192" s="171" t="s">
        <v>8447</v>
      </c>
      <c r="E192" s="172" t="str">
        <f>VLOOKUP(C192,'[2]BOLETIM 191'!$A$8:$F$4131,2,FALSE)</f>
        <v>Torneira curta com rosca para uso geral, em latão fundido cromado, DN= 3/4´</v>
      </c>
      <c r="F192" s="171" t="str">
        <f>VLOOKUP(C192,'[2]BOLETIM 191'!$A$8:$F$4131,3,FALSE)</f>
        <v>UN</v>
      </c>
      <c r="G192" s="18">
        <v>2</v>
      </c>
      <c r="H192" s="18">
        <f>VLOOKUP(C192,'[2]BOLETIM 191'!$A$8:$F$4131,4,FALSE)</f>
        <v>39.06</v>
      </c>
      <c r="I192" s="18">
        <f>VLOOKUP(C192,'[2]BOLETIM 191'!$A$8:$F$4131,5,FALSE)</f>
        <v>17.600000000000001</v>
      </c>
      <c r="J192" s="173">
        <f>VLOOKUP(C192,'[2]BOLETIM 191'!$A$8:$F$4131,6,FALSE)</f>
        <v>56.66</v>
      </c>
      <c r="K192" s="173">
        <f t="shared" si="71"/>
        <v>70.819999999999993</v>
      </c>
      <c r="L192" s="174">
        <f t="shared" si="72"/>
        <v>141.63999999999999</v>
      </c>
      <c r="M192" s="143"/>
    </row>
    <row r="193" spans="2:13" s="139" customFormat="1" ht="42" customHeight="1" x14ac:dyDescent="0.25">
      <c r="B193" s="166"/>
      <c r="C193" s="167"/>
      <c r="D193" s="167" t="s">
        <v>8448</v>
      </c>
      <c r="E193" s="168" t="s">
        <v>8256</v>
      </c>
      <c r="F193" s="168"/>
      <c r="G193" s="168"/>
      <c r="H193" s="168"/>
      <c r="I193" s="168"/>
      <c r="J193" s="168"/>
      <c r="K193" s="168"/>
      <c r="L193" s="169">
        <f>SUM(L194:L194)</f>
        <v>3033.02</v>
      </c>
      <c r="M193" s="143"/>
    </row>
    <row r="194" spans="2:13" s="139" customFormat="1" ht="30" customHeight="1" x14ac:dyDescent="0.25">
      <c r="B194" s="170" t="s">
        <v>6821</v>
      </c>
      <c r="C194" s="171" t="s">
        <v>1293</v>
      </c>
      <c r="D194" s="171" t="s">
        <v>8449</v>
      </c>
      <c r="E194" s="172" t="str">
        <f>VLOOKUP(C194,'[2]BOLETIM 191'!$A$8:$F$4131,2,FALSE)</f>
        <v>Divisória em placas de granilite com espessura de 4 cm</v>
      </c>
      <c r="F194" s="171" t="str">
        <f>VLOOKUP(C194,'[2]BOLETIM 191'!$A$8:$F$4131,3,FALSE)</f>
        <v>M2</v>
      </c>
      <c r="G194" s="18">
        <v>5.7</v>
      </c>
      <c r="H194" s="18">
        <f>VLOOKUP(C194,'[2]BOLETIM 191'!$A$8:$F$4131,4,FALSE)</f>
        <v>352.74</v>
      </c>
      <c r="I194" s="18">
        <f>VLOOKUP(C194,'[2]BOLETIM 191'!$A$8:$F$4131,5,FALSE)</f>
        <v>72.95</v>
      </c>
      <c r="J194" s="173">
        <f>VLOOKUP(C194,'[2]BOLETIM 191'!$A$8:$F$4131,6,FALSE)</f>
        <v>425.69</v>
      </c>
      <c r="K194" s="173">
        <f>TRUNC(J194*1.25,2)</f>
        <v>532.11</v>
      </c>
      <c r="L194" s="174">
        <f t="shared" ref="L194" si="74">TRUNC(G194*K194,2)</f>
        <v>3033.02</v>
      </c>
      <c r="M194" s="143"/>
    </row>
    <row r="195" spans="2:13" s="139" customFormat="1" ht="42" customHeight="1" x14ac:dyDescent="0.25">
      <c r="B195" s="166"/>
      <c r="C195" s="167"/>
      <c r="D195" s="167" t="s">
        <v>8450</v>
      </c>
      <c r="E195" s="168" t="s">
        <v>8257</v>
      </c>
      <c r="F195" s="168"/>
      <c r="G195" s="168"/>
      <c r="H195" s="168"/>
      <c r="I195" s="168"/>
      <c r="J195" s="168"/>
      <c r="K195" s="168"/>
      <c r="L195" s="169">
        <f>SUM(L196)</f>
        <v>12096.6</v>
      </c>
      <c r="M195" s="143"/>
    </row>
    <row r="196" spans="2:13" s="139" customFormat="1" ht="30" customHeight="1" x14ac:dyDescent="0.25">
      <c r="B196" s="170" t="s">
        <v>6821</v>
      </c>
      <c r="C196" s="171" t="s">
        <v>1914</v>
      </c>
      <c r="D196" s="171" t="s">
        <v>8451</v>
      </c>
      <c r="E196" s="172" t="str">
        <f>VLOOKUP(C196,'[2]BOLETIM 191'!$A$8:$F$4131,2,FALSE)</f>
        <v>Porta em laminado fenólico melamínico com acabamento liso, batente metálico - 70 x 210 cm</v>
      </c>
      <c r="F196" s="171" t="str">
        <f>VLOOKUP(C196,'[2]BOLETIM 191'!$A$8:$F$4131,3,FALSE)</f>
        <v>UN</v>
      </c>
      <c r="G196" s="18">
        <v>4</v>
      </c>
      <c r="H196" s="18">
        <f>VLOOKUP(C196,'[2]BOLETIM 191'!$A$8:$F$4131,4,FALSE)</f>
        <v>2301.92</v>
      </c>
      <c r="I196" s="18">
        <f>VLOOKUP(C196,'[2]BOLETIM 191'!$A$8:$F$4131,5,FALSE)</f>
        <v>117.4</v>
      </c>
      <c r="J196" s="173">
        <f>VLOOKUP(C196,'[2]BOLETIM 191'!$A$8:$F$4131,6,FALSE)</f>
        <v>2419.3200000000002</v>
      </c>
      <c r="K196" s="173">
        <f>TRUNC(J196*1.25,2)</f>
        <v>3024.15</v>
      </c>
      <c r="L196" s="174">
        <f t="shared" ref="L196" si="75">TRUNC(G196*K196,2)</f>
        <v>12096.6</v>
      </c>
      <c r="M196" s="143"/>
    </row>
    <row r="197" spans="2:13" s="139" customFormat="1" ht="21" customHeight="1" x14ac:dyDescent="0.25">
      <c r="B197" s="177"/>
      <c r="C197" s="178"/>
      <c r="D197" s="178"/>
      <c r="E197" s="178"/>
      <c r="F197" s="178"/>
      <c r="G197" s="178"/>
      <c r="H197" s="178"/>
      <c r="I197" s="178"/>
      <c r="J197" s="178"/>
      <c r="K197" s="178"/>
      <c r="L197" s="179"/>
      <c r="M197" s="143"/>
    </row>
    <row r="198" spans="2:13" s="139" customFormat="1" ht="60" customHeight="1" x14ac:dyDescent="0.25">
      <c r="B198" s="162"/>
      <c r="C198" s="163"/>
      <c r="D198" s="163" t="s">
        <v>8413</v>
      </c>
      <c r="E198" s="164" t="s">
        <v>8258</v>
      </c>
      <c r="F198" s="164"/>
      <c r="G198" s="164"/>
      <c r="H198" s="164"/>
      <c r="I198" s="164"/>
      <c r="J198" s="164"/>
      <c r="K198" s="164"/>
      <c r="L198" s="165">
        <f>SUM(L199+L202)</f>
        <v>3244.98</v>
      </c>
      <c r="M198" s="143"/>
    </row>
    <row r="199" spans="2:13" s="139" customFormat="1" ht="42" customHeight="1" x14ac:dyDescent="0.25">
      <c r="B199" s="166"/>
      <c r="C199" s="167"/>
      <c r="D199" s="167" t="s">
        <v>8414</v>
      </c>
      <c r="E199" s="168" t="s">
        <v>8213</v>
      </c>
      <c r="F199" s="168"/>
      <c r="G199" s="168"/>
      <c r="H199" s="168"/>
      <c r="I199" s="168"/>
      <c r="J199" s="168"/>
      <c r="K199" s="168"/>
      <c r="L199" s="169">
        <f>SUM(L200:L201)</f>
        <v>2944.19</v>
      </c>
      <c r="M199" s="143"/>
    </row>
    <row r="200" spans="2:13" s="139" customFormat="1" ht="42" customHeight="1" x14ac:dyDescent="0.25">
      <c r="B200" s="170" t="s">
        <v>6821</v>
      </c>
      <c r="C200" s="171" t="s">
        <v>2530</v>
      </c>
      <c r="D200" s="171" t="s">
        <v>8412</v>
      </c>
      <c r="E200" s="172" t="str">
        <f>VLOOKUP(C200,'[2]BOLETIM 191'!$A$8:$F$4131,2,FALSE)</f>
        <v>Barra de apoio lateral para lavatório, para pessoas com mobilidade reduzida, em tubo de aço inoxidável de 1.1/4", comprimento 25 a 30 cm</v>
      </c>
      <c r="F200" s="171" t="str">
        <f>VLOOKUP(C200,'[2]BOLETIM 191'!$A$8:$F$4131,3,FALSE)</f>
        <v>UN</v>
      </c>
      <c r="G200" s="18">
        <v>8</v>
      </c>
      <c r="H200" s="18">
        <f>VLOOKUP(C200,'[2]BOLETIM 191'!$A$8:$F$4131,4,FALSE)</f>
        <v>160.19999999999999</v>
      </c>
      <c r="I200" s="18">
        <f>VLOOKUP(C200,'[2]BOLETIM 191'!$A$8:$F$4131,5,FALSE)</f>
        <v>13.55</v>
      </c>
      <c r="J200" s="173">
        <f>VLOOKUP(C200,'[2]BOLETIM 191'!$A$8:$F$4131,6,FALSE)</f>
        <v>173.75</v>
      </c>
      <c r="K200" s="173">
        <f t="shared" ref="K200:K201" si="76">TRUNC(J200*1.25,2)</f>
        <v>217.18</v>
      </c>
      <c r="L200" s="174">
        <f t="shared" ref="L200:L201" si="77">TRUNC(G200*K200,2)</f>
        <v>1737.44</v>
      </c>
      <c r="M200" s="143"/>
    </row>
    <row r="201" spans="2:13" s="139" customFormat="1" ht="30" customHeight="1" x14ac:dyDescent="0.25">
      <c r="B201" s="170" t="s">
        <v>6821</v>
      </c>
      <c r="C201" s="171" t="s">
        <v>2526</v>
      </c>
      <c r="D201" s="171" t="s">
        <v>8452</v>
      </c>
      <c r="E201" s="172" t="str">
        <f>VLOOKUP(C201,'[2]BOLETIM 191'!$A$8:$F$4131,2,FALSE)</f>
        <v>Barra de apoio reta, para pessoas com mobilidade reduzida, em tubo de aço inoxidável de 1 1/2´</v>
      </c>
      <c r="F201" s="171" t="str">
        <f>VLOOKUP(C201,'[2]BOLETIM 191'!$A$8:$F$4131,3,FALSE)</f>
        <v>M</v>
      </c>
      <c r="G201" s="18">
        <v>5</v>
      </c>
      <c r="H201" s="18">
        <f>VLOOKUP(C201,'[2]BOLETIM 191'!$A$8:$F$4131,4,FALSE)</f>
        <v>179.53</v>
      </c>
      <c r="I201" s="18">
        <f>VLOOKUP(C201,'[2]BOLETIM 191'!$A$8:$F$4131,5,FALSE)</f>
        <v>13.55</v>
      </c>
      <c r="J201" s="173">
        <f>VLOOKUP(C201,'[2]BOLETIM 191'!$A$8:$F$4131,6,FALSE)</f>
        <v>193.08</v>
      </c>
      <c r="K201" s="173">
        <f t="shared" si="76"/>
        <v>241.35</v>
      </c>
      <c r="L201" s="174">
        <f t="shared" si="77"/>
        <v>1206.75</v>
      </c>
      <c r="M201" s="143"/>
    </row>
    <row r="202" spans="2:13" s="139" customFormat="1" ht="42" customHeight="1" x14ac:dyDescent="0.25">
      <c r="B202" s="166"/>
      <c r="C202" s="167"/>
      <c r="D202" s="167" t="s">
        <v>8453</v>
      </c>
      <c r="E202" s="168" t="s">
        <v>8259</v>
      </c>
      <c r="F202" s="168"/>
      <c r="G202" s="168"/>
      <c r="H202" s="168"/>
      <c r="I202" s="168"/>
      <c r="J202" s="168"/>
      <c r="K202" s="168"/>
      <c r="L202" s="169">
        <f>SUM(L203:L203)</f>
        <v>300.79000000000002</v>
      </c>
      <c r="M202" s="143"/>
    </row>
    <row r="203" spans="2:13" s="139" customFormat="1" ht="30" customHeight="1" x14ac:dyDescent="0.25">
      <c r="B203" s="170" t="s">
        <v>6821</v>
      </c>
      <c r="C203" s="171" t="s">
        <v>2540</v>
      </c>
      <c r="D203" s="171" t="s">
        <v>8454</v>
      </c>
      <c r="E203" s="172" t="str">
        <f>VLOOKUP(C203,'[2]BOLETIM 191'!$A$8:$F$4131,2,FALSE)</f>
        <v>Revestimento sintético de borracha ou PVC colorido, para sinalização tátil de alerta / direcional - colado</v>
      </c>
      <c r="F203" s="171" t="str">
        <f>VLOOKUP(C203,'[2]BOLETIM 191'!$A$8:$F$4131,3,FALSE)</f>
        <v>M2</v>
      </c>
      <c r="G203" s="18">
        <v>1.38</v>
      </c>
      <c r="H203" s="18">
        <f>VLOOKUP(C203,'[2]BOLETIM 191'!$A$8:$F$4131,4,FALSE)</f>
        <v>164</v>
      </c>
      <c r="I203" s="18">
        <f>VLOOKUP(C203,'[2]BOLETIM 191'!$A$8:$F$4131,5,FALSE)</f>
        <v>10.38</v>
      </c>
      <c r="J203" s="173">
        <f>VLOOKUP(C203,'[2]BOLETIM 191'!$A$8:$F$4131,6,FALSE)</f>
        <v>174.38</v>
      </c>
      <c r="K203" s="173">
        <f>TRUNC(J203*1.25,2)</f>
        <v>217.97</v>
      </c>
      <c r="L203" s="174">
        <f t="shared" ref="L203" si="78">TRUNC(G203*K203,2)</f>
        <v>300.79000000000002</v>
      </c>
      <c r="M203" s="143"/>
    </row>
    <row r="204" spans="2:13" s="139" customFormat="1" ht="21" customHeight="1" x14ac:dyDescent="0.25">
      <c r="B204" s="177"/>
      <c r="C204" s="178"/>
      <c r="D204" s="178"/>
      <c r="E204" s="178"/>
      <c r="F204" s="178"/>
      <c r="G204" s="178"/>
      <c r="H204" s="178"/>
      <c r="I204" s="178"/>
      <c r="J204" s="178"/>
      <c r="K204" s="178"/>
      <c r="L204" s="179"/>
      <c r="M204" s="143"/>
    </row>
    <row r="205" spans="2:13" s="139" customFormat="1" ht="60" customHeight="1" x14ac:dyDescent="0.25">
      <c r="B205" s="162"/>
      <c r="C205" s="163"/>
      <c r="D205" s="163" t="s">
        <v>8415</v>
      </c>
      <c r="E205" s="164" t="s">
        <v>8260</v>
      </c>
      <c r="F205" s="164"/>
      <c r="G205" s="164"/>
      <c r="H205" s="164"/>
      <c r="I205" s="164"/>
      <c r="J205" s="164"/>
      <c r="K205" s="164"/>
      <c r="L205" s="165">
        <f>SUM(L206+L236+L253)</f>
        <v>81202.159999999989</v>
      </c>
      <c r="M205" s="143"/>
    </row>
    <row r="206" spans="2:13" s="139" customFormat="1" ht="42" customHeight="1" x14ac:dyDescent="0.25">
      <c r="B206" s="166"/>
      <c r="C206" s="167"/>
      <c r="D206" s="167" t="s">
        <v>8416</v>
      </c>
      <c r="E206" s="168" t="s">
        <v>8261</v>
      </c>
      <c r="F206" s="168"/>
      <c r="G206" s="168"/>
      <c r="H206" s="168"/>
      <c r="I206" s="168"/>
      <c r="J206" s="168"/>
      <c r="K206" s="168"/>
      <c r="L206" s="169">
        <f>SUM(L207:L235)</f>
        <v>41383.22</v>
      </c>
      <c r="M206" s="143"/>
    </row>
    <row r="207" spans="2:13" s="139" customFormat="1" ht="30" customHeight="1" x14ac:dyDescent="0.25">
      <c r="B207" s="170" t="s">
        <v>6821</v>
      </c>
      <c r="C207" s="171" t="s">
        <v>3158</v>
      </c>
      <c r="D207" s="171" t="s">
        <v>8417</v>
      </c>
      <c r="E207" s="172" t="str">
        <f>VLOOKUP(C207,'[2]BOLETIM 191'!$A$8:$F$4131,2,FALSE)</f>
        <v>Quadro de distribuição universal de sobrepor, para disjuntores 56 DIN / 40 Bolt-on - 225 A - sem componentes</v>
      </c>
      <c r="F207" s="171" t="str">
        <f>VLOOKUP(C207,'[2]BOLETIM 191'!$A$8:$F$4131,3,FALSE)</f>
        <v>UN</v>
      </c>
      <c r="G207" s="18">
        <v>1</v>
      </c>
      <c r="H207" s="18">
        <f>VLOOKUP(C207,'[2]BOLETIM 191'!$A$8:$F$4131,4,FALSE)</f>
        <v>1244.1400000000001</v>
      </c>
      <c r="I207" s="18">
        <f>VLOOKUP(C207,'[2]BOLETIM 191'!$A$8:$F$4131,5,FALSE)</f>
        <v>187.11</v>
      </c>
      <c r="J207" s="173">
        <f>VLOOKUP(C207,'[2]BOLETIM 191'!$A$8:$F$4131,6,FALSE)</f>
        <v>1431.25</v>
      </c>
      <c r="K207" s="173">
        <f t="shared" ref="K207:K235" si="79">TRUNC(J207*1.25,2)</f>
        <v>1789.06</v>
      </c>
      <c r="L207" s="174">
        <f t="shared" ref="L207" si="80">TRUNC(G207*K207,2)</f>
        <v>1789.06</v>
      </c>
      <c r="M207" s="143"/>
    </row>
    <row r="208" spans="2:13" s="139" customFormat="1" ht="30" customHeight="1" x14ac:dyDescent="0.25">
      <c r="B208" s="170" t="s">
        <v>6821</v>
      </c>
      <c r="C208" s="171" t="s">
        <v>3210</v>
      </c>
      <c r="D208" s="171" t="s">
        <v>8455</v>
      </c>
      <c r="E208" s="172" t="str">
        <f>VLOOKUP(C208,'[2]BOLETIM 191'!$A$8:$F$4131,2,FALSE)</f>
        <v>Disjuntor termomagnético, unipolar 127/220 V, corrente de 10 A até 30 A</v>
      </c>
      <c r="F208" s="171" t="str">
        <f>VLOOKUP(C208,'[2]BOLETIM 191'!$A$8:$F$4131,3,FALSE)</f>
        <v>UN</v>
      </c>
      <c r="G208" s="18">
        <v>17</v>
      </c>
      <c r="H208" s="18">
        <f>VLOOKUP(C208,'[2]BOLETIM 191'!$A$8:$F$4131,4,FALSE)</f>
        <v>9.17</v>
      </c>
      <c r="I208" s="18">
        <f>VLOOKUP(C208,'[2]BOLETIM 191'!$A$8:$F$4131,5,FALSE)</f>
        <v>15.02</v>
      </c>
      <c r="J208" s="173">
        <f>VLOOKUP(C208,'[2]BOLETIM 191'!$A$8:$F$4131,6,FALSE)</f>
        <v>24.19</v>
      </c>
      <c r="K208" s="173">
        <f t="shared" si="79"/>
        <v>30.23</v>
      </c>
      <c r="L208" s="174">
        <f t="shared" ref="L208:L220" si="81">TRUNC(G208*K208,2)</f>
        <v>513.91</v>
      </c>
      <c r="M208" s="143"/>
    </row>
    <row r="209" spans="2:13" s="139" customFormat="1" ht="30" customHeight="1" x14ac:dyDescent="0.25">
      <c r="B209" s="170" t="s">
        <v>6821</v>
      </c>
      <c r="C209" s="171" t="s">
        <v>3214</v>
      </c>
      <c r="D209" s="171" t="s">
        <v>8456</v>
      </c>
      <c r="E209" s="172" t="str">
        <f>VLOOKUP(C209,'[2]BOLETIM 191'!$A$8:$F$4131,2,FALSE)</f>
        <v>Disjuntor termomagnético, bipolar 220/380 V, corrente de 10 A até 50 A</v>
      </c>
      <c r="F209" s="171" t="str">
        <f>VLOOKUP(C209,'[2]BOLETIM 191'!$A$8:$F$4131,3,FALSE)</f>
        <v>UN</v>
      </c>
      <c r="G209" s="18">
        <v>8</v>
      </c>
      <c r="H209" s="18">
        <f>VLOOKUP(C209,'[2]BOLETIM 191'!$A$8:$F$4131,4,FALSE)</f>
        <v>113.01</v>
      </c>
      <c r="I209" s="18">
        <f>VLOOKUP(C209,'[2]BOLETIM 191'!$A$8:$F$4131,5,FALSE)</f>
        <v>30.03</v>
      </c>
      <c r="J209" s="173">
        <f>VLOOKUP(C209,'[2]BOLETIM 191'!$A$8:$F$4131,6,FALSE)</f>
        <v>143.04</v>
      </c>
      <c r="K209" s="173">
        <f t="shared" si="79"/>
        <v>178.8</v>
      </c>
      <c r="L209" s="174">
        <f t="shared" si="81"/>
        <v>1430.4</v>
      </c>
      <c r="M209" s="143"/>
    </row>
    <row r="210" spans="2:13" s="139" customFormat="1" ht="30" customHeight="1" x14ac:dyDescent="0.25">
      <c r="B210" s="170" t="s">
        <v>6821</v>
      </c>
      <c r="C210" s="171" t="s">
        <v>3164</v>
      </c>
      <c r="D210" s="171" t="s">
        <v>8457</v>
      </c>
      <c r="E210" s="172" t="str">
        <f>VLOOKUP(C210,'[2]BOLETIM 191'!$A$8:$F$4131,2,FALSE)</f>
        <v>Barramento de cobre nu</v>
      </c>
      <c r="F210" s="171" t="str">
        <f>VLOOKUP(C210,'[2]BOLETIM 191'!$A$8:$F$4131,3,FALSE)</f>
        <v>KG</v>
      </c>
      <c r="G210" s="18">
        <v>2</v>
      </c>
      <c r="H210" s="18">
        <f>VLOOKUP(C210,'[2]BOLETIM 191'!$A$8:$F$4131,4,FALSE)</f>
        <v>114.35</v>
      </c>
      <c r="I210" s="18">
        <f>VLOOKUP(C210,'[2]BOLETIM 191'!$A$8:$F$4131,5,FALSE)</f>
        <v>8.91</v>
      </c>
      <c r="J210" s="173">
        <f>VLOOKUP(C210,'[2]BOLETIM 191'!$A$8:$F$4131,6,FALSE)</f>
        <v>123.26</v>
      </c>
      <c r="K210" s="173">
        <f t="shared" si="79"/>
        <v>154.07</v>
      </c>
      <c r="L210" s="174">
        <f t="shared" si="81"/>
        <v>308.14</v>
      </c>
      <c r="M210" s="143"/>
    </row>
    <row r="211" spans="2:13" s="139" customFormat="1" ht="30" customHeight="1" x14ac:dyDescent="0.25">
      <c r="B211" s="170" t="s">
        <v>6821</v>
      </c>
      <c r="C211" s="171" t="s">
        <v>3693</v>
      </c>
      <c r="D211" s="171" t="s">
        <v>8458</v>
      </c>
      <c r="E211" s="172" t="str">
        <f>VLOOKUP(C211,'[2]BOLETIM 191'!$A$8:$F$4131,2,FALSE)</f>
        <v>Terminal de pressão/compressão para cabo de 6 até 10 mm²</v>
      </c>
      <c r="F211" s="171" t="str">
        <f>VLOOKUP(C211,'[2]BOLETIM 191'!$A$8:$F$4131,3,FALSE)</f>
        <v>UN</v>
      </c>
      <c r="G211" s="18">
        <v>18</v>
      </c>
      <c r="H211" s="18">
        <f>VLOOKUP(C211,'[2]BOLETIM 191'!$A$8:$F$4131,4,FALSE)</f>
        <v>6.41</v>
      </c>
      <c r="I211" s="18">
        <f>VLOOKUP(C211,'[2]BOLETIM 191'!$A$8:$F$4131,5,FALSE)</f>
        <v>7.5</v>
      </c>
      <c r="J211" s="173">
        <f>VLOOKUP(C211,'[2]BOLETIM 191'!$A$8:$F$4131,6,FALSE)</f>
        <v>13.91</v>
      </c>
      <c r="K211" s="173">
        <f t="shared" si="79"/>
        <v>17.38</v>
      </c>
      <c r="L211" s="174">
        <f t="shared" si="81"/>
        <v>312.83999999999997</v>
      </c>
      <c r="M211" s="143"/>
    </row>
    <row r="212" spans="2:13" s="139" customFormat="1" ht="30" customHeight="1" x14ac:dyDescent="0.25">
      <c r="B212" s="170" t="s">
        <v>6821</v>
      </c>
      <c r="C212" s="171" t="s">
        <v>3691</v>
      </c>
      <c r="D212" s="171" t="s">
        <v>8459</v>
      </c>
      <c r="E212" s="172" t="str">
        <f>VLOOKUP(C212,'[2]BOLETIM 191'!$A$8:$F$4131,2,FALSE)</f>
        <v>Terminal de compressão para cabo de 2,5 mm²</v>
      </c>
      <c r="F212" s="171" t="str">
        <f>VLOOKUP(C212,'[2]BOLETIM 191'!$A$8:$F$4131,3,FALSE)</f>
        <v>UN</v>
      </c>
      <c r="G212" s="18">
        <v>57</v>
      </c>
      <c r="H212" s="18">
        <f>VLOOKUP(C212,'[2]BOLETIM 191'!$A$8:$F$4131,4,FALSE)</f>
        <v>0.86</v>
      </c>
      <c r="I212" s="18">
        <f>VLOOKUP(C212,'[2]BOLETIM 191'!$A$8:$F$4131,5,FALSE)</f>
        <v>4.01</v>
      </c>
      <c r="J212" s="173">
        <f>VLOOKUP(C212,'[2]BOLETIM 191'!$A$8:$F$4131,6,FALSE)</f>
        <v>4.87</v>
      </c>
      <c r="K212" s="173">
        <f t="shared" si="79"/>
        <v>6.08</v>
      </c>
      <c r="L212" s="174">
        <f t="shared" si="81"/>
        <v>346.56</v>
      </c>
      <c r="M212" s="143"/>
    </row>
    <row r="213" spans="2:13" s="139" customFormat="1" ht="30" customHeight="1" x14ac:dyDescent="0.25">
      <c r="B213" s="170" t="s">
        <v>6821</v>
      </c>
      <c r="C213" s="171" t="s">
        <v>3491</v>
      </c>
      <c r="D213" s="171" t="s">
        <v>8460</v>
      </c>
      <c r="E213" s="172" t="str">
        <f>VLOOKUP(C213,'[2]BOLETIM 191'!$A$8:$F$4131,2,FALSE)</f>
        <v>Eletroduto corrugado em polietileno de alta densidade, DN= 30 mm, com acessórios</v>
      </c>
      <c r="F213" s="171" t="str">
        <f>VLOOKUP(C213,'[2]BOLETIM 191'!$A$8:$F$4131,3,FALSE)</f>
        <v>M</v>
      </c>
      <c r="G213" s="18">
        <v>495</v>
      </c>
      <c r="H213" s="18">
        <f>VLOOKUP(C213,'[2]BOLETIM 191'!$A$8:$F$4131,4,FALSE)</f>
        <v>6.43</v>
      </c>
      <c r="I213" s="18">
        <f>VLOOKUP(C213,'[2]BOLETIM 191'!$A$8:$F$4131,5,FALSE)</f>
        <v>2</v>
      </c>
      <c r="J213" s="173">
        <f>VLOOKUP(C213,'[2]BOLETIM 191'!$A$8:$F$4131,6,FALSE)</f>
        <v>8.43</v>
      </c>
      <c r="K213" s="173">
        <f t="shared" si="79"/>
        <v>10.53</v>
      </c>
      <c r="L213" s="174">
        <f t="shared" si="81"/>
        <v>5212.3500000000004</v>
      </c>
      <c r="M213" s="143"/>
    </row>
    <row r="214" spans="2:13" s="139" customFormat="1" ht="42" customHeight="1" x14ac:dyDescent="0.25">
      <c r="B214" s="170" t="s">
        <v>6821</v>
      </c>
      <c r="C214" s="171" t="s">
        <v>6588</v>
      </c>
      <c r="D214" s="171" t="s">
        <v>8461</v>
      </c>
      <c r="E214" s="172" t="str">
        <f>VLOOKUP(C214,'[2]BOLETIM 191'!$A$8:$F$4131,2,FALSE)</f>
        <v>Dispositivo de proteção contra surto, 1 polo, suportabilidade &lt;= 4 kV, Un até 240V/415V, Iimp = 60 kA, curva de ensaio 10/350µs - classe 1</v>
      </c>
      <c r="F214" s="171" t="str">
        <f>VLOOKUP(C214,'[2]BOLETIM 191'!$A$8:$F$4131,3,FALSE)</f>
        <v>UN</v>
      </c>
      <c r="G214" s="18">
        <v>1</v>
      </c>
      <c r="H214" s="18">
        <f>VLOOKUP(C214,'[2]BOLETIM 191'!$A$8:$F$4131,4,FALSE)</f>
        <v>900.2</v>
      </c>
      <c r="I214" s="18">
        <f>VLOOKUP(C214,'[2]BOLETIM 191'!$A$8:$F$4131,5,FALSE)</f>
        <v>31.64</v>
      </c>
      <c r="J214" s="173">
        <f>VLOOKUP(C214,'[2]BOLETIM 191'!$A$8:$F$4131,6,FALSE)</f>
        <v>931.84</v>
      </c>
      <c r="K214" s="173">
        <f t="shared" si="79"/>
        <v>1164.8</v>
      </c>
      <c r="L214" s="174">
        <f t="shared" si="81"/>
        <v>1164.8</v>
      </c>
      <c r="M214" s="143"/>
    </row>
    <row r="215" spans="2:13" s="139" customFormat="1" ht="30" customHeight="1" x14ac:dyDescent="0.25">
      <c r="B215" s="170" t="s">
        <v>6821</v>
      </c>
      <c r="C215" s="171" t="s">
        <v>3629</v>
      </c>
      <c r="D215" s="171" t="s">
        <v>8462</v>
      </c>
      <c r="E215" s="172" t="str">
        <f>VLOOKUP(C215,'[2]BOLETIM 191'!$A$8:$F$4131,2,FALSE)</f>
        <v>Cabo de cobre de 4 mm², isolamento 750 V - isolação em PVC 70°C</v>
      </c>
      <c r="F215" s="171" t="str">
        <f>VLOOKUP(C215,'[2]BOLETIM 191'!$A$8:$F$4131,3,FALSE)</f>
        <v>M</v>
      </c>
      <c r="G215" s="18">
        <v>170</v>
      </c>
      <c r="H215" s="18">
        <f>VLOOKUP(C215,'[2]BOLETIM 191'!$A$8:$F$4131,4,FALSE)</f>
        <v>3.55</v>
      </c>
      <c r="I215" s="18">
        <f>VLOOKUP(C215,'[2]BOLETIM 191'!$A$8:$F$4131,5,FALSE)</f>
        <v>3</v>
      </c>
      <c r="J215" s="173">
        <f>VLOOKUP(C215,'[2]BOLETIM 191'!$A$8:$F$4131,6,FALSE)</f>
        <v>6.55</v>
      </c>
      <c r="K215" s="173">
        <f t="shared" si="79"/>
        <v>8.18</v>
      </c>
      <c r="L215" s="174">
        <f t="shared" si="81"/>
        <v>1390.6</v>
      </c>
      <c r="M215" s="143"/>
    </row>
    <row r="216" spans="2:13" s="139" customFormat="1" ht="30" customHeight="1" x14ac:dyDescent="0.25">
      <c r="B216" s="170" t="s">
        <v>6821</v>
      </c>
      <c r="C216" s="171" t="s">
        <v>3627</v>
      </c>
      <c r="D216" s="171" t="s">
        <v>8463</v>
      </c>
      <c r="E216" s="172" t="str">
        <f>VLOOKUP(C216,'[2]BOLETIM 191'!$A$8:$F$4131,2,FALSE)</f>
        <v>Cabo de cobre de 2,5 mm², isolamento 750 V - isolação em PVC 70°C</v>
      </c>
      <c r="F216" s="171" t="str">
        <f>VLOOKUP(C216,'[2]BOLETIM 191'!$A$8:$F$4131,3,FALSE)</f>
        <v>M</v>
      </c>
      <c r="G216" s="18">
        <v>1100</v>
      </c>
      <c r="H216" s="18">
        <f>VLOOKUP(C216,'[2]BOLETIM 191'!$A$8:$F$4131,4,FALSE)</f>
        <v>2.19</v>
      </c>
      <c r="I216" s="18">
        <f>VLOOKUP(C216,'[2]BOLETIM 191'!$A$8:$F$4131,5,FALSE)</f>
        <v>2</v>
      </c>
      <c r="J216" s="173">
        <f>VLOOKUP(C216,'[2]BOLETIM 191'!$A$8:$F$4131,6,FALSE)</f>
        <v>4.1900000000000004</v>
      </c>
      <c r="K216" s="173">
        <f t="shared" si="79"/>
        <v>5.23</v>
      </c>
      <c r="L216" s="174">
        <f t="shared" si="81"/>
        <v>5753</v>
      </c>
      <c r="M216" s="143"/>
    </row>
    <row r="217" spans="2:13" s="139" customFormat="1" ht="30" customHeight="1" x14ac:dyDescent="0.25">
      <c r="B217" s="170" t="s">
        <v>6821</v>
      </c>
      <c r="C217" s="171" t="s">
        <v>3625</v>
      </c>
      <c r="D217" s="171" t="s">
        <v>8464</v>
      </c>
      <c r="E217" s="172" t="str">
        <f>VLOOKUP(C217,'[2]BOLETIM 191'!$A$8:$F$4131,2,FALSE)</f>
        <v>Cabo de cobre de 1,5 mm², isolamento 750 V - isolação em PVC 70°C</v>
      </c>
      <c r="F217" s="171" t="str">
        <f>VLOOKUP(C217,'[2]BOLETIM 191'!$A$8:$F$4131,3,FALSE)</f>
        <v>M</v>
      </c>
      <c r="G217" s="18">
        <v>700</v>
      </c>
      <c r="H217" s="18">
        <f>VLOOKUP(C217,'[2]BOLETIM 191'!$A$8:$F$4131,4,FALSE)</f>
        <v>1.39</v>
      </c>
      <c r="I217" s="18">
        <f>VLOOKUP(C217,'[2]BOLETIM 191'!$A$8:$F$4131,5,FALSE)</f>
        <v>2</v>
      </c>
      <c r="J217" s="173">
        <f>VLOOKUP(C217,'[2]BOLETIM 191'!$A$8:$F$4131,6,FALSE)</f>
        <v>3.39</v>
      </c>
      <c r="K217" s="173">
        <f t="shared" si="79"/>
        <v>4.2300000000000004</v>
      </c>
      <c r="L217" s="174">
        <f t="shared" si="81"/>
        <v>2961</v>
      </c>
      <c r="M217" s="143"/>
    </row>
    <row r="218" spans="2:13" s="139" customFormat="1" ht="30" customHeight="1" x14ac:dyDescent="0.25">
      <c r="B218" s="170" t="s">
        <v>6821</v>
      </c>
      <c r="C218" s="171" t="s">
        <v>3989</v>
      </c>
      <c r="D218" s="171" t="s">
        <v>8465</v>
      </c>
      <c r="E218" s="172" t="str">
        <f>VLOOKUP(C218,'[2]BOLETIM 191'!$A$8:$F$4131,2,FALSE)</f>
        <v>Caixa em PVC octogonal de 4´ x 4´</v>
      </c>
      <c r="F218" s="171" t="str">
        <f>VLOOKUP(C218,'[2]BOLETIM 191'!$A$8:$F$4131,3,FALSE)</f>
        <v>UN</v>
      </c>
      <c r="G218" s="18">
        <v>44</v>
      </c>
      <c r="H218" s="18">
        <f>VLOOKUP(C218,'[2]BOLETIM 191'!$A$8:$F$4131,4,FALSE)</f>
        <v>6.17</v>
      </c>
      <c r="I218" s="18">
        <f>VLOOKUP(C218,'[2]BOLETIM 191'!$A$8:$F$4131,5,FALSE)</f>
        <v>12.51</v>
      </c>
      <c r="J218" s="173">
        <f>VLOOKUP(C218,'[2]BOLETIM 191'!$A$8:$F$4131,6,FALSE)</f>
        <v>18.68</v>
      </c>
      <c r="K218" s="173">
        <f t="shared" si="79"/>
        <v>23.35</v>
      </c>
      <c r="L218" s="174">
        <f t="shared" si="81"/>
        <v>1027.4000000000001</v>
      </c>
      <c r="M218" s="143"/>
    </row>
    <row r="219" spans="2:13" s="139" customFormat="1" ht="30" customHeight="1" x14ac:dyDescent="0.25">
      <c r="B219" s="170" t="s">
        <v>6821</v>
      </c>
      <c r="C219" s="171" t="s">
        <v>3985</v>
      </c>
      <c r="D219" s="171" t="s">
        <v>8466</v>
      </c>
      <c r="E219" s="172" t="str">
        <f>VLOOKUP(C219,'[2]BOLETIM 191'!$A$8:$F$4131,2,FALSE)</f>
        <v>Caixa em PVC de 4´ x 2´</v>
      </c>
      <c r="F219" s="171" t="str">
        <f>VLOOKUP(C219,'[2]BOLETIM 191'!$A$8:$F$4131,3,FALSE)</f>
        <v>UN</v>
      </c>
      <c r="G219" s="18">
        <v>93</v>
      </c>
      <c r="H219" s="18">
        <f>VLOOKUP(C219,'[2]BOLETIM 191'!$A$8:$F$4131,4,FALSE)</f>
        <v>3.22</v>
      </c>
      <c r="I219" s="18">
        <f>VLOOKUP(C219,'[2]BOLETIM 191'!$A$8:$F$4131,5,FALSE)</f>
        <v>12.51</v>
      </c>
      <c r="J219" s="173">
        <f>VLOOKUP(C219,'[2]BOLETIM 191'!$A$8:$F$4131,6,FALSE)</f>
        <v>15.73</v>
      </c>
      <c r="K219" s="173">
        <f t="shared" si="79"/>
        <v>19.66</v>
      </c>
      <c r="L219" s="174">
        <f t="shared" si="81"/>
        <v>1828.38</v>
      </c>
      <c r="M219" s="143"/>
    </row>
    <row r="220" spans="2:13" s="139" customFormat="1" ht="30" customHeight="1" x14ac:dyDescent="0.25">
      <c r="B220" s="170" t="s">
        <v>6821</v>
      </c>
      <c r="C220" s="171" t="s">
        <v>3985</v>
      </c>
      <c r="D220" s="171" t="s">
        <v>8467</v>
      </c>
      <c r="E220" s="172" t="str">
        <f>VLOOKUP(C220,'[2]BOLETIM 191'!$A$8:$F$4131,2,FALSE)</f>
        <v>Caixa em PVC de 4´ x 2´</v>
      </c>
      <c r="F220" s="171" t="str">
        <f>VLOOKUP(C220,'[2]BOLETIM 191'!$A$8:$F$4131,3,FALSE)</f>
        <v>UN</v>
      </c>
      <c r="G220" s="18">
        <v>24</v>
      </c>
      <c r="H220" s="18">
        <f>VLOOKUP(C220,'[2]BOLETIM 191'!$A$8:$F$4131,4,FALSE)</f>
        <v>3.22</v>
      </c>
      <c r="I220" s="18">
        <f>VLOOKUP(C220,'[2]BOLETIM 191'!$A$8:$F$4131,5,FALSE)</f>
        <v>12.51</v>
      </c>
      <c r="J220" s="173">
        <f>VLOOKUP(C220,'[2]BOLETIM 191'!$A$8:$F$4131,6,FALSE)</f>
        <v>15.73</v>
      </c>
      <c r="K220" s="173">
        <f t="shared" si="79"/>
        <v>19.66</v>
      </c>
      <c r="L220" s="174">
        <f t="shared" si="81"/>
        <v>471.84</v>
      </c>
      <c r="M220" s="143"/>
    </row>
    <row r="221" spans="2:13" s="139" customFormat="1" ht="30" customHeight="1" x14ac:dyDescent="0.25">
      <c r="B221" s="170" t="s">
        <v>6821</v>
      </c>
      <c r="C221" s="171" t="s">
        <v>3987</v>
      </c>
      <c r="D221" s="171" t="s">
        <v>8468</v>
      </c>
      <c r="E221" s="172" t="str">
        <f>VLOOKUP(C221,'[2]BOLETIM 191'!$A$8:$F$4131,2,FALSE)</f>
        <v>Caixa em PVC de 4´ x 4´</v>
      </c>
      <c r="F221" s="171" t="str">
        <f>VLOOKUP(C221,'[2]BOLETIM 191'!$A$8:$F$4131,3,FALSE)</f>
        <v>UN</v>
      </c>
      <c r="G221" s="18">
        <v>3</v>
      </c>
      <c r="H221" s="18">
        <f>VLOOKUP(C221,'[2]BOLETIM 191'!$A$8:$F$4131,4,FALSE)</f>
        <v>5.92</v>
      </c>
      <c r="I221" s="18">
        <f>VLOOKUP(C221,'[2]BOLETIM 191'!$A$8:$F$4131,5,FALSE)</f>
        <v>12.51</v>
      </c>
      <c r="J221" s="173">
        <f>VLOOKUP(C221,'[2]BOLETIM 191'!$A$8:$F$4131,6,FALSE)</f>
        <v>18.43</v>
      </c>
      <c r="K221" s="173">
        <f t="shared" si="79"/>
        <v>23.03</v>
      </c>
      <c r="L221" s="174">
        <f t="shared" ref="L221:L235" si="82">TRUNC(G221*K221,2)</f>
        <v>69.09</v>
      </c>
      <c r="M221" s="143"/>
    </row>
    <row r="222" spans="2:13" s="139" customFormat="1" ht="30" customHeight="1" x14ac:dyDescent="0.25">
      <c r="B222" s="170" t="s">
        <v>6821</v>
      </c>
      <c r="C222" s="171" t="s">
        <v>3953</v>
      </c>
      <c r="D222" s="171" t="s">
        <v>8469</v>
      </c>
      <c r="E222" s="172" t="str">
        <f>VLOOKUP(C222,'[2]BOLETIM 191'!$A$8:$F$4131,2,FALSE)</f>
        <v>Interruptor bipolar simples, 1 tecla dupla e placa</v>
      </c>
      <c r="F222" s="171" t="str">
        <f>VLOOKUP(C222,'[2]BOLETIM 191'!$A$8:$F$4131,3,FALSE)</f>
        <v>CJ</v>
      </c>
      <c r="G222" s="18">
        <v>19</v>
      </c>
      <c r="H222" s="18">
        <f>VLOOKUP(C222,'[2]BOLETIM 191'!$A$8:$F$4131,4,FALSE)</f>
        <v>35.31</v>
      </c>
      <c r="I222" s="18">
        <f>VLOOKUP(C222,'[2]BOLETIM 191'!$A$8:$F$4131,5,FALSE)</f>
        <v>17.52</v>
      </c>
      <c r="J222" s="173">
        <f>VLOOKUP(C222,'[2]BOLETIM 191'!$A$8:$F$4131,6,FALSE)</f>
        <v>52.83</v>
      </c>
      <c r="K222" s="173">
        <f t="shared" si="79"/>
        <v>66.03</v>
      </c>
      <c r="L222" s="174">
        <f t="shared" si="82"/>
        <v>1254.57</v>
      </c>
      <c r="M222" s="143"/>
    </row>
    <row r="223" spans="2:13" s="139" customFormat="1" ht="30" customHeight="1" x14ac:dyDescent="0.25">
      <c r="B223" s="170" t="s">
        <v>6821</v>
      </c>
      <c r="C223" s="171" t="s">
        <v>3951</v>
      </c>
      <c r="D223" s="171" t="s">
        <v>8470</v>
      </c>
      <c r="E223" s="172" t="str">
        <f>VLOOKUP(C223,'[2]BOLETIM 191'!$A$8:$F$4131,2,FALSE)</f>
        <v>Interruptor bipolar paralelo, 1 tecla dupla e placa</v>
      </c>
      <c r="F223" s="171" t="str">
        <f>VLOOKUP(C223,'[2]BOLETIM 191'!$A$8:$F$4131,3,FALSE)</f>
        <v>CJ</v>
      </c>
      <c r="G223" s="18">
        <v>2</v>
      </c>
      <c r="H223" s="18">
        <f>VLOOKUP(C223,'[2]BOLETIM 191'!$A$8:$F$4131,4,FALSE)</f>
        <v>48.12</v>
      </c>
      <c r="I223" s="18">
        <f>VLOOKUP(C223,'[2]BOLETIM 191'!$A$8:$F$4131,5,FALSE)</f>
        <v>17.52</v>
      </c>
      <c r="J223" s="173">
        <f>VLOOKUP(C223,'[2]BOLETIM 191'!$A$8:$F$4131,6,FALSE)</f>
        <v>65.64</v>
      </c>
      <c r="K223" s="173">
        <f t="shared" si="79"/>
        <v>82.05</v>
      </c>
      <c r="L223" s="174">
        <f t="shared" si="82"/>
        <v>164.1</v>
      </c>
      <c r="M223" s="143"/>
    </row>
    <row r="224" spans="2:13" s="139" customFormat="1" ht="30" customHeight="1" x14ac:dyDescent="0.25">
      <c r="B224" s="170" t="s">
        <v>6821</v>
      </c>
      <c r="C224" s="171" t="s">
        <v>3925</v>
      </c>
      <c r="D224" s="171" t="s">
        <v>8471</v>
      </c>
      <c r="E224" s="172" t="str">
        <f>VLOOKUP(C224,'[2]BOLETIM 191'!$A$8:$F$4131,2,FALSE)</f>
        <v>Tomada 2P+T de 20 A - 250 V, completa</v>
      </c>
      <c r="F224" s="171" t="str">
        <f>VLOOKUP(C224,'[2]BOLETIM 191'!$A$8:$F$4131,3,FALSE)</f>
        <v>CJ</v>
      </c>
      <c r="G224" s="18">
        <v>78</v>
      </c>
      <c r="H224" s="18">
        <f>VLOOKUP(C224,'[2]BOLETIM 191'!$A$8:$F$4131,4,FALSE)</f>
        <v>17.07</v>
      </c>
      <c r="I224" s="18">
        <f>VLOOKUP(C224,'[2]BOLETIM 191'!$A$8:$F$4131,5,FALSE)</f>
        <v>15.02</v>
      </c>
      <c r="J224" s="173">
        <f>VLOOKUP(C224,'[2]BOLETIM 191'!$A$8:$F$4131,6,FALSE)</f>
        <v>32.090000000000003</v>
      </c>
      <c r="K224" s="173">
        <f t="shared" si="79"/>
        <v>40.11</v>
      </c>
      <c r="L224" s="174">
        <f t="shared" si="82"/>
        <v>3128.58</v>
      </c>
      <c r="M224" s="143"/>
    </row>
    <row r="225" spans="2:13" s="139" customFormat="1" ht="30" customHeight="1" x14ac:dyDescent="0.25">
      <c r="B225" s="170" t="s">
        <v>6821</v>
      </c>
      <c r="C225" s="171" t="s">
        <v>3937</v>
      </c>
      <c r="D225" s="171" t="s">
        <v>8472</v>
      </c>
      <c r="E225" s="172" t="str">
        <f>VLOOKUP(C225,'[2]BOLETIM 191'!$A$8:$F$4131,2,FALSE)</f>
        <v>Interruptor com 2 teclas simples e placa</v>
      </c>
      <c r="F225" s="171" t="str">
        <f>VLOOKUP(C225,'[2]BOLETIM 191'!$A$8:$F$4131,3,FALSE)</f>
        <v>CJ</v>
      </c>
      <c r="G225" s="18">
        <v>1</v>
      </c>
      <c r="H225" s="18">
        <f>VLOOKUP(C225,'[2]BOLETIM 191'!$A$8:$F$4131,4,FALSE)</f>
        <v>17.399999999999999</v>
      </c>
      <c r="I225" s="18">
        <f>VLOOKUP(C225,'[2]BOLETIM 191'!$A$8:$F$4131,5,FALSE)</f>
        <v>17.52</v>
      </c>
      <c r="J225" s="173">
        <f>VLOOKUP(C225,'[2]BOLETIM 191'!$A$8:$F$4131,6,FALSE)</f>
        <v>34.92</v>
      </c>
      <c r="K225" s="173">
        <f t="shared" si="79"/>
        <v>43.65</v>
      </c>
      <c r="L225" s="174">
        <f t="shared" si="82"/>
        <v>43.65</v>
      </c>
      <c r="M225" s="143"/>
    </row>
    <row r="226" spans="2:13" s="139" customFormat="1" ht="42" customHeight="1" x14ac:dyDescent="0.25">
      <c r="B226" s="170" t="s">
        <v>6821</v>
      </c>
      <c r="C226" s="171" t="s">
        <v>4217</v>
      </c>
      <c r="D226" s="171" t="s">
        <v>8473</v>
      </c>
      <c r="E226" s="172" t="str">
        <f>VLOOKUP(C226,'[2]BOLETIM 191'!$A$8:$F$4131,2,FALSE)</f>
        <v>Plafon plástico e/ou PVC para acabamento de ponto de luz, com soquete E-27 para lâmpada fluorescente compacta</v>
      </c>
      <c r="F226" s="171" t="str">
        <f>VLOOKUP(C226,'[2]BOLETIM 191'!$A$8:$F$4131,3,FALSE)</f>
        <v>UN</v>
      </c>
      <c r="G226" s="18">
        <v>44</v>
      </c>
      <c r="H226" s="18">
        <f>VLOOKUP(C226,'[2]BOLETIM 191'!$A$8:$F$4131,4,FALSE)</f>
        <v>6.51</v>
      </c>
      <c r="I226" s="18">
        <f>VLOOKUP(C226,'[2]BOLETIM 191'!$A$8:$F$4131,5,FALSE)</f>
        <v>4.07</v>
      </c>
      <c r="J226" s="173">
        <f>VLOOKUP(C226,'[2]BOLETIM 191'!$A$8:$F$4131,6,FALSE)</f>
        <v>10.58</v>
      </c>
      <c r="K226" s="173">
        <f t="shared" si="79"/>
        <v>13.22</v>
      </c>
      <c r="L226" s="174">
        <f t="shared" si="82"/>
        <v>581.67999999999995</v>
      </c>
      <c r="M226" s="143"/>
    </row>
    <row r="227" spans="2:13" s="139" customFormat="1" ht="30" customHeight="1" x14ac:dyDescent="0.25">
      <c r="B227" s="170" t="s">
        <v>8214</v>
      </c>
      <c r="C227" s="171" t="s">
        <v>8262</v>
      </c>
      <c r="D227" s="171" t="s">
        <v>8474</v>
      </c>
      <c r="E227" s="172" t="s">
        <v>8263</v>
      </c>
      <c r="F227" s="171" t="s">
        <v>6828</v>
      </c>
      <c r="G227" s="18">
        <v>44</v>
      </c>
      <c r="H227" s="18">
        <v>21.73</v>
      </c>
      <c r="I227" s="18">
        <v>0</v>
      </c>
      <c r="J227" s="173">
        <v>21.73</v>
      </c>
      <c r="K227" s="173">
        <f t="shared" si="79"/>
        <v>27.16</v>
      </c>
      <c r="L227" s="174">
        <f t="shared" si="82"/>
        <v>1195.04</v>
      </c>
      <c r="M227" s="143"/>
    </row>
    <row r="228" spans="2:13" s="139" customFormat="1" ht="30" customHeight="1" x14ac:dyDescent="0.25">
      <c r="B228" s="170" t="s">
        <v>6821</v>
      </c>
      <c r="C228" s="171" t="s">
        <v>3396</v>
      </c>
      <c r="D228" s="171" t="s">
        <v>8475</v>
      </c>
      <c r="E228" s="172" t="str">
        <f>VLOOKUP(C228,'[2]BOLETIM 191'!$A$8:$F$4131,2,FALSE)</f>
        <v>Eletroduto galvanizado conforme NBR13057 -  3/4´ com acessórios</v>
      </c>
      <c r="F228" s="171" t="str">
        <f>VLOOKUP(C228,'[2]BOLETIM 191'!$A$8:$F$4131,3,FALSE)</f>
        <v>M</v>
      </c>
      <c r="G228" s="18">
        <v>30</v>
      </c>
      <c r="H228" s="18">
        <f>VLOOKUP(C228,'[2]BOLETIM 191'!$A$8:$F$4131,4,FALSE)</f>
        <v>14.23</v>
      </c>
      <c r="I228" s="18">
        <f>VLOOKUP(C228,'[2]BOLETIM 191'!$A$8:$F$4131,5,FALSE)</f>
        <v>30.03</v>
      </c>
      <c r="J228" s="173">
        <f>VLOOKUP(C228,'[2]BOLETIM 191'!$A$8:$F$4131,6,FALSE)</f>
        <v>44.26</v>
      </c>
      <c r="K228" s="173">
        <f t="shared" si="79"/>
        <v>55.32</v>
      </c>
      <c r="L228" s="174">
        <f t="shared" si="82"/>
        <v>1659.6</v>
      </c>
      <c r="M228" s="143"/>
    </row>
    <row r="229" spans="2:13" s="139" customFormat="1" ht="42" customHeight="1" x14ac:dyDescent="0.25">
      <c r="B229" s="170" t="s">
        <v>6821</v>
      </c>
      <c r="C229" s="171" t="s">
        <v>4199</v>
      </c>
      <c r="D229" s="171" t="s">
        <v>8476</v>
      </c>
      <c r="E229" s="172" t="str">
        <f>VLOOKUP(C229,'[2]BOLETIM 191'!$A$8:$F$4131,2,FALSE)</f>
        <v>Luminária industrial pendente com refletor prismático sem alojamento para reator, para lâmpadas vapor de sódio/metálico ou mista de 150 W/250 W/400 W</v>
      </c>
      <c r="F229" s="171" t="str">
        <f>VLOOKUP(C229,'[2]BOLETIM 191'!$A$8:$F$4131,3,FALSE)</f>
        <v>UN</v>
      </c>
      <c r="G229" s="18">
        <v>8</v>
      </c>
      <c r="H229" s="18">
        <f>VLOOKUP(C229,'[2]BOLETIM 191'!$A$8:$F$4131,4,FALSE)</f>
        <v>161.09</v>
      </c>
      <c r="I229" s="18">
        <f>VLOOKUP(C229,'[2]BOLETIM 191'!$A$8:$F$4131,5,FALSE)</f>
        <v>15.02</v>
      </c>
      <c r="J229" s="173">
        <f>VLOOKUP(C229,'[2]BOLETIM 191'!$A$8:$F$4131,6,FALSE)</f>
        <v>176.11</v>
      </c>
      <c r="K229" s="173">
        <f t="shared" si="79"/>
        <v>220.13</v>
      </c>
      <c r="L229" s="174">
        <f t="shared" si="82"/>
        <v>1761.04</v>
      </c>
      <c r="M229" s="143"/>
    </row>
    <row r="230" spans="2:13" s="139" customFormat="1" ht="30" customHeight="1" x14ac:dyDescent="0.25">
      <c r="B230" s="170" t="s">
        <v>8214</v>
      </c>
      <c r="C230" s="171" t="s">
        <v>8264</v>
      </c>
      <c r="D230" s="171" t="s">
        <v>8477</v>
      </c>
      <c r="E230" s="172" t="s">
        <v>8265</v>
      </c>
      <c r="F230" s="171" t="s">
        <v>6828</v>
      </c>
      <c r="G230" s="18">
        <v>8</v>
      </c>
      <c r="H230" s="18">
        <v>97.27</v>
      </c>
      <c r="I230" s="18">
        <v>0</v>
      </c>
      <c r="J230" s="173">
        <v>97.27</v>
      </c>
      <c r="K230" s="173">
        <f t="shared" si="79"/>
        <v>121.58</v>
      </c>
      <c r="L230" s="174">
        <f t="shared" si="82"/>
        <v>972.64</v>
      </c>
      <c r="M230" s="143"/>
    </row>
    <row r="231" spans="2:13" s="139" customFormat="1" ht="30" customHeight="1" x14ac:dyDescent="0.25">
      <c r="B231" s="170" t="s">
        <v>6821</v>
      </c>
      <c r="C231" s="171" t="s">
        <v>3965</v>
      </c>
      <c r="D231" s="171" t="s">
        <v>8478</v>
      </c>
      <c r="E231" s="172" t="str">
        <f>VLOOKUP(C231,'[2]BOLETIM 191'!$A$8:$F$4131,2,FALSE)</f>
        <v>Condulete metálico de 3/4´</v>
      </c>
      <c r="F231" s="171" t="str">
        <f>VLOOKUP(C231,'[2]BOLETIM 191'!$A$8:$F$4131,3,FALSE)</f>
        <v>CJ</v>
      </c>
      <c r="G231" s="18">
        <v>3</v>
      </c>
      <c r="H231" s="18">
        <f>VLOOKUP(C231,'[2]BOLETIM 191'!$A$8:$F$4131,4,FALSE)</f>
        <v>13.73</v>
      </c>
      <c r="I231" s="18">
        <f>VLOOKUP(C231,'[2]BOLETIM 191'!$A$8:$F$4131,5,FALSE)</f>
        <v>25.03</v>
      </c>
      <c r="J231" s="173">
        <f>VLOOKUP(C231,'[2]BOLETIM 191'!$A$8:$F$4131,6,FALSE)</f>
        <v>38.76</v>
      </c>
      <c r="K231" s="173">
        <f t="shared" si="79"/>
        <v>48.45</v>
      </c>
      <c r="L231" s="174">
        <f t="shared" si="82"/>
        <v>145.35</v>
      </c>
      <c r="M231" s="143"/>
    </row>
    <row r="232" spans="2:13" s="139" customFormat="1" ht="30" customHeight="1" x14ac:dyDescent="0.25">
      <c r="B232" s="170" t="s">
        <v>6821</v>
      </c>
      <c r="C232" s="171" t="s">
        <v>6484</v>
      </c>
      <c r="D232" s="171" t="s">
        <v>8479</v>
      </c>
      <c r="E232" s="172" t="str">
        <f>VLOOKUP(C232,'[2]BOLETIM 191'!$A$8:$F$4131,2,FALSE)</f>
        <v>Luminária blindada tipo arandela de 45º e 90º, para lâmpada LED</v>
      </c>
      <c r="F232" s="171" t="str">
        <f>VLOOKUP(C232,'[2]BOLETIM 191'!$A$8:$F$4131,3,FALSE)</f>
        <v>UN</v>
      </c>
      <c r="G232" s="18">
        <v>6</v>
      </c>
      <c r="H232" s="18">
        <f>VLOOKUP(C232,'[2]BOLETIM 191'!$A$8:$F$4131,4,FALSE)</f>
        <v>235.76</v>
      </c>
      <c r="I232" s="18">
        <f>VLOOKUP(C232,'[2]BOLETIM 191'!$A$8:$F$4131,5,FALSE)</f>
        <v>20.02</v>
      </c>
      <c r="J232" s="173">
        <f>VLOOKUP(C232,'[2]BOLETIM 191'!$A$8:$F$4131,6,FALSE)</f>
        <v>255.78</v>
      </c>
      <c r="K232" s="173">
        <f t="shared" si="79"/>
        <v>319.72000000000003</v>
      </c>
      <c r="L232" s="174">
        <f t="shared" si="82"/>
        <v>1918.32</v>
      </c>
      <c r="M232" s="143"/>
    </row>
    <row r="233" spans="2:13" s="139" customFormat="1" ht="30" customHeight="1" x14ac:dyDescent="0.25">
      <c r="B233" s="170" t="s">
        <v>6821</v>
      </c>
      <c r="C233" s="171" t="s">
        <v>4088</v>
      </c>
      <c r="D233" s="171" t="s">
        <v>8480</v>
      </c>
      <c r="E233" s="172" t="str">
        <f>VLOOKUP(C233,'[2]BOLETIM 191'!$A$8:$F$4131,2,FALSE)</f>
        <v>Lâmpada LED 13,5W, com base E-27, 1400 até 1510 lm</v>
      </c>
      <c r="F233" s="171" t="str">
        <f>VLOOKUP(C233,'[2]BOLETIM 191'!$A$8:$F$4131,3,FALSE)</f>
        <v>UN</v>
      </c>
      <c r="G233" s="18">
        <v>6</v>
      </c>
      <c r="H233" s="18">
        <f>VLOOKUP(C233,'[2]BOLETIM 191'!$A$8:$F$4131,4,FALSE)</f>
        <v>31.23</v>
      </c>
      <c r="I233" s="18">
        <f>VLOOKUP(C233,'[2]BOLETIM 191'!$A$8:$F$4131,5,FALSE)</f>
        <v>4.07</v>
      </c>
      <c r="J233" s="173">
        <f>VLOOKUP(C233,'[2]BOLETIM 191'!$A$8:$F$4131,6,FALSE)</f>
        <v>35.299999999999997</v>
      </c>
      <c r="K233" s="173">
        <f t="shared" si="79"/>
        <v>44.12</v>
      </c>
      <c r="L233" s="174">
        <f t="shared" si="82"/>
        <v>264.72000000000003</v>
      </c>
      <c r="M233" s="143"/>
    </row>
    <row r="234" spans="2:13" s="139" customFormat="1" ht="30" customHeight="1" x14ac:dyDescent="0.25">
      <c r="B234" s="170" t="s">
        <v>6821</v>
      </c>
      <c r="C234" s="171" t="s">
        <v>3315</v>
      </c>
      <c r="D234" s="171" t="s">
        <v>8481</v>
      </c>
      <c r="E234" s="172" t="str">
        <f>VLOOKUP(C234,'[2]BOLETIM 191'!$A$8:$F$4131,2,FALSE)</f>
        <v>Dispositivo diferencial residual de 125 A x 30 mA - 4 polos</v>
      </c>
      <c r="F234" s="171" t="str">
        <f>VLOOKUP(C234,'[2]BOLETIM 191'!$A$8:$F$4131,3,FALSE)</f>
        <v>UN</v>
      </c>
      <c r="G234" s="18">
        <v>1</v>
      </c>
      <c r="H234" s="18">
        <f>VLOOKUP(C234,'[2]BOLETIM 191'!$A$8:$F$4131,4,FALSE)</f>
        <v>2148.1799999999998</v>
      </c>
      <c r="I234" s="18">
        <f>VLOOKUP(C234,'[2]BOLETIM 191'!$A$8:$F$4131,5,FALSE)</f>
        <v>12.51</v>
      </c>
      <c r="J234" s="173">
        <f>VLOOKUP(C234,'[2]BOLETIM 191'!$A$8:$F$4131,6,FALSE)</f>
        <v>2160.69</v>
      </c>
      <c r="K234" s="173">
        <f t="shared" si="79"/>
        <v>2700.86</v>
      </c>
      <c r="L234" s="174">
        <f t="shared" si="82"/>
        <v>2700.86</v>
      </c>
      <c r="M234" s="143"/>
    </row>
    <row r="235" spans="2:13" s="139" customFormat="1" ht="30" customHeight="1" x14ac:dyDescent="0.25">
      <c r="B235" s="170" t="s">
        <v>6821</v>
      </c>
      <c r="C235" s="171" t="s">
        <v>2557</v>
      </c>
      <c r="D235" s="171" t="s">
        <v>8482</v>
      </c>
      <c r="E235" s="172" t="str">
        <f>VLOOKUP(C235,'[2]BOLETIM 191'!$A$8:$F$4131,2,FALSE)</f>
        <v>Sistema de alarme PNE com indicador audiovisual, para pessoas com mobilidade reduzida ou cadeirante</v>
      </c>
      <c r="F235" s="171" t="str">
        <f>VLOOKUP(C235,'[2]BOLETIM 191'!$A$8:$F$4131,3,FALSE)</f>
        <v>CJ</v>
      </c>
      <c r="G235" s="18">
        <v>3</v>
      </c>
      <c r="H235" s="18">
        <f>VLOOKUP(C235,'[2]BOLETIM 191'!$A$8:$F$4131,4,FALSE)</f>
        <v>245.29</v>
      </c>
      <c r="I235" s="18">
        <f>VLOOKUP(C235,'[2]BOLETIM 191'!$A$8:$F$4131,5,FALSE)</f>
        <v>25.03</v>
      </c>
      <c r="J235" s="173">
        <f>VLOOKUP(C235,'[2]BOLETIM 191'!$A$8:$F$4131,6,FALSE)</f>
        <v>270.32</v>
      </c>
      <c r="K235" s="173">
        <f t="shared" si="79"/>
        <v>337.9</v>
      </c>
      <c r="L235" s="174">
        <f t="shared" si="82"/>
        <v>1013.7</v>
      </c>
      <c r="M235" s="143"/>
    </row>
    <row r="236" spans="2:13" s="139" customFormat="1" ht="42" customHeight="1" x14ac:dyDescent="0.25">
      <c r="B236" s="166"/>
      <c r="C236" s="167"/>
      <c r="D236" s="167" t="s">
        <v>8483</v>
      </c>
      <c r="E236" s="168" t="s">
        <v>8266</v>
      </c>
      <c r="F236" s="168"/>
      <c r="G236" s="168"/>
      <c r="H236" s="168"/>
      <c r="I236" s="168"/>
      <c r="J236" s="168"/>
      <c r="K236" s="168"/>
      <c r="L236" s="169">
        <f>SUM(L237:L252)</f>
        <v>22248.429999999997</v>
      </c>
      <c r="M236" s="143"/>
    </row>
    <row r="237" spans="2:13" s="139" customFormat="1" ht="30" customHeight="1" x14ac:dyDescent="0.25">
      <c r="B237" s="170" t="s">
        <v>6821</v>
      </c>
      <c r="C237" s="171" t="s">
        <v>3760</v>
      </c>
      <c r="D237" s="171" t="s">
        <v>8484</v>
      </c>
      <c r="E237" s="172" t="str">
        <f>VLOOKUP(C237,'[2]BOLETIM 191'!$A$8:$F$4131,2,FALSE)</f>
        <v>Cabo para rede U/UTP 23 AWG com 4 pares - categoria 6A</v>
      </c>
      <c r="F237" s="171" t="str">
        <f>VLOOKUP(C237,'[2]BOLETIM 191'!$A$8:$F$4131,3,FALSE)</f>
        <v>M</v>
      </c>
      <c r="G237" s="18">
        <v>120</v>
      </c>
      <c r="H237" s="18">
        <f>VLOOKUP(C237,'[2]BOLETIM 191'!$A$8:$F$4131,4,FALSE)</f>
        <v>17.059999999999999</v>
      </c>
      <c r="I237" s="18">
        <f>VLOOKUP(C237,'[2]BOLETIM 191'!$A$8:$F$4131,5,FALSE)</f>
        <v>5.51</v>
      </c>
      <c r="J237" s="173">
        <f>VLOOKUP(C237,'[2]BOLETIM 191'!$A$8:$F$4131,6,FALSE)</f>
        <v>22.57</v>
      </c>
      <c r="K237" s="173">
        <f t="shared" ref="K237:K252" si="83">TRUNC(J237*1.25,2)</f>
        <v>28.21</v>
      </c>
      <c r="L237" s="174">
        <f t="shared" ref="L237:L252" si="84">TRUNC(G237*K237,2)</f>
        <v>3385.2</v>
      </c>
      <c r="M237" s="143"/>
    </row>
    <row r="238" spans="2:13" s="139" customFormat="1" ht="30" customHeight="1" x14ac:dyDescent="0.25">
      <c r="B238" s="170" t="s">
        <v>6821</v>
      </c>
      <c r="C238" s="171" t="s">
        <v>3912</v>
      </c>
      <c r="D238" s="171" t="s">
        <v>8485</v>
      </c>
      <c r="E238" s="172" t="str">
        <f>VLOOKUP(C238,'[2]BOLETIM 191'!$A$8:$F$4131,2,FALSE)</f>
        <v>Tomada RJ 45 para rede de dados, com placa</v>
      </c>
      <c r="F238" s="171" t="str">
        <f>VLOOKUP(C238,'[2]BOLETIM 191'!$A$8:$F$4131,3,FALSE)</f>
        <v>UN</v>
      </c>
      <c r="G238" s="18">
        <v>7</v>
      </c>
      <c r="H238" s="18">
        <f>VLOOKUP(C238,'[2]BOLETIM 191'!$A$8:$F$4131,4,FALSE)</f>
        <v>60.52</v>
      </c>
      <c r="I238" s="18">
        <f>VLOOKUP(C238,'[2]BOLETIM 191'!$A$8:$F$4131,5,FALSE)</f>
        <v>15.02</v>
      </c>
      <c r="J238" s="173">
        <f>VLOOKUP(C238,'[2]BOLETIM 191'!$A$8:$F$4131,6,FALSE)</f>
        <v>75.540000000000006</v>
      </c>
      <c r="K238" s="173">
        <f t="shared" si="83"/>
        <v>94.42</v>
      </c>
      <c r="L238" s="174">
        <f t="shared" si="84"/>
        <v>660.94</v>
      </c>
      <c r="M238" s="143"/>
    </row>
    <row r="239" spans="2:13" s="139" customFormat="1" ht="30" customHeight="1" x14ac:dyDescent="0.25">
      <c r="B239" s="170" t="s">
        <v>6821</v>
      </c>
      <c r="C239" s="171" t="s">
        <v>6320</v>
      </c>
      <c r="D239" s="171" t="s">
        <v>8486</v>
      </c>
      <c r="E239" s="172" t="str">
        <f>VLOOKUP(C239,'[2]BOLETIM 191'!$A$8:$F$4131,2,FALSE)</f>
        <v>Conector RJ-45 fêmea - categoria 6</v>
      </c>
      <c r="F239" s="171" t="str">
        <f>VLOOKUP(C239,'[2]BOLETIM 191'!$A$8:$F$4131,3,FALSE)</f>
        <v>UN</v>
      </c>
      <c r="G239" s="18">
        <v>7</v>
      </c>
      <c r="H239" s="18">
        <f>VLOOKUP(C239,'[2]BOLETIM 191'!$A$8:$F$4131,4,FALSE)</f>
        <v>35.130000000000003</v>
      </c>
      <c r="I239" s="18">
        <f>VLOOKUP(C239,'[2]BOLETIM 191'!$A$8:$F$4131,5,FALSE)</f>
        <v>7.5</v>
      </c>
      <c r="J239" s="173">
        <f>VLOOKUP(C239,'[2]BOLETIM 191'!$A$8:$F$4131,6,FALSE)</f>
        <v>42.63</v>
      </c>
      <c r="K239" s="173">
        <f t="shared" si="83"/>
        <v>53.28</v>
      </c>
      <c r="L239" s="174">
        <f t="shared" si="84"/>
        <v>372.96</v>
      </c>
      <c r="M239" s="143"/>
    </row>
    <row r="240" spans="2:13" s="139" customFormat="1" ht="30" customHeight="1" x14ac:dyDescent="0.25">
      <c r="B240" s="170" t="s">
        <v>6821</v>
      </c>
      <c r="C240" s="171" t="s">
        <v>6360</v>
      </c>
      <c r="D240" s="171" t="s">
        <v>8487</v>
      </c>
      <c r="E240" s="172" t="str">
        <f>VLOOKUP(C240,'[2]BOLETIM 191'!$A$8:$F$4131,2,FALSE)</f>
        <v>Patch cords de 1,50 ou 3,00 m - RJ-45 / RJ-45 - categoria 6A</v>
      </c>
      <c r="F240" s="171" t="str">
        <f>VLOOKUP(C240,'[2]BOLETIM 191'!$A$8:$F$4131,3,FALSE)</f>
        <v>UN</v>
      </c>
      <c r="G240" s="18">
        <v>7</v>
      </c>
      <c r="H240" s="18">
        <f>VLOOKUP(C240,'[2]BOLETIM 191'!$A$8:$F$4131,4,FALSE)</f>
        <v>50.05</v>
      </c>
      <c r="I240" s="18">
        <f>VLOOKUP(C240,'[2]BOLETIM 191'!$A$8:$F$4131,5,FALSE)</f>
        <v>10.01</v>
      </c>
      <c r="J240" s="173">
        <f>VLOOKUP(C240,'[2]BOLETIM 191'!$A$8:$F$4131,6,FALSE)</f>
        <v>60.06</v>
      </c>
      <c r="K240" s="173">
        <f t="shared" si="83"/>
        <v>75.069999999999993</v>
      </c>
      <c r="L240" s="174">
        <f t="shared" si="84"/>
        <v>525.49</v>
      </c>
      <c r="M240" s="143"/>
    </row>
    <row r="241" spans="2:13" s="139" customFormat="1" ht="30" customHeight="1" x14ac:dyDescent="0.25">
      <c r="B241" s="170" t="s">
        <v>6821</v>
      </c>
      <c r="C241" s="171" t="s">
        <v>6362</v>
      </c>
      <c r="D241" s="171" t="s">
        <v>8488</v>
      </c>
      <c r="E241" s="172" t="str">
        <f>VLOOKUP(C241,'[2]BOLETIM 191'!$A$8:$F$4131,2,FALSE)</f>
        <v>Patch panel de 24 portas - categoria 6</v>
      </c>
      <c r="F241" s="171" t="str">
        <f>VLOOKUP(C241,'[2]BOLETIM 191'!$A$8:$F$4131,3,FALSE)</f>
        <v>UN</v>
      </c>
      <c r="G241" s="18">
        <v>1</v>
      </c>
      <c r="H241" s="18">
        <f>VLOOKUP(C241,'[2]BOLETIM 191'!$A$8:$F$4131,4,FALSE)</f>
        <v>909.45</v>
      </c>
      <c r="I241" s="18">
        <f>VLOOKUP(C241,'[2]BOLETIM 191'!$A$8:$F$4131,5,FALSE)</f>
        <v>40.04</v>
      </c>
      <c r="J241" s="173">
        <f>VLOOKUP(C241,'[2]BOLETIM 191'!$A$8:$F$4131,6,FALSE)</f>
        <v>949.49</v>
      </c>
      <c r="K241" s="173">
        <f t="shared" si="83"/>
        <v>1186.8599999999999</v>
      </c>
      <c r="L241" s="174">
        <f t="shared" si="84"/>
        <v>1186.8599999999999</v>
      </c>
      <c r="M241" s="143"/>
    </row>
    <row r="242" spans="2:13" s="139" customFormat="1" ht="30" customHeight="1" x14ac:dyDescent="0.25">
      <c r="B242" s="170" t="s">
        <v>6821</v>
      </c>
      <c r="C242" s="171" t="s">
        <v>6199</v>
      </c>
      <c r="D242" s="171" t="s">
        <v>8489</v>
      </c>
      <c r="E242" s="172" t="str">
        <f>VLOOKUP(C242,'[2]BOLETIM 191'!$A$8:$F$4131,2,FALSE)</f>
        <v>Rack fechado padrão metálico, 19 x 12 Us x 470 mm</v>
      </c>
      <c r="F242" s="171" t="str">
        <f>VLOOKUP(C242,'[2]BOLETIM 191'!$A$8:$F$4131,3,FALSE)</f>
        <v>UN</v>
      </c>
      <c r="G242" s="18">
        <v>1</v>
      </c>
      <c r="H242" s="18">
        <f>VLOOKUP(C242,'[2]BOLETIM 191'!$A$8:$F$4131,4,FALSE)</f>
        <v>878.76</v>
      </c>
      <c r="I242" s="18">
        <f>VLOOKUP(C242,'[2]BOLETIM 191'!$A$8:$F$4131,5,FALSE)</f>
        <v>348.18</v>
      </c>
      <c r="J242" s="173">
        <f>VLOOKUP(C242,'[2]BOLETIM 191'!$A$8:$F$4131,6,FALSE)</f>
        <v>1226.94</v>
      </c>
      <c r="K242" s="173">
        <f t="shared" si="83"/>
        <v>1533.67</v>
      </c>
      <c r="L242" s="174">
        <f t="shared" si="84"/>
        <v>1533.67</v>
      </c>
      <c r="M242" s="143"/>
    </row>
    <row r="243" spans="2:13" s="139" customFormat="1" ht="30" customHeight="1" x14ac:dyDescent="0.25">
      <c r="B243" s="170" t="s">
        <v>6821</v>
      </c>
      <c r="C243" s="171" t="s">
        <v>6222</v>
      </c>
      <c r="D243" s="171" t="s">
        <v>8490</v>
      </c>
      <c r="E243" s="172" t="str">
        <f>VLOOKUP(C243,'[2]BOLETIM 191'!$A$8:$F$4131,2,FALSE)</f>
        <v>Guia organizadora de cabos para rack, 19´ 1 U</v>
      </c>
      <c r="F243" s="171" t="str">
        <f>VLOOKUP(C243,'[2]BOLETIM 191'!$A$8:$F$4131,3,FALSE)</f>
        <v>UN</v>
      </c>
      <c r="G243" s="18">
        <v>1</v>
      </c>
      <c r="H243" s="18">
        <f>VLOOKUP(C243,'[2]BOLETIM 191'!$A$8:$F$4131,4,FALSE)</f>
        <v>19.239999999999998</v>
      </c>
      <c r="I243" s="18">
        <f>VLOOKUP(C243,'[2]BOLETIM 191'!$A$8:$F$4131,5,FALSE)</f>
        <v>13.92</v>
      </c>
      <c r="J243" s="173">
        <f>VLOOKUP(C243,'[2]BOLETIM 191'!$A$8:$F$4131,6,FALSE)</f>
        <v>33.159999999999997</v>
      </c>
      <c r="K243" s="173">
        <f t="shared" si="83"/>
        <v>41.45</v>
      </c>
      <c r="L243" s="174">
        <f t="shared" si="84"/>
        <v>41.45</v>
      </c>
      <c r="M243" s="143"/>
    </row>
    <row r="244" spans="2:13" s="139" customFormat="1" ht="30" customHeight="1" x14ac:dyDescent="0.25">
      <c r="B244" s="170" t="s">
        <v>6821</v>
      </c>
      <c r="C244" s="171" t="s">
        <v>6398</v>
      </c>
      <c r="D244" s="171" t="s">
        <v>8491</v>
      </c>
      <c r="E244" s="172" t="str">
        <f>VLOOKUP(C244,'[2]BOLETIM 191'!$A$8:$F$4131,2,FALSE)</f>
        <v>Calha de aço com 8 tomadas 2P+T - 250 V, com cabo</v>
      </c>
      <c r="F244" s="171" t="str">
        <f>VLOOKUP(C244,'[2]BOLETIM 191'!$A$8:$F$4131,3,FALSE)</f>
        <v>UN</v>
      </c>
      <c r="G244" s="18">
        <v>1</v>
      </c>
      <c r="H244" s="18">
        <f>VLOOKUP(C244,'[2]BOLETIM 191'!$A$8:$F$4131,4,FALSE)</f>
        <v>98.95</v>
      </c>
      <c r="I244" s="18">
        <f>VLOOKUP(C244,'[2]BOLETIM 191'!$A$8:$F$4131,5,FALSE)</f>
        <v>2.04</v>
      </c>
      <c r="J244" s="173">
        <f>VLOOKUP(C244,'[2]BOLETIM 191'!$A$8:$F$4131,6,FALSE)</f>
        <v>100.99</v>
      </c>
      <c r="K244" s="173">
        <f t="shared" si="83"/>
        <v>126.23</v>
      </c>
      <c r="L244" s="174">
        <f t="shared" si="84"/>
        <v>126.23</v>
      </c>
      <c r="M244" s="143"/>
    </row>
    <row r="245" spans="2:13" s="139" customFormat="1" ht="30" customHeight="1" x14ac:dyDescent="0.25">
      <c r="B245" s="170" t="s">
        <v>6821</v>
      </c>
      <c r="C245" s="171" t="s">
        <v>6402</v>
      </c>
      <c r="D245" s="171" t="s">
        <v>8492</v>
      </c>
      <c r="E245" s="172" t="str">
        <f>VLOOKUP(C245,'[2]BOLETIM 191'!$A$8:$F$4131,2,FALSE)</f>
        <v>Painel frontal cego - 19´ x 1 U</v>
      </c>
      <c r="F245" s="171" t="str">
        <f>VLOOKUP(C245,'[2]BOLETIM 191'!$A$8:$F$4131,3,FALSE)</f>
        <v>UN</v>
      </c>
      <c r="G245" s="18">
        <v>2</v>
      </c>
      <c r="H245" s="18">
        <f>VLOOKUP(C245,'[2]BOLETIM 191'!$A$8:$F$4131,4,FALSE)</f>
        <v>10.42</v>
      </c>
      <c r="I245" s="18">
        <f>VLOOKUP(C245,'[2]BOLETIM 191'!$A$8:$F$4131,5,FALSE)</f>
        <v>4.07</v>
      </c>
      <c r="J245" s="173">
        <f>VLOOKUP(C245,'[2]BOLETIM 191'!$A$8:$F$4131,6,FALSE)</f>
        <v>14.49</v>
      </c>
      <c r="K245" s="173">
        <f t="shared" si="83"/>
        <v>18.11</v>
      </c>
      <c r="L245" s="174">
        <f t="shared" si="84"/>
        <v>36.22</v>
      </c>
      <c r="M245" s="143"/>
    </row>
    <row r="246" spans="2:13" s="139" customFormat="1" ht="30" customHeight="1" x14ac:dyDescent="0.25">
      <c r="B246" s="170" t="s">
        <v>6821</v>
      </c>
      <c r="C246" s="171" t="s">
        <v>6231</v>
      </c>
      <c r="D246" s="171" t="s">
        <v>8493</v>
      </c>
      <c r="E246" s="172" t="str">
        <f>VLOOKUP(C246,'[2]BOLETIM 191'!$A$8:$F$4131,2,FALSE)</f>
        <v>Switch Gigabit 24 portas com capacidade de 10/100/1000/Mbps</v>
      </c>
      <c r="F246" s="171" t="str">
        <f>VLOOKUP(C246,'[2]BOLETIM 191'!$A$8:$F$4131,3,FALSE)</f>
        <v>UN</v>
      </c>
      <c r="G246" s="18">
        <v>1</v>
      </c>
      <c r="H246" s="18">
        <f>VLOOKUP(C246,'[2]BOLETIM 191'!$A$8:$F$4131,4,FALSE)</f>
        <v>2703.25</v>
      </c>
      <c r="I246" s="18">
        <f>VLOOKUP(C246,'[2]BOLETIM 191'!$A$8:$F$4131,5,FALSE)</f>
        <v>18.510000000000002</v>
      </c>
      <c r="J246" s="173">
        <f>VLOOKUP(C246,'[2]BOLETIM 191'!$A$8:$F$4131,6,FALSE)</f>
        <v>2721.76</v>
      </c>
      <c r="K246" s="173">
        <f t="shared" si="83"/>
        <v>3402.2</v>
      </c>
      <c r="L246" s="174">
        <f t="shared" si="84"/>
        <v>3402.2</v>
      </c>
      <c r="M246" s="143"/>
    </row>
    <row r="247" spans="2:13" s="139" customFormat="1" ht="30" customHeight="1" x14ac:dyDescent="0.25">
      <c r="B247" s="170" t="s">
        <v>6821</v>
      </c>
      <c r="C247" s="171" t="s">
        <v>3910</v>
      </c>
      <c r="D247" s="171" t="s">
        <v>8494</v>
      </c>
      <c r="E247" s="172" t="str">
        <f>VLOOKUP(C247,'[2]BOLETIM 191'!$A$8:$F$4131,2,FALSE)</f>
        <v>Tomada RJ 11 para telefone, sem placa</v>
      </c>
      <c r="F247" s="171" t="str">
        <f>VLOOKUP(C247,'[2]BOLETIM 191'!$A$8:$F$4131,3,FALSE)</f>
        <v>UN</v>
      </c>
      <c r="G247" s="18">
        <v>8</v>
      </c>
      <c r="H247" s="18">
        <f>VLOOKUP(C247,'[2]BOLETIM 191'!$A$8:$F$4131,4,FALSE)</f>
        <v>28.45</v>
      </c>
      <c r="I247" s="18">
        <f>VLOOKUP(C247,'[2]BOLETIM 191'!$A$8:$F$4131,5,FALSE)</f>
        <v>15.02</v>
      </c>
      <c r="J247" s="173">
        <f>VLOOKUP(C247,'[2]BOLETIM 191'!$A$8:$F$4131,6,FALSE)</f>
        <v>43.47</v>
      </c>
      <c r="K247" s="173">
        <f t="shared" si="83"/>
        <v>54.33</v>
      </c>
      <c r="L247" s="174">
        <f t="shared" si="84"/>
        <v>434.64</v>
      </c>
      <c r="M247" s="143"/>
    </row>
    <row r="248" spans="2:13" s="139" customFormat="1" ht="30" customHeight="1" x14ac:dyDescent="0.25">
      <c r="B248" s="170" t="s">
        <v>6821</v>
      </c>
      <c r="C248" s="171" t="s">
        <v>8007</v>
      </c>
      <c r="D248" s="171" t="s">
        <v>8495</v>
      </c>
      <c r="E248" s="172" t="str">
        <f>VLOOKUP(C248,'[2]BOLETIM 191'!$A$8:$F$4131,2,FALSE)</f>
        <v>Cabo telefônico CI, com 01 par de 0,40 mm, para centrais telefônicas, equipamentos e rede interna</v>
      </c>
      <c r="F248" s="171" t="str">
        <f>VLOOKUP(C248,'[2]BOLETIM 191'!$A$8:$F$4131,3,FALSE)</f>
        <v>M</v>
      </c>
      <c r="G248" s="18">
        <v>140</v>
      </c>
      <c r="H248" s="18">
        <f>VLOOKUP(C248,'[2]BOLETIM 191'!$A$8:$F$4131,4,FALSE)</f>
        <v>0.92</v>
      </c>
      <c r="I248" s="18">
        <f>VLOOKUP(C248,'[2]BOLETIM 191'!$A$8:$F$4131,5,FALSE)</f>
        <v>4.01</v>
      </c>
      <c r="J248" s="173">
        <f>VLOOKUP(C248,'[2]BOLETIM 191'!$A$8:$F$4131,6,FALSE)</f>
        <v>4.93</v>
      </c>
      <c r="K248" s="173">
        <f t="shared" si="83"/>
        <v>6.16</v>
      </c>
      <c r="L248" s="174">
        <f t="shared" si="84"/>
        <v>862.4</v>
      </c>
      <c r="M248" s="143"/>
    </row>
    <row r="249" spans="2:13" s="139" customFormat="1" ht="30" customHeight="1" x14ac:dyDescent="0.25">
      <c r="B249" s="170" t="s">
        <v>6821</v>
      </c>
      <c r="C249" s="171" t="s">
        <v>6324</v>
      </c>
      <c r="D249" s="171" t="s">
        <v>8496</v>
      </c>
      <c r="E249" s="172" t="str">
        <f>VLOOKUP(C249,'[2]BOLETIM 191'!$A$8:$F$4131,2,FALSE)</f>
        <v>Central PABX híbrida de telefonia para 8 linhas tronco e 24 a 32 ramais digital e analógico</v>
      </c>
      <c r="F249" s="171" t="str">
        <f>VLOOKUP(C249,'[2]BOLETIM 191'!$A$8:$F$4131,3,FALSE)</f>
        <v>CJ</v>
      </c>
      <c r="G249" s="18">
        <v>1</v>
      </c>
      <c r="H249" s="18">
        <f>VLOOKUP(C249,'[2]BOLETIM 191'!$A$8:$F$4131,4,FALSE)</f>
        <v>7171.61</v>
      </c>
      <c r="I249" s="18">
        <f>VLOOKUP(C249,'[2]BOLETIM 191'!$A$8:$F$4131,5,FALSE)</f>
        <v>0</v>
      </c>
      <c r="J249" s="173">
        <f>VLOOKUP(C249,'[2]BOLETIM 191'!$A$8:$F$4131,6,FALSE)</f>
        <v>7171.61</v>
      </c>
      <c r="K249" s="173">
        <f t="shared" si="83"/>
        <v>8964.51</v>
      </c>
      <c r="L249" s="174">
        <f t="shared" si="84"/>
        <v>8964.51</v>
      </c>
      <c r="M249" s="143"/>
    </row>
    <row r="250" spans="2:13" s="139" customFormat="1" ht="30" customHeight="1" x14ac:dyDescent="0.25">
      <c r="B250" s="170" t="s">
        <v>6821</v>
      </c>
      <c r="C250" s="171" t="s">
        <v>3491</v>
      </c>
      <c r="D250" s="171" t="s">
        <v>8497</v>
      </c>
      <c r="E250" s="172" t="str">
        <f>VLOOKUP(C250,'[2]BOLETIM 191'!$A$8:$F$4131,2,FALSE)</f>
        <v>Eletroduto corrugado em polietileno de alta densidade, DN= 30 mm, com acessórios</v>
      </c>
      <c r="F250" s="171" t="str">
        <f>VLOOKUP(C250,'[2]BOLETIM 191'!$A$8:$F$4131,3,FALSE)</f>
        <v>M</v>
      </c>
      <c r="G250" s="18">
        <v>45.56</v>
      </c>
      <c r="H250" s="18">
        <f>VLOOKUP(C250,'[2]BOLETIM 191'!$A$8:$F$4131,4,FALSE)</f>
        <v>6.43</v>
      </c>
      <c r="I250" s="18">
        <f>VLOOKUP(C250,'[2]BOLETIM 191'!$A$8:$F$4131,5,FALSE)</f>
        <v>2</v>
      </c>
      <c r="J250" s="173">
        <f>VLOOKUP(C250,'[2]BOLETIM 191'!$A$8:$F$4131,6,FALSE)</f>
        <v>8.43</v>
      </c>
      <c r="K250" s="173">
        <f t="shared" si="83"/>
        <v>10.53</v>
      </c>
      <c r="L250" s="174">
        <f t="shared" si="84"/>
        <v>479.74</v>
      </c>
      <c r="M250" s="143"/>
    </row>
    <row r="251" spans="2:13" s="139" customFormat="1" ht="30" customHeight="1" x14ac:dyDescent="0.25">
      <c r="B251" s="170" t="s">
        <v>6821</v>
      </c>
      <c r="C251" s="171" t="s">
        <v>3985</v>
      </c>
      <c r="D251" s="171" t="s">
        <v>8498</v>
      </c>
      <c r="E251" s="172" t="str">
        <f>VLOOKUP(C251,'[2]BOLETIM 191'!$A$8:$F$4131,2,FALSE)</f>
        <v>Caixa em PVC de 4´ x 2´</v>
      </c>
      <c r="F251" s="171" t="str">
        <f>VLOOKUP(C251,'[2]BOLETIM 191'!$A$8:$F$4131,3,FALSE)</f>
        <v>UN</v>
      </c>
      <c r="G251" s="18">
        <v>10</v>
      </c>
      <c r="H251" s="18">
        <f>VLOOKUP(C251,'[2]BOLETIM 191'!$A$8:$F$4131,4,FALSE)</f>
        <v>3.22</v>
      </c>
      <c r="I251" s="18">
        <f>VLOOKUP(C251,'[2]BOLETIM 191'!$A$8:$F$4131,5,FALSE)</f>
        <v>12.51</v>
      </c>
      <c r="J251" s="173">
        <f>VLOOKUP(C251,'[2]BOLETIM 191'!$A$8:$F$4131,6,FALSE)</f>
        <v>15.73</v>
      </c>
      <c r="K251" s="173">
        <f t="shared" si="83"/>
        <v>19.66</v>
      </c>
      <c r="L251" s="174">
        <f t="shared" si="84"/>
        <v>196.6</v>
      </c>
      <c r="M251" s="143"/>
    </row>
    <row r="252" spans="2:13" s="139" customFormat="1" ht="30" customHeight="1" x14ac:dyDescent="0.25">
      <c r="B252" s="170" t="s">
        <v>6821</v>
      </c>
      <c r="C252" s="171" t="s">
        <v>3985</v>
      </c>
      <c r="D252" s="171" t="s">
        <v>8499</v>
      </c>
      <c r="E252" s="172" t="str">
        <f>VLOOKUP(C252,'[2]BOLETIM 191'!$A$8:$F$4131,2,FALSE)</f>
        <v>Caixa em PVC de 4´ x 2´</v>
      </c>
      <c r="F252" s="171" t="str">
        <f>VLOOKUP(C252,'[2]BOLETIM 191'!$A$8:$F$4131,3,FALSE)</f>
        <v>UN</v>
      </c>
      <c r="G252" s="18">
        <v>2</v>
      </c>
      <c r="H252" s="18">
        <f>VLOOKUP(C252,'[2]BOLETIM 191'!$A$8:$F$4131,4,FALSE)</f>
        <v>3.22</v>
      </c>
      <c r="I252" s="18">
        <f>VLOOKUP(C252,'[2]BOLETIM 191'!$A$8:$F$4131,5,FALSE)</f>
        <v>12.51</v>
      </c>
      <c r="J252" s="173">
        <f>VLOOKUP(C252,'[2]BOLETIM 191'!$A$8:$F$4131,6,FALSE)</f>
        <v>15.73</v>
      </c>
      <c r="K252" s="173">
        <f t="shared" si="83"/>
        <v>19.66</v>
      </c>
      <c r="L252" s="174">
        <f t="shared" si="84"/>
        <v>39.32</v>
      </c>
      <c r="M252" s="143"/>
    </row>
    <row r="253" spans="2:13" s="139" customFormat="1" ht="42" customHeight="1" x14ac:dyDescent="0.25">
      <c r="B253" s="166"/>
      <c r="C253" s="167"/>
      <c r="D253" s="167" t="s">
        <v>8500</v>
      </c>
      <c r="E253" s="168" t="s">
        <v>8286</v>
      </c>
      <c r="F253" s="168"/>
      <c r="G253" s="168"/>
      <c r="H253" s="168"/>
      <c r="I253" s="168"/>
      <c r="J253" s="168"/>
      <c r="K253" s="168"/>
      <c r="L253" s="169">
        <f>SUM(L254:L257)</f>
        <v>17570.509999999998</v>
      </c>
      <c r="M253" s="143"/>
    </row>
    <row r="254" spans="2:13" s="139" customFormat="1" ht="30" customHeight="1" x14ac:dyDescent="0.25">
      <c r="B254" s="170" t="s">
        <v>6821</v>
      </c>
      <c r="C254" s="171" t="s">
        <v>4340</v>
      </c>
      <c r="D254" s="171" t="s">
        <v>8501</v>
      </c>
      <c r="E254" s="172" t="str">
        <f>VLOOKUP(C254,'[2]BOLETIM 191'!$A$8:$F$4131,2,FALSE)</f>
        <v>Barra condutora chata em alumínio de 7/8´ x 1/8´, inclusive acessórios de fixação</v>
      </c>
      <c r="F254" s="171" t="str">
        <f>VLOOKUP(C254,'[2]BOLETIM 191'!$A$8:$F$4131,3,FALSE)</f>
        <v>M</v>
      </c>
      <c r="G254" s="18">
        <v>140</v>
      </c>
      <c r="H254" s="18">
        <f>VLOOKUP(C254,'[2]BOLETIM 191'!$A$8:$F$4131,4,FALSE)</f>
        <v>7.74</v>
      </c>
      <c r="I254" s="18">
        <f>VLOOKUP(C254,'[2]BOLETIM 191'!$A$8:$F$4131,5,FALSE)</f>
        <v>25.03</v>
      </c>
      <c r="J254" s="173">
        <f>VLOOKUP(C254,'[2]BOLETIM 191'!$A$8:$F$4131,6,FALSE)</f>
        <v>32.770000000000003</v>
      </c>
      <c r="K254" s="173">
        <f t="shared" ref="K254:K257" si="85">TRUNC(J254*1.25,2)</f>
        <v>40.96</v>
      </c>
      <c r="L254" s="174">
        <f t="shared" ref="L254:L255" si="86">TRUNC(G254*K254,2)</f>
        <v>5734.4</v>
      </c>
      <c r="M254" s="143"/>
    </row>
    <row r="255" spans="2:13" s="139" customFormat="1" ht="30" customHeight="1" x14ac:dyDescent="0.25">
      <c r="B255" s="170" t="s">
        <v>6821</v>
      </c>
      <c r="C255" s="171" t="s">
        <v>4303</v>
      </c>
      <c r="D255" s="171" t="s">
        <v>8502</v>
      </c>
      <c r="E255" s="172" t="str">
        <f>VLOOKUP(C255,'[2]BOLETIM 191'!$A$8:$F$4131,2,FALSE)</f>
        <v>Vergalhão liso de aço galvanizado, diâmetro de 3/8´</v>
      </c>
      <c r="F255" s="171" t="str">
        <f>VLOOKUP(C255,'[2]BOLETIM 191'!$A$8:$F$4131,3,FALSE)</f>
        <v>M</v>
      </c>
      <c r="G255" s="18">
        <v>260</v>
      </c>
      <c r="H255" s="18">
        <f>VLOOKUP(C255,'[2]BOLETIM 191'!$A$8:$F$4131,4,FALSE)</f>
        <v>14.87</v>
      </c>
      <c r="I255" s="18">
        <f>VLOOKUP(C255,'[2]BOLETIM 191'!$A$8:$F$4131,5,FALSE)</f>
        <v>20.02</v>
      </c>
      <c r="J255" s="173">
        <f>VLOOKUP(C255,'[2]BOLETIM 191'!$A$8:$F$4131,6,FALSE)</f>
        <v>34.89</v>
      </c>
      <c r="K255" s="173">
        <f t="shared" si="85"/>
        <v>43.61</v>
      </c>
      <c r="L255" s="174">
        <f t="shared" si="86"/>
        <v>11338.6</v>
      </c>
      <c r="M255" s="143"/>
    </row>
    <row r="256" spans="2:13" s="139" customFormat="1" ht="30" customHeight="1" x14ac:dyDescent="0.25">
      <c r="B256" s="170" t="s">
        <v>6821</v>
      </c>
      <c r="C256" s="171" t="s">
        <v>2515</v>
      </c>
      <c r="D256" s="171" t="s">
        <v>8503</v>
      </c>
      <c r="E256" s="172" t="str">
        <f>VLOOKUP(C256,'[2]BOLETIM 191'!$A$8:$F$4131,2,FALSE)</f>
        <v>Cordoalha de aço galvanizado, diâmetro de 1/4´ (6,35 mm)</v>
      </c>
      <c r="F256" s="171" t="str">
        <f>VLOOKUP(C256,'[2]BOLETIM 191'!$A$8:$F$4131,3,FALSE)</f>
        <v>M</v>
      </c>
      <c r="G256" s="18">
        <v>1</v>
      </c>
      <c r="H256" s="18">
        <f>VLOOKUP(C256,'[2]BOLETIM 191'!$A$8:$F$4131,4,FALSE)</f>
        <v>9.26</v>
      </c>
      <c r="I256" s="18">
        <f>VLOOKUP(C256,'[2]BOLETIM 191'!$A$8:$F$4131,5,FALSE)</f>
        <v>13.55</v>
      </c>
      <c r="J256" s="173">
        <f>VLOOKUP(C256,'[2]BOLETIM 191'!$A$8:$F$4131,6,FALSE)</f>
        <v>22.81</v>
      </c>
      <c r="K256" s="173">
        <f t="shared" si="85"/>
        <v>28.51</v>
      </c>
      <c r="L256" s="174">
        <f t="shared" ref="L256:L257" si="87">TRUNC(G256*K256,2)</f>
        <v>28.51</v>
      </c>
      <c r="M256" s="143"/>
    </row>
    <row r="257" spans="2:13" s="139" customFormat="1" ht="30" customHeight="1" x14ac:dyDescent="0.25">
      <c r="B257" s="170" t="s">
        <v>6821</v>
      </c>
      <c r="C257" s="171" t="s">
        <v>4240</v>
      </c>
      <c r="D257" s="171" t="s">
        <v>8504</v>
      </c>
      <c r="E257" s="172" t="str">
        <f>VLOOKUP(C257,'[2]BOLETIM 191'!$A$8:$F$4131,2,FALSE)</f>
        <v>Captor tipo terminal aéreo, h= 600 mm, diâmetro de 3/8´ galvanizado a fogo</v>
      </c>
      <c r="F257" s="171" t="str">
        <f>VLOOKUP(C257,'[2]BOLETIM 191'!$A$8:$F$4131,3,FALSE)</f>
        <v>UN</v>
      </c>
      <c r="G257" s="18">
        <v>14</v>
      </c>
      <c r="H257" s="18">
        <f>VLOOKUP(C257,'[2]BOLETIM 191'!$A$8:$F$4131,4,FALSE)</f>
        <v>14.29</v>
      </c>
      <c r="I257" s="18">
        <f>VLOOKUP(C257,'[2]BOLETIM 191'!$A$8:$F$4131,5,FALSE)</f>
        <v>12.51</v>
      </c>
      <c r="J257" s="173">
        <f>VLOOKUP(C257,'[2]BOLETIM 191'!$A$8:$F$4131,6,FALSE)</f>
        <v>26.8</v>
      </c>
      <c r="K257" s="173">
        <f t="shared" si="85"/>
        <v>33.5</v>
      </c>
      <c r="L257" s="174">
        <f t="shared" si="87"/>
        <v>469</v>
      </c>
      <c r="M257" s="143"/>
    </row>
    <row r="258" spans="2:13" s="139" customFormat="1" ht="21" customHeight="1" x14ac:dyDescent="0.25">
      <c r="B258" s="177"/>
      <c r="C258" s="178"/>
      <c r="D258" s="178"/>
      <c r="E258" s="178"/>
      <c r="F258" s="178"/>
      <c r="G258" s="178"/>
      <c r="H258" s="178"/>
      <c r="I258" s="178"/>
      <c r="J258" s="178"/>
      <c r="K258" s="178"/>
      <c r="L258" s="179"/>
      <c r="M258" s="143"/>
    </row>
    <row r="259" spans="2:13" s="139" customFormat="1" ht="60" customHeight="1" x14ac:dyDescent="0.25">
      <c r="B259" s="162"/>
      <c r="C259" s="163"/>
      <c r="D259" s="163" t="s">
        <v>8418</v>
      </c>
      <c r="E259" s="164" t="s">
        <v>8268</v>
      </c>
      <c r="F259" s="164"/>
      <c r="G259" s="164"/>
      <c r="H259" s="164"/>
      <c r="I259" s="164"/>
      <c r="J259" s="164"/>
      <c r="K259" s="164"/>
      <c r="L259" s="165">
        <f>SUM(L260+L271+L276)</f>
        <v>33711.710000000006</v>
      </c>
      <c r="M259" s="143"/>
    </row>
    <row r="260" spans="2:13" s="139" customFormat="1" ht="42" customHeight="1" x14ac:dyDescent="0.25">
      <c r="B260" s="166"/>
      <c r="C260" s="167"/>
      <c r="D260" s="167" t="s">
        <v>8505</v>
      </c>
      <c r="E260" s="168" t="s">
        <v>8267</v>
      </c>
      <c r="F260" s="168"/>
      <c r="G260" s="168"/>
      <c r="H260" s="168"/>
      <c r="I260" s="168"/>
      <c r="J260" s="168"/>
      <c r="K260" s="168"/>
      <c r="L260" s="169">
        <f>SUM(L261:L270)</f>
        <v>17644.030000000002</v>
      </c>
      <c r="M260" s="143"/>
    </row>
    <row r="261" spans="2:13" s="139" customFormat="1" ht="30" customHeight="1" x14ac:dyDescent="0.25">
      <c r="B261" s="170" t="s">
        <v>6821</v>
      </c>
      <c r="C261" s="171" t="s">
        <v>4748</v>
      </c>
      <c r="D261" s="171" t="s">
        <v>8506</v>
      </c>
      <c r="E261" s="172" t="str">
        <f>VLOOKUP(C261,'[2]BOLETIM 191'!$A$8:$F$4131,2,FALSE)</f>
        <v>Entrada completa de água com abrigo e registro de gaveta, DN= 3/4´</v>
      </c>
      <c r="F261" s="171" t="str">
        <f>VLOOKUP(C261,'[2]BOLETIM 191'!$A$8:$F$4131,3,FALSE)</f>
        <v>UN</v>
      </c>
      <c r="G261" s="18">
        <v>1</v>
      </c>
      <c r="H261" s="18">
        <f>VLOOKUP(C261,'[2]BOLETIM 191'!$A$8:$F$4131,4,FALSE)</f>
        <v>816.66</v>
      </c>
      <c r="I261" s="18">
        <f>VLOOKUP(C261,'[2]BOLETIM 191'!$A$8:$F$4131,5,FALSE)</f>
        <v>615.95000000000005</v>
      </c>
      <c r="J261" s="173">
        <f>VLOOKUP(C261,'[2]BOLETIM 191'!$A$8:$F$4131,6,FALSE)</f>
        <v>1432.61</v>
      </c>
      <c r="K261" s="173">
        <f t="shared" ref="K261:K270" si="88">TRUNC(J261*1.25,2)</f>
        <v>1790.76</v>
      </c>
      <c r="L261" s="174">
        <f t="shared" ref="L261:L268" si="89">TRUNC(G261*K261,2)</f>
        <v>1790.76</v>
      </c>
      <c r="M261" s="143"/>
    </row>
    <row r="262" spans="2:13" s="139" customFormat="1" ht="30" customHeight="1" x14ac:dyDescent="0.25">
      <c r="B262" s="170" t="s">
        <v>6821</v>
      </c>
      <c r="C262" s="171" t="s">
        <v>6692</v>
      </c>
      <c r="D262" s="171" t="s">
        <v>8512</v>
      </c>
      <c r="E262" s="172" t="str">
        <f>VLOOKUP(C262,'[2]BOLETIM 191'!$A$8:$F$4131,2,FALSE)</f>
        <v>Reservatório em polietileno com tampa de encaixar - capacidade de 2.000 litros</v>
      </c>
      <c r="F262" s="171" t="str">
        <f>VLOOKUP(C262,'[2]BOLETIM 191'!$A$8:$F$4131,3,FALSE)</f>
        <v>UN</v>
      </c>
      <c r="G262" s="18">
        <v>4</v>
      </c>
      <c r="H262" s="18">
        <f>VLOOKUP(C262,'[2]BOLETIM 191'!$A$8:$F$4131,4,FALSE)</f>
        <v>1073.33</v>
      </c>
      <c r="I262" s="18">
        <f>VLOOKUP(C262,'[2]BOLETIM 191'!$A$8:$F$4131,5,FALSE)</f>
        <v>60.23</v>
      </c>
      <c r="J262" s="173">
        <f>VLOOKUP(C262,'[2]BOLETIM 191'!$A$8:$F$4131,6,FALSE)</f>
        <v>1133.56</v>
      </c>
      <c r="K262" s="173">
        <f t="shared" si="88"/>
        <v>1416.95</v>
      </c>
      <c r="L262" s="174">
        <f t="shared" si="89"/>
        <v>5667.8</v>
      </c>
      <c r="M262" s="143"/>
    </row>
    <row r="263" spans="2:13" s="139" customFormat="1" ht="30" customHeight="1" x14ac:dyDescent="0.25">
      <c r="B263" s="170" t="s">
        <v>6821</v>
      </c>
      <c r="C263" s="171" t="s">
        <v>4790</v>
      </c>
      <c r="D263" s="171" t="s">
        <v>8513</v>
      </c>
      <c r="E263" s="172" t="str">
        <f>VLOOKUP(C263,'[2]BOLETIM 191'!$A$8:$F$4131,2,FALSE)</f>
        <v>Tubo de PVC rígido soldável marrom, DN= 25 mm, (3/4´), inclusive conexões</v>
      </c>
      <c r="F263" s="171" t="str">
        <f>VLOOKUP(C263,'[2]BOLETIM 191'!$A$8:$F$4131,3,FALSE)</f>
        <v>M</v>
      </c>
      <c r="G263" s="18">
        <v>88.8</v>
      </c>
      <c r="H263" s="18">
        <f>VLOOKUP(C263,'[2]BOLETIM 191'!$A$8:$F$4131,4,FALSE)</f>
        <v>6.35</v>
      </c>
      <c r="I263" s="18">
        <f>VLOOKUP(C263,'[2]BOLETIM 191'!$A$8:$F$4131,5,FALSE)</f>
        <v>25.03</v>
      </c>
      <c r="J263" s="173">
        <f>VLOOKUP(C263,'[2]BOLETIM 191'!$A$8:$F$4131,6,FALSE)</f>
        <v>31.38</v>
      </c>
      <c r="K263" s="173">
        <f t="shared" si="88"/>
        <v>39.22</v>
      </c>
      <c r="L263" s="174">
        <f t="shared" si="89"/>
        <v>3482.73</v>
      </c>
      <c r="M263" s="143"/>
    </row>
    <row r="264" spans="2:13" s="139" customFormat="1" ht="30" customHeight="1" x14ac:dyDescent="0.25">
      <c r="B264" s="170" t="s">
        <v>6821</v>
      </c>
      <c r="C264" s="171" t="s">
        <v>4792</v>
      </c>
      <c r="D264" s="171" t="s">
        <v>8514</v>
      </c>
      <c r="E264" s="172" t="str">
        <f>VLOOKUP(C264,'[2]BOLETIM 191'!$A$8:$F$4131,2,FALSE)</f>
        <v>Tubo de PVC rígido soldável marrom, DN= 32 mm, (1´), inclusive conexões</v>
      </c>
      <c r="F264" s="171" t="str">
        <f>VLOOKUP(C264,'[2]BOLETIM 191'!$A$8:$F$4131,3,FALSE)</f>
        <v>M</v>
      </c>
      <c r="G264" s="18">
        <v>48.5</v>
      </c>
      <c r="H264" s="18">
        <f>VLOOKUP(C264,'[2]BOLETIM 191'!$A$8:$F$4131,4,FALSE)</f>
        <v>14.33</v>
      </c>
      <c r="I264" s="18">
        <f>VLOOKUP(C264,'[2]BOLETIM 191'!$A$8:$F$4131,5,FALSE)</f>
        <v>25.03</v>
      </c>
      <c r="J264" s="173">
        <f>VLOOKUP(C264,'[2]BOLETIM 191'!$A$8:$F$4131,6,FALSE)</f>
        <v>39.36</v>
      </c>
      <c r="K264" s="173">
        <f t="shared" si="88"/>
        <v>49.2</v>
      </c>
      <c r="L264" s="174">
        <f t="shared" si="89"/>
        <v>2386.1999999999998</v>
      </c>
      <c r="M264" s="143"/>
    </row>
    <row r="265" spans="2:13" s="139" customFormat="1" ht="30" customHeight="1" x14ac:dyDescent="0.25">
      <c r="B265" s="170" t="s">
        <v>6821</v>
      </c>
      <c r="C265" s="171" t="s">
        <v>4794</v>
      </c>
      <c r="D265" s="171" t="s">
        <v>8515</v>
      </c>
      <c r="E265" s="172" t="str">
        <f>VLOOKUP(C265,'[2]BOLETIM 191'!$A$8:$F$4131,2,FALSE)</f>
        <v>Tubo de PVC rígido soldável marrom, DN= 40 mm, (1 1/4´), inclusive conexões</v>
      </c>
      <c r="F265" s="171" t="str">
        <f>VLOOKUP(C265,'[2]BOLETIM 191'!$A$8:$F$4131,3,FALSE)</f>
        <v>M</v>
      </c>
      <c r="G265" s="18">
        <v>20</v>
      </c>
      <c r="H265" s="18">
        <f>VLOOKUP(C265,'[2]BOLETIM 191'!$A$8:$F$4131,4,FALSE)</f>
        <v>24.01</v>
      </c>
      <c r="I265" s="18">
        <f>VLOOKUP(C265,'[2]BOLETIM 191'!$A$8:$F$4131,5,FALSE)</f>
        <v>25.03</v>
      </c>
      <c r="J265" s="173">
        <f>VLOOKUP(C265,'[2]BOLETIM 191'!$A$8:$F$4131,6,FALSE)</f>
        <v>49.04</v>
      </c>
      <c r="K265" s="173">
        <f t="shared" si="88"/>
        <v>61.3</v>
      </c>
      <c r="L265" s="174">
        <f t="shared" si="89"/>
        <v>1226</v>
      </c>
      <c r="M265" s="143"/>
    </row>
    <row r="266" spans="2:13" s="139" customFormat="1" ht="30" customHeight="1" x14ac:dyDescent="0.25">
      <c r="B266" s="170" t="s">
        <v>6821</v>
      </c>
      <c r="C266" s="171" t="s">
        <v>5410</v>
      </c>
      <c r="D266" s="171" t="s">
        <v>8516</v>
      </c>
      <c r="E266" s="172" t="str">
        <f>VLOOKUP(C266,'[2]BOLETIM 191'!$A$8:$F$4131,2,FALSE)</f>
        <v>Registro de gaveta em latão fundido sem acabamento, DN= 1´</v>
      </c>
      <c r="F266" s="171" t="str">
        <f>VLOOKUP(C266,'[2]BOLETIM 191'!$A$8:$F$4131,3,FALSE)</f>
        <v>UN</v>
      </c>
      <c r="G266" s="18">
        <v>4</v>
      </c>
      <c r="H266" s="18">
        <f>VLOOKUP(C266,'[2]BOLETIM 191'!$A$8:$F$4131,4,FALSE)</f>
        <v>70.02</v>
      </c>
      <c r="I266" s="18">
        <f>VLOOKUP(C266,'[2]BOLETIM 191'!$A$8:$F$4131,5,FALSE)</f>
        <v>37.54</v>
      </c>
      <c r="J266" s="173">
        <f>VLOOKUP(C266,'[2]BOLETIM 191'!$A$8:$F$4131,6,FALSE)</f>
        <v>107.56</v>
      </c>
      <c r="K266" s="173">
        <f t="shared" si="88"/>
        <v>134.44999999999999</v>
      </c>
      <c r="L266" s="174">
        <f t="shared" si="89"/>
        <v>537.79999999999995</v>
      </c>
      <c r="M266" s="143"/>
    </row>
    <row r="267" spans="2:13" s="139" customFormat="1" ht="30" customHeight="1" x14ac:dyDescent="0.25">
      <c r="B267" s="170" t="s">
        <v>6821</v>
      </c>
      <c r="C267" s="171" t="s">
        <v>5434</v>
      </c>
      <c r="D267" s="171" t="s">
        <v>8517</v>
      </c>
      <c r="E267" s="172" t="str">
        <f>VLOOKUP(C267,'[2]BOLETIM 191'!$A$8:$F$4131,2,FALSE)</f>
        <v>Registro de gaveta em latão fundido cromado com canopla, DN= 3/4´ - linha especial</v>
      </c>
      <c r="F267" s="171" t="str">
        <f>VLOOKUP(C267,'[2]BOLETIM 191'!$A$8:$F$4131,3,FALSE)</f>
        <v>UN</v>
      </c>
      <c r="G267" s="18">
        <v>8</v>
      </c>
      <c r="H267" s="18">
        <f>VLOOKUP(C267,'[2]BOLETIM 191'!$A$8:$F$4131,4,FALSE)</f>
        <v>90.97</v>
      </c>
      <c r="I267" s="18">
        <f>VLOOKUP(C267,'[2]BOLETIM 191'!$A$8:$F$4131,5,FALSE)</f>
        <v>22.52</v>
      </c>
      <c r="J267" s="173">
        <f>VLOOKUP(C267,'[2]BOLETIM 191'!$A$8:$F$4131,6,FALSE)</f>
        <v>113.49</v>
      </c>
      <c r="K267" s="173">
        <f t="shared" si="88"/>
        <v>141.86000000000001</v>
      </c>
      <c r="L267" s="174">
        <f t="shared" si="89"/>
        <v>1134.8800000000001</v>
      </c>
      <c r="M267" s="143"/>
    </row>
    <row r="268" spans="2:13" s="139" customFormat="1" ht="30" customHeight="1" x14ac:dyDescent="0.25">
      <c r="B268" s="170" t="s">
        <v>6821</v>
      </c>
      <c r="C268" s="171" t="s">
        <v>5444</v>
      </c>
      <c r="D268" s="171" t="s">
        <v>8518</v>
      </c>
      <c r="E268" s="172" t="str">
        <f>VLOOKUP(C268,'[2]BOLETIM 191'!$A$8:$F$4131,2,FALSE)</f>
        <v>Registro de pressão em latão fundido cromado com canopla, DN= 3/4´ - linha especial</v>
      </c>
      <c r="F268" s="171" t="str">
        <f>VLOOKUP(C268,'[2]BOLETIM 191'!$A$8:$F$4131,3,FALSE)</f>
        <v>UN</v>
      </c>
      <c r="G268" s="18">
        <v>2</v>
      </c>
      <c r="H268" s="18">
        <f>VLOOKUP(C268,'[2]BOLETIM 191'!$A$8:$F$4131,4,FALSE)</f>
        <v>91.59</v>
      </c>
      <c r="I268" s="18">
        <f>VLOOKUP(C268,'[2]BOLETIM 191'!$A$8:$F$4131,5,FALSE)</f>
        <v>22.52</v>
      </c>
      <c r="J268" s="173">
        <f>VLOOKUP(C268,'[2]BOLETIM 191'!$A$8:$F$4131,6,FALSE)</f>
        <v>114.11</v>
      </c>
      <c r="K268" s="173">
        <f t="shared" si="88"/>
        <v>142.63</v>
      </c>
      <c r="L268" s="174">
        <f t="shared" si="89"/>
        <v>285.26</v>
      </c>
      <c r="M268" s="143"/>
    </row>
    <row r="269" spans="2:13" s="139" customFormat="1" ht="30" customHeight="1" x14ac:dyDescent="0.25">
      <c r="B269" s="170" t="s">
        <v>6821</v>
      </c>
      <c r="C269" s="171" t="s">
        <v>5412</v>
      </c>
      <c r="D269" s="171" t="s">
        <v>8519</v>
      </c>
      <c r="E269" s="172" t="str">
        <f>VLOOKUP(C269,'[2]BOLETIM 191'!$A$8:$F$4131,2,FALSE)</f>
        <v>Registro de gaveta em latão fundido sem acabamento, DN= 1 1/4´</v>
      </c>
      <c r="F269" s="171" t="str">
        <f>VLOOKUP(C269,'[2]BOLETIM 191'!$A$8:$F$4131,3,FALSE)</f>
        <v>UN</v>
      </c>
      <c r="G269" s="18">
        <v>4</v>
      </c>
      <c r="H269" s="18">
        <f>VLOOKUP(C269,'[2]BOLETIM 191'!$A$8:$F$4131,4,FALSE)</f>
        <v>79.040000000000006</v>
      </c>
      <c r="I269" s="18">
        <f>VLOOKUP(C269,'[2]BOLETIM 191'!$A$8:$F$4131,5,FALSE)</f>
        <v>45.04</v>
      </c>
      <c r="J269" s="173">
        <f>VLOOKUP(C269,'[2]BOLETIM 191'!$A$8:$F$4131,6,FALSE)</f>
        <v>124.08</v>
      </c>
      <c r="K269" s="173">
        <f t="shared" si="88"/>
        <v>155.1</v>
      </c>
      <c r="L269" s="174">
        <f t="shared" ref="L269" si="90">TRUNC(G269*K269,2)</f>
        <v>620.4</v>
      </c>
      <c r="M269" s="143"/>
    </row>
    <row r="270" spans="2:13" s="139" customFormat="1" ht="30" customHeight="1" x14ac:dyDescent="0.25">
      <c r="B270" s="170" t="s">
        <v>6821</v>
      </c>
      <c r="C270" s="171" t="s">
        <v>5653</v>
      </c>
      <c r="D270" s="171" t="s">
        <v>8520</v>
      </c>
      <c r="E270" s="172" t="str">
        <f>VLOOKUP(C270,'[2]BOLETIM 191'!$A$8:$F$4131,2,FALSE)</f>
        <v>Torneira de boia, DN= 3/4´</v>
      </c>
      <c r="F270" s="171" t="str">
        <f>VLOOKUP(C270,'[2]BOLETIM 191'!$A$8:$F$4131,3,FALSE)</f>
        <v>UN</v>
      </c>
      <c r="G270" s="18">
        <v>4</v>
      </c>
      <c r="H270" s="18">
        <f>VLOOKUP(C270,'[2]BOLETIM 191'!$A$8:$F$4131,4,FALSE)</f>
        <v>87.42</v>
      </c>
      <c r="I270" s="18">
        <f>VLOOKUP(C270,'[2]BOLETIM 191'!$A$8:$F$4131,5,FALSE)</f>
        <v>15.02</v>
      </c>
      <c r="J270" s="173">
        <f>VLOOKUP(C270,'[2]BOLETIM 191'!$A$8:$F$4131,6,FALSE)</f>
        <v>102.44</v>
      </c>
      <c r="K270" s="173">
        <f t="shared" si="88"/>
        <v>128.05000000000001</v>
      </c>
      <c r="L270" s="174">
        <f t="shared" ref="L270" si="91">TRUNC(G270*K270,2)</f>
        <v>512.20000000000005</v>
      </c>
      <c r="M270" s="143"/>
    </row>
    <row r="271" spans="2:13" s="139" customFormat="1" ht="42" customHeight="1" x14ac:dyDescent="0.25">
      <c r="B271" s="166"/>
      <c r="C271" s="167"/>
      <c r="D271" s="167" t="s">
        <v>8507</v>
      </c>
      <c r="E271" s="168" t="s">
        <v>8216</v>
      </c>
      <c r="F271" s="168"/>
      <c r="G271" s="168"/>
      <c r="H271" s="168"/>
      <c r="I271" s="168"/>
      <c r="J271" s="168"/>
      <c r="K271" s="168"/>
      <c r="L271" s="169">
        <f>SUM(L272:L275)</f>
        <v>8316.91</v>
      </c>
      <c r="M271" s="143"/>
    </row>
    <row r="272" spans="2:13" s="139" customFormat="1" ht="30" customHeight="1" x14ac:dyDescent="0.25">
      <c r="B272" s="170" t="s">
        <v>6821</v>
      </c>
      <c r="C272" s="171" t="s">
        <v>4807</v>
      </c>
      <c r="D272" s="171" t="s">
        <v>8510</v>
      </c>
      <c r="E272" s="172" t="str">
        <f>VLOOKUP(C272,'[2]BOLETIM 191'!$A$8:$F$4131,2,FALSE)</f>
        <v>Tubo de PVC rígido branco, pontas lisas, soldável, linha esgoto série normal, DN= 40 mm, inclusive conexões</v>
      </c>
      <c r="F272" s="171" t="str">
        <f>VLOOKUP(C272,'[2]BOLETIM 191'!$A$8:$F$4131,3,FALSE)</f>
        <v>M</v>
      </c>
      <c r="G272" s="18">
        <v>47.7</v>
      </c>
      <c r="H272" s="18">
        <f>VLOOKUP(C272,'[2]BOLETIM 191'!$A$8:$F$4131,4,FALSE)</f>
        <v>11.48</v>
      </c>
      <c r="I272" s="18">
        <f>VLOOKUP(C272,'[2]BOLETIM 191'!$A$8:$F$4131,5,FALSE)</f>
        <v>25.03</v>
      </c>
      <c r="J272" s="173">
        <f>VLOOKUP(C272,'[2]BOLETIM 191'!$A$8:$F$4131,6,FALSE)</f>
        <v>36.51</v>
      </c>
      <c r="K272" s="173">
        <f t="shared" ref="K272:K275" si="92">TRUNC(J272*1.25,2)</f>
        <v>45.63</v>
      </c>
      <c r="L272" s="174">
        <f t="shared" ref="L272:L273" si="93">TRUNC(G272*K272,2)</f>
        <v>2176.5500000000002</v>
      </c>
      <c r="M272" s="143"/>
    </row>
    <row r="273" spans="2:13" s="139" customFormat="1" ht="42" customHeight="1" x14ac:dyDescent="0.25">
      <c r="B273" s="170" t="s">
        <v>6821</v>
      </c>
      <c r="C273" s="171" t="s">
        <v>4808</v>
      </c>
      <c r="D273" s="171" t="s">
        <v>8521</v>
      </c>
      <c r="E273" s="172" t="str">
        <f>VLOOKUP(C273,'[2]BOLETIM 191'!$A$8:$F$4131,2,FALSE)</f>
        <v>Tubo de PVC rígido branco PxB com virola e anel de borracha, linha esgoto série normal, DN= 50 mm, inclusive conexões</v>
      </c>
      <c r="F273" s="171" t="str">
        <f>VLOOKUP(C273,'[2]BOLETIM 191'!$A$8:$F$4131,3,FALSE)</f>
        <v>M</v>
      </c>
      <c r="G273" s="18">
        <v>24.9</v>
      </c>
      <c r="H273" s="18">
        <f>VLOOKUP(C273,'[2]BOLETIM 191'!$A$8:$F$4131,4,FALSE)</f>
        <v>15.05</v>
      </c>
      <c r="I273" s="18">
        <f>VLOOKUP(C273,'[2]BOLETIM 191'!$A$8:$F$4131,5,FALSE)</f>
        <v>30.03</v>
      </c>
      <c r="J273" s="173">
        <f>VLOOKUP(C273,'[2]BOLETIM 191'!$A$8:$F$4131,6,FALSE)</f>
        <v>45.08</v>
      </c>
      <c r="K273" s="173">
        <f t="shared" si="92"/>
        <v>56.35</v>
      </c>
      <c r="L273" s="174">
        <f t="shared" si="93"/>
        <v>1403.11</v>
      </c>
      <c r="M273" s="143"/>
    </row>
    <row r="274" spans="2:13" s="139" customFormat="1" ht="42" customHeight="1" x14ac:dyDescent="0.25">
      <c r="B274" s="170" t="s">
        <v>6821</v>
      </c>
      <c r="C274" s="171" t="s">
        <v>4810</v>
      </c>
      <c r="D274" s="171" t="s">
        <v>8522</v>
      </c>
      <c r="E274" s="172" t="str">
        <f>VLOOKUP(C274,'[2]BOLETIM 191'!$A$8:$F$4131,2,FALSE)</f>
        <v>Tubo de PVC rígido branco PxB com virola e anel de borracha, linha esgoto série normal, DN= 100 mm, inclusive conexões</v>
      </c>
      <c r="F274" s="171" t="str">
        <f>VLOOKUP(C274,'[2]BOLETIM 191'!$A$8:$F$4131,3,FALSE)</f>
        <v>M</v>
      </c>
      <c r="G274" s="18">
        <v>34.4</v>
      </c>
      <c r="H274" s="18">
        <f>VLOOKUP(C274,'[2]BOLETIM 191'!$A$8:$F$4131,4,FALSE)</f>
        <v>23.33</v>
      </c>
      <c r="I274" s="18">
        <f>VLOOKUP(C274,'[2]BOLETIM 191'!$A$8:$F$4131,5,FALSE)</f>
        <v>55.06</v>
      </c>
      <c r="J274" s="173">
        <f>VLOOKUP(C274,'[2]BOLETIM 191'!$A$8:$F$4131,6,FALSE)</f>
        <v>78.39</v>
      </c>
      <c r="K274" s="173">
        <f t="shared" si="92"/>
        <v>97.98</v>
      </c>
      <c r="L274" s="174">
        <f t="shared" ref="L274:L275" si="94">TRUNC(G274*K274,2)</f>
        <v>3370.51</v>
      </c>
      <c r="M274" s="143"/>
    </row>
    <row r="275" spans="2:13" s="139" customFormat="1" ht="42" customHeight="1" x14ac:dyDescent="0.25">
      <c r="B275" s="170" t="s">
        <v>6821</v>
      </c>
      <c r="C275" s="171" t="s">
        <v>4809</v>
      </c>
      <c r="D275" s="171" t="s">
        <v>8523</v>
      </c>
      <c r="E275" s="172" t="str">
        <f>VLOOKUP(C275,'[2]BOLETIM 191'!$A$8:$F$4131,2,FALSE)</f>
        <v>Tubo de PVC rígido branco PxB com virola e anel de borracha, linha esgoto série normal, DN= 75 mm, inclusive conexões</v>
      </c>
      <c r="F275" s="171" t="str">
        <f>VLOOKUP(C275,'[2]BOLETIM 191'!$A$8:$F$4131,3,FALSE)</f>
        <v>M</v>
      </c>
      <c r="G275" s="18">
        <v>15.3</v>
      </c>
      <c r="H275" s="18">
        <f>VLOOKUP(C275,'[2]BOLETIM 191'!$A$8:$F$4131,4,FALSE)</f>
        <v>26.43</v>
      </c>
      <c r="I275" s="18">
        <f>VLOOKUP(C275,'[2]BOLETIM 191'!$A$8:$F$4131,5,FALSE)</f>
        <v>45.04</v>
      </c>
      <c r="J275" s="173">
        <f>VLOOKUP(C275,'[2]BOLETIM 191'!$A$8:$F$4131,6,FALSE)</f>
        <v>71.47</v>
      </c>
      <c r="K275" s="173">
        <f t="shared" si="92"/>
        <v>89.33</v>
      </c>
      <c r="L275" s="174">
        <f t="shared" si="94"/>
        <v>1366.74</v>
      </c>
      <c r="M275" s="143"/>
    </row>
    <row r="276" spans="2:13" s="139" customFormat="1" ht="42" customHeight="1" x14ac:dyDescent="0.25">
      <c r="B276" s="166"/>
      <c r="C276" s="167"/>
      <c r="D276" s="167" t="s">
        <v>8570</v>
      </c>
      <c r="E276" s="168" t="s">
        <v>8217</v>
      </c>
      <c r="F276" s="168"/>
      <c r="G276" s="168"/>
      <c r="H276" s="168"/>
      <c r="I276" s="168"/>
      <c r="J276" s="168"/>
      <c r="K276" s="168"/>
      <c r="L276" s="169">
        <f>SUM(L277+L296+L315+L334+L337+L339)</f>
        <v>7750.77</v>
      </c>
      <c r="M276" s="143"/>
    </row>
    <row r="277" spans="2:13" s="139" customFormat="1" ht="42" customHeight="1" x14ac:dyDescent="0.25">
      <c r="B277" s="166"/>
      <c r="C277" s="167"/>
      <c r="D277" s="167" t="s">
        <v>8571</v>
      </c>
      <c r="E277" s="168" t="s">
        <v>8269</v>
      </c>
      <c r="F277" s="168"/>
      <c r="G277" s="168"/>
      <c r="H277" s="168"/>
      <c r="I277" s="168"/>
      <c r="J277" s="168"/>
      <c r="K277" s="168"/>
      <c r="L277" s="169">
        <f>SUM(L278:L295)</f>
        <v>724.03000000000009</v>
      </c>
      <c r="M277" s="143"/>
    </row>
    <row r="278" spans="2:13" s="139" customFormat="1" ht="30" customHeight="1" x14ac:dyDescent="0.25">
      <c r="B278" s="170" t="s">
        <v>6821</v>
      </c>
      <c r="C278" s="171" t="s">
        <v>299</v>
      </c>
      <c r="D278" s="171" t="s">
        <v>8572</v>
      </c>
      <c r="E278" s="172" t="str">
        <f>VLOOKUP(C278,'[2]BOLETIM 191'!$A$8:$F$4131,2,FALSE)</f>
        <v>Locação de obra de edificação</v>
      </c>
      <c r="F278" s="171" t="str">
        <f>VLOOKUP(C278,'[2]BOLETIM 191'!$A$8:$F$4131,3,FALSE)</f>
        <v>M2</v>
      </c>
      <c r="G278" s="18">
        <v>1.69</v>
      </c>
      <c r="H278" s="18">
        <f>VLOOKUP(C278,'[2]BOLETIM 191'!$A$8:$F$4131,4,FALSE)</f>
        <v>10.97</v>
      </c>
      <c r="I278" s="18">
        <f>VLOOKUP(C278,'[2]BOLETIM 191'!$A$8:$F$4131,5,FALSE)</f>
        <v>5.87</v>
      </c>
      <c r="J278" s="173">
        <f>VLOOKUP(C278,'[2]BOLETIM 191'!$A$8:$F$4131,6,FALSE)</f>
        <v>16.84</v>
      </c>
      <c r="K278" s="173">
        <f t="shared" ref="K278:K295" si="95">TRUNC(J278*1.25,2)</f>
        <v>21.05</v>
      </c>
      <c r="L278" s="174">
        <f t="shared" ref="L278:L285" si="96">TRUNC(G278*K278,2)</f>
        <v>35.57</v>
      </c>
      <c r="M278" s="143"/>
    </row>
    <row r="279" spans="2:13" s="139" customFormat="1" ht="30" customHeight="1" x14ac:dyDescent="0.25">
      <c r="B279" s="170" t="s">
        <v>6821</v>
      </c>
      <c r="C279" s="171" t="s">
        <v>801</v>
      </c>
      <c r="D279" s="171" t="s">
        <v>8573</v>
      </c>
      <c r="E279" s="172" t="str">
        <f>VLOOKUP(C279,'[2]BOLETIM 191'!$A$8:$F$4131,2,FALSE)</f>
        <v>Escavação manual em solo de 1ª e 2ª categoria em vala ou cava até 1,5 m</v>
      </c>
      <c r="F279" s="171" t="str">
        <f>VLOOKUP(C279,'[2]BOLETIM 191'!$A$8:$F$4131,3,FALSE)</f>
        <v>M3</v>
      </c>
      <c r="G279" s="18">
        <v>0.69</v>
      </c>
      <c r="H279" s="18">
        <f>VLOOKUP(C279,'[2]BOLETIM 191'!$A$8:$F$4131,4,FALSE)</f>
        <v>0</v>
      </c>
      <c r="I279" s="18">
        <f>VLOOKUP(C279,'[2]BOLETIM 191'!$A$8:$F$4131,5,FALSE)</f>
        <v>61.08</v>
      </c>
      <c r="J279" s="173">
        <f>VLOOKUP(C279,'[2]BOLETIM 191'!$A$8:$F$4131,6,FALSE)</f>
        <v>61.08</v>
      </c>
      <c r="K279" s="173">
        <f t="shared" si="95"/>
        <v>76.349999999999994</v>
      </c>
      <c r="L279" s="174">
        <f t="shared" si="96"/>
        <v>52.68</v>
      </c>
      <c r="M279" s="143"/>
    </row>
    <row r="280" spans="2:13" s="139" customFormat="1" ht="30" customHeight="1" x14ac:dyDescent="0.25">
      <c r="B280" s="170" t="s">
        <v>6821</v>
      </c>
      <c r="C280" s="171" t="s">
        <v>807</v>
      </c>
      <c r="D280" s="171" t="s">
        <v>8574</v>
      </c>
      <c r="E280" s="172" t="str">
        <f>VLOOKUP(C280,'[2]BOLETIM 191'!$A$8:$F$4131,2,FALSE)</f>
        <v>Reaterro manual apiloado sem controle de compactação</v>
      </c>
      <c r="F280" s="171" t="str">
        <f>VLOOKUP(C280,'[2]BOLETIM 191'!$A$8:$F$4131,3,FALSE)</f>
        <v>M3</v>
      </c>
      <c r="G280" s="18">
        <v>0.5</v>
      </c>
      <c r="H280" s="18">
        <f>VLOOKUP(C280,'[2]BOLETIM 191'!$A$8:$F$4131,4,FALSE)</f>
        <v>0</v>
      </c>
      <c r="I280" s="18">
        <f>VLOOKUP(C280,'[2]BOLETIM 191'!$A$8:$F$4131,5,FALSE)</f>
        <v>19</v>
      </c>
      <c r="J280" s="173">
        <f>VLOOKUP(C280,'[2]BOLETIM 191'!$A$8:$F$4131,6,FALSE)</f>
        <v>19</v>
      </c>
      <c r="K280" s="173">
        <f t="shared" si="95"/>
        <v>23.75</v>
      </c>
      <c r="L280" s="174">
        <f t="shared" si="96"/>
        <v>11.87</v>
      </c>
      <c r="M280" s="143"/>
    </row>
    <row r="281" spans="2:13" s="139" customFormat="1" ht="30" customHeight="1" x14ac:dyDescent="0.25">
      <c r="B281" s="170" t="s">
        <v>6821</v>
      </c>
      <c r="C281" s="171" t="s">
        <v>843</v>
      </c>
      <c r="D281" s="171" t="s">
        <v>8575</v>
      </c>
      <c r="E281" s="172" t="str">
        <f>VLOOKUP(C281,'[2]BOLETIM 191'!$A$8:$F$4131,2,FALSE)</f>
        <v>Espalhamento de solo em bota-fora com compactação sem controle</v>
      </c>
      <c r="F281" s="171" t="str">
        <f>VLOOKUP(C281,'[2]BOLETIM 191'!$A$8:$F$4131,3,FALSE)</f>
        <v>M3</v>
      </c>
      <c r="G281" s="18">
        <v>0.19</v>
      </c>
      <c r="H281" s="18">
        <f>VLOOKUP(C281,'[2]BOLETIM 191'!$A$8:$F$4131,4,FALSE)</f>
        <v>6.75</v>
      </c>
      <c r="I281" s="18">
        <f>VLOOKUP(C281,'[2]BOLETIM 191'!$A$8:$F$4131,5,FALSE)</f>
        <v>0.12</v>
      </c>
      <c r="J281" s="173">
        <f>VLOOKUP(C281,'[2]BOLETIM 191'!$A$8:$F$4131,6,FALSE)</f>
        <v>6.87</v>
      </c>
      <c r="K281" s="173">
        <f t="shared" si="95"/>
        <v>8.58</v>
      </c>
      <c r="L281" s="174">
        <f t="shared" si="96"/>
        <v>1.63</v>
      </c>
      <c r="M281" s="143"/>
    </row>
    <row r="282" spans="2:13" s="139" customFormat="1" ht="30" customHeight="1" x14ac:dyDescent="0.25">
      <c r="B282" s="170" t="s">
        <v>6821</v>
      </c>
      <c r="C282" s="171" t="s">
        <v>1039</v>
      </c>
      <c r="D282" s="171" t="s">
        <v>8576</v>
      </c>
      <c r="E282" s="172" t="str">
        <f>VLOOKUP(C282,'[2]BOLETIM 191'!$A$8:$F$4131,2,FALSE)</f>
        <v>Lastro de pedra britada</v>
      </c>
      <c r="F282" s="171" t="str">
        <f>VLOOKUP(C282,'[2]BOLETIM 191'!$A$8:$F$4131,3,FALSE)</f>
        <v>M3</v>
      </c>
      <c r="G282" s="18">
        <v>0.03</v>
      </c>
      <c r="H282" s="18">
        <f>VLOOKUP(C282,'[2]BOLETIM 191'!$A$8:$F$4131,4,FALSE)</f>
        <v>157.34</v>
      </c>
      <c r="I282" s="18">
        <f>VLOOKUP(C282,'[2]BOLETIM 191'!$A$8:$F$4131,5,FALSE)</f>
        <v>30.54</v>
      </c>
      <c r="J282" s="173">
        <f>VLOOKUP(C282,'[2]BOLETIM 191'!$A$8:$F$4131,6,FALSE)</f>
        <v>187.88</v>
      </c>
      <c r="K282" s="173">
        <f t="shared" si="95"/>
        <v>234.85</v>
      </c>
      <c r="L282" s="174">
        <f t="shared" si="96"/>
        <v>7.04</v>
      </c>
      <c r="M282" s="143"/>
    </row>
    <row r="283" spans="2:13" s="139" customFormat="1" ht="30" customHeight="1" x14ac:dyDescent="0.25">
      <c r="B283" s="170" t="s">
        <v>6821</v>
      </c>
      <c r="C283" s="171" t="s">
        <v>923</v>
      </c>
      <c r="D283" s="171" t="s">
        <v>8577</v>
      </c>
      <c r="E283" s="172" t="str">
        <f>VLOOKUP(C283,'[2]BOLETIM 191'!$A$8:$F$4131,2,FALSE)</f>
        <v>Forma em madeira comum para fundação</v>
      </c>
      <c r="F283" s="171" t="str">
        <f>VLOOKUP(C283,'[2]BOLETIM 191'!$A$8:$F$4131,3,FALSE)</f>
        <v>M2</v>
      </c>
      <c r="G283" s="18">
        <v>0.21</v>
      </c>
      <c r="H283" s="18">
        <f>VLOOKUP(C283,'[2]BOLETIM 191'!$A$8:$F$4131,4,FALSE)</f>
        <v>42.04</v>
      </c>
      <c r="I283" s="18">
        <f>VLOOKUP(C283,'[2]BOLETIM 191'!$A$8:$F$4131,5,FALSE)</f>
        <v>58.7</v>
      </c>
      <c r="J283" s="173">
        <f>VLOOKUP(C283,'[2]BOLETIM 191'!$A$8:$F$4131,6,FALSE)</f>
        <v>100.74</v>
      </c>
      <c r="K283" s="173">
        <f t="shared" si="95"/>
        <v>125.92</v>
      </c>
      <c r="L283" s="174">
        <f t="shared" si="96"/>
        <v>26.44</v>
      </c>
      <c r="M283" s="143"/>
    </row>
    <row r="284" spans="2:13" s="139" customFormat="1" ht="30" customHeight="1" x14ac:dyDescent="0.25">
      <c r="B284" s="170" t="s">
        <v>6821</v>
      </c>
      <c r="C284" s="171" t="s">
        <v>1208</v>
      </c>
      <c r="D284" s="171" t="s">
        <v>8578</v>
      </c>
      <c r="E284" s="172" t="str">
        <f>VLOOKUP(C284,'[2]BOLETIM 191'!$A$8:$F$4131,2,FALSE)</f>
        <v>Alvenaria de elevação de 1/2 tijolo maciço comum</v>
      </c>
      <c r="F284" s="171" t="str">
        <f>VLOOKUP(C284,'[2]BOLETIM 191'!$A$8:$F$4131,3,FALSE)</f>
        <v>M2</v>
      </c>
      <c r="G284" s="18">
        <v>0.54</v>
      </c>
      <c r="H284" s="18">
        <f>VLOOKUP(C284,'[2]BOLETIM 191'!$A$8:$F$4131,4,FALSE)</f>
        <v>45.69</v>
      </c>
      <c r="I284" s="18">
        <f>VLOOKUP(C284,'[2]BOLETIM 191'!$A$8:$F$4131,5,FALSE)</f>
        <v>73.11</v>
      </c>
      <c r="J284" s="173">
        <f>VLOOKUP(C284,'[2]BOLETIM 191'!$A$8:$F$4131,6,FALSE)</f>
        <v>118.8</v>
      </c>
      <c r="K284" s="173">
        <f t="shared" si="95"/>
        <v>148.5</v>
      </c>
      <c r="L284" s="174">
        <f t="shared" si="96"/>
        <v>80.19</v>
      </c>
      <c r="M284" s="143"/>
    </row>
    <row r="285" spans="2:13" s="139" customFormat="1" ht="30" customHeight="1" x14ac:dyDescent="0.25">
      <c r="B285" s="170" t="s">
        <v>6821</v>
      </c>
      <c r="C285" s="171" t="s">
        <v>1260</v>
      </c>
      <c r="D285" s="171" t="s">
        <v>8579</v>
      </c>
      <c r="E285" s="172" t="str">
        <f>VLOOKUP(C285,'[2]BOLETIM 191'!$A$8:$F$4131,2,FALSE)</f>
        <v>Vergas, contravergas e pilaretes de concreto armado</v>
      </c>
      <c r="F285" s="171" t="str">
        <f>VLOOKUP(C285,'[2]BOLETIM 191'!$A$8:$F$4131,3,FALSE)</f>
        <v>M3</v>
      </c>
      <c r="G285" s="18">
        <v>0.01</v>
      </c>
      <c r="H285" s="18">
        <f>VLOOKUP(C285,'[2]BOLETIM 191'!$A$8:$F$4131,4,FALSE)</f>
        <v>990.38</v>
      </c>
      <c r="I285" s="18">
        <f>VLOOKUP(C285,'[2]BOLETIM 191'!$A$8:$F$4131,5,FALSE)</f>
        <v>853.76</v>
      </c>
      <c r="J285" s="173">
        <f>VLOOKUP(C285,'[2]BOLETIM 191'!$A$8:$F$4131,6,FALSE)</f>
        <v>1844.14</v>
      </c>
      <c r="K285" s="173">
        <f t="shared" si="95"/>
        <v>2305.17</v>
      </c>
      <c r="L285" s="174">
        <f t="shared" si="96"/>
        <v>23.05</v>
      </c>
      <c r="M285" s="143"/>
    </row>
    <row r="286" spans="2:13" s="139" customFormat="1" ht="30" customHeight="1" x14ac:dyDescent="0.25">
      <c r="B286" s="170" t="s">
        <v>6821</v>
      </c>
      <c r="C286" s="171" t="s">
        <v>935</v>
      </c>
      <c r="D286" s="171" t="s">
        <v>8580</v>
      </c>
      <c r="E286" s="172" t="str">
        <f>VLOOKUP(C286,'[2]BOLETIM 191'!$A$8:$F$4131,2,FALSE)</f>
        <v>Forma plana em compensado para estrutura convencional</v>
      </c>
      <c r="F286" s="171" t="str">
        <f>VLOOKUP(C286,'[2]BOLETIM 191'!$A$8:$F$4131,3,FALSE)</f>
        <v>M2</v>
      </c>
      <c r="G286" s="18">
        <v>0.28000000000000003</v>
      </c>
      <c r="H286" s="18">
        <f>VLOOKUP(C286,'[2]BOLETIM 191'!$A$8:$F$4131,4,FALSE)</f>
        <v>125.98</v>
      </c>
      <c r="I286" s="18">
        <f>VLOOKUP(C286,'[2]BOLETIM 191'!$A$8:$F$4131,5,FALSE)</f>
        <v>63.21</v>
      </c>
      <c r="J286" s="173">
        <f>VLOOKUP(C286,'[2]BOLETIM 191'!$A$8:$F$4131,6,FALSE)</f>
        <v>189.19</v>
      </c>
      <c r="K286" s="173">
        <f t="shared" si="95"/>
        <v>236.48</v>
      </c>
      <c r="L286" s="174">
        <f t="shared" ref="L286:L294" si="97">TRUNC(G286*K286,2)</f>
        <v>66.209999999999994</v>
      </c>
      <c r="M286" s="143"/>
    </row>
    <row r="287" spans="2:13" s="139" customFormat="1" ht="30" customHeight="1" x14ac:dyDescent="0.25">
      <c r="B287" s="170" t="s">
        <v>6821</v>
      </c>
      <c r="C287" s="171" t="s">
        <v>979</v>
      </c>
      <c r="D287" s="171" t="s">
        <v>8581</v>
      </c>
      <c r="E287" s="172" t="str">
        <f>VLOOKUP(C287,'[2]BOLETIM 191'!$A$8:$F$4131,2,FALSE)</f>
        <v>Armadura em tela soldada de aço</v>
      </c>
      <c r="F287" s="171" t="str">
        <f>VLOOKUP(C287,'[2]BOLETIM 191'!$A$8:$F$4131,3,FALSE)</f>
        <v>KG</v>
      </c>
      <c r="G287" s="18">
        <v>1.66</v>
      </c>
      <c r="H287" s="18">
        <f>VLOOKUP(C287,'[2]BOLETIM 191'!$A$8:$F$4131,4,FALSE)</f>
        <v>11.73</v>
      </c>
      <c r="I287" s="18">
        <f>VLOOKUP(C287,'[2]BOLETIM 191'!$A$8:$F$4131,5,FALSE)</f>
        <v>1.31</v>
      </c>
      <c r="J287" s="173">
        <f>VLOOKUP(C287,'[2]BOLETIM 191'!$A$8:$F$4131,6,FALSE)</f>
        <v>13.04</v>
      </c>
      <c r="K287" s="173">
        <f t="shared" si="95"/>
        <v>16.3</v>
      </c>
      <c r="L287" s="174">
        <f t="shared" si="97"/>
        <v>27.05</v>
      </c>
      <c r="M287" s="143"/>
    </row>
    <row r="288" spans="2:13" s="139" customFormat="1" ht="30" customHeight="1" x14ac:dyDescent="0.25">
      <c r="B288" s="170" t="s">
        <v>6821</v>
      </c>
      <c r="C288" s="171" t="s">
        <v>1005</v>
      </c>
      <c r="D288" s="171" t="s">
        <v>8582</v>
      </c>
      <c r="E288" s="172" t="str">
        <f>VLOOKUP(C288,'[2]BOLETIM 191'!$A$8:$F$4131,2,FALSE)</f>
        <v>Concreto preparado no local, fck = 20 MPa</v>
      </c>
      <c r="F288" s="171" t="str">
        <f>VLOOKUP(C288,'[2]BOLETIM 191'!$A$8:$F$4131,3,FALSE)</f>
        <v>M3</v>
      </c>
      <c r="G288" s="18">
        <v>0.05</v>
      </c>
      <c r="H288" s="18">
        <f>VLOOKUP(C288,'[2]BOLETIM 191'!$A$8:$F$4131,4,FALSE)</f>
        <v>383.49</v>
      </c>
      <c r="I288" s="18">
        <f>VLOOKUP(C288,'[2]BOLETIM 191'!$A$8:$F$4131,5,FALSE)</f>
        <v>122.16</v>
      </c>
      <c r="J288" s="173">
        <f>VLOOKUP(C288,'[2]BOLETIM 191'!$A$8:$F$4131,6,FALSE)</f>
        <v>505.65</v>
      </c>
      <c r="K288" s="173">
        <f t="shared" si="95"/>
        <v>632.05999999999995</v>
      </c>
      <c r="L288" s="174">
        <f t="shared" si="97"/>
        <v>31.6</v>
      </c>
      <c r="M288" s="143"/>
    </row>
    <row r="289" spans="2:13" s="139" customFormat="1" ht="30" customHeight="1" x14ac:dyDescent="0.25">
      <c r="B289" s="170" t="s">
        <v>6821</v>
      </c>
      <c r="C289" s="171" t="s">
        <v>1027</v>
      </c>
      <c r="D289" s="171" t="s">
        <v>8583</v>
      </c>
      <c r="E289" s="172" t="str">
        <f>VLOOKUP(C289,'[2]BOLETIM 191'!$A$8:$F$4131,2,FALSE)</f>
        <v>Lançamento e adensamento de concreto ou massa em fundação</v>
      </c>
      <c r="F289" s="171" t="str">
        <f>VLOOKUP(C289,'[2]BOLETIM 191'!$A$8:$F$4131,3,FALSE)</f>
        <v>M3</v>
      </c>
      <c r="G289" s="18">
        <v>0.04</v>
      </c>
      <c r="H289" s="18">
        <f>VLOOKUP(C289,'[2]BOLETIM 191'!$A$8:$F$4131,4,FALSE)</f>
        <v>0</v>
      </c>
      <c r="I289" s="18">
        <f>VLOOKUP(C289,'[2]BOLETIM 191'!$A$8:$F$4131,5,FALSE)</f>
        <v>171.74</v>
      </c>
      <c r="J289" s="173">
        <f>VLOOKUP(C289,'[2]BOLETIM 191'!$A$8:$F$4131,6,FALSE)</f>
        <v>171.74</v>
      </c>
      <c r="K289" s="173">
        <f t="shared" si="95"/>
        <v>214.67</v>
      </c>
      <c r="L289" s="174">
        <f t="shared" si="97"/>
        <v>8.58</v>
      </c>
      <c r="M289" s="143"/>
    </row>
    <row r="290" spans="2:13" s="139" customFormat="1" ht="30" customHeight="1" x14ac:dyDescent="0.25">
      <c r="B290" s="170" t="s">
        <v>6821</v>
      </c>
      <c r="C290" s="171" t="s">
        <v>1029</v>
      </c>
      <c r="D290" s="171" t="s">
        <v>8584</v>
      </c>
      <c r="E290" s="172" t="str">
        <f>VLOOKUP(C290,'[2]BOLETIM 191'!$A$8:$F$4131,2,FALSE)</f>
        <v>Lançamento e adensamento de concreto ou massa em estrutura</v>
      </c>
      <c r="F290" s="171" t="str">
        <f>VLOOKUP(C290,'[2]BOLETIM 191'!$A$8:$F$4131,3,FALSE)</f>
        <v>M3</v>
      </c>
      <c r="G290" s="18">
        <v>0.01</v>
      </c>
      <c r="H290" s="18">
        <f>VLOOKUP(C290,'[2]BOLETIM 191'!$A$8:$F$4131,4,FALSE)</f>
        <v>0</v>
      </c>
      <c r="I290" s="18">
        <f>VLOOKUP(C290,'[2]BOLETIM 191'!$A$8:$F$4131,5,FALSE)</f>
        <v>118.63</v>
      </c>
      <c r="J290" s="173">
        <f>VLOOKUP(C290,'[2]BOLETIM 191'!$A$8:$F$4131,6,FALSE)</f>
        <v>118.63</v>
      </c>
      <c r="K290" s="173">
        <f t="shared" si="95"/>
        <v>148.28</v>
      </c>
      <c r="L290" s="174">
        <f t="shared" si="97"/>
        <v>1.48</v>
      </c>
      <c r="M290" s="143"/>
    </row>
    <row r="291" spans="2:13" s="139" customFormat="1" ht="30" customHeight="1" x14ac:dyDescent="0.25">
      <c r="B291" s="170" t="s">
        <v>6821</v>
      </c>
      <c r="C291" s="171" t="s">
        <v>973</v>
      </c>
      <c r="D291" s="171" t="s">
        <v>8585</v>
      </c>
      <c r="E291" s="172" t="str">
        <f>VLOOKUP(C291,'[2]BOLETIM 191'!$A$8:$F$4131,2,FALSE)</f>
        <v>Armadura em barra de aço CA-50 (A ou B) fyk = 500 MPa</v>
      </c>
      <c r="F291" s="171" t="str">
        <f>VLOOKUP(C291,'[2]BOLETIM 191'!$A$8:$F$4131,3,FALSE)</f>
        <v>KG</v>
      </c>
      <c r="G291" s="18">
        <v>0.24</v>
      </c>
      <c r="H291" s="18">
        <f>VLOOKUP(C291,'[2]BOLETIM 191'!$A$8:$F$4131,4,FALSE)</f>
        <v>8.83</v>
      </c>
      <c r="I291" s="18">
        <f>VLOOKUP(C291,'[2]BOLETIM 191'!$A$8:$F$4131,5,FALSE)</f>
        <v>2.62</v>
      </c>
      <c r="J291" s="173">
        <f>VLOOKUP(C291,'[2]BOLETIM 191'!$A$8:$F$4131,6,FALSE)</f>
        <v>11.45</v>
      </c>
      <c r="K291" s="173">
        <f t="shared" si="95"/>
        <v>14.31</v>
      </c>
      <c r="L291" s="174">
        <f t="shared" si="97"/>
        <v>3.43</v>
      </c>
      <c r="M291" s="143"/>
    </row>
    <row r="292" spans="2:13" s="139" customFormat="1" ht="30" customHeight="1" x14ac:dyDescent="0.25">
      <c r="B292" s="170" t="s">
        <v>6821</v>
      </c>
      <c r="C292" s="171" t="s">
        <v>1509</v>
      </c>
      <c r="D292" s="171" t="s">
        <v>8586</v>
      </c>
      <c r="E292" s="172" t="str">
        <f>VLOOKUP(C292,'[2]BOLETIM 191'!$A$8:$F$4131,2,FALSE)</f>
        <v>Chapisco</v>
      </c>
      <c r="F292" s="171" t="str">
        <f>VLOOKUP(C292,'[2]BOLETIM 191'!$A$8:$F$4131,3,FALSE)</f>
        <v>M2</v>
      </c>
      <c r="G292" s="18">
        <v>0.56000000000000005</v>
      </c>
      <c r="H292" s="18">
        <f>VLOOKUP(C292,'[2]BOLETIM 191'!$A$8:$F$4131,4,FALSE)</f>
        <v>2.25</v>
      </c>
      <c r="I292" s="18">
        <f>VLOOKUP(C292,'[2]BOLETIM 191'!$A$8:$F$4131,5,FALSE)</f>
        <v>4.7699999999999996</v>
      </c>
      <c r="J292" s="173">
        <f>VLOOKUP(C292,'[2]BOLETIM 191'!$A$8:$F$4131,6,FALSE)</f>
        <v>7.02</v>
      </c>
      <c r="K292" s="173">
        <f t="shared" si="95"/>
        <v>8.77</v>
      </c>
      <c r="L292" s="174">
        <f t="shared" si="97"/>
        <v>4.91</v>
      </c>
      <c r="M292" s="143"/>
    </row>
    <row r="293" spans="2:13" s="139" customFormat="1" ht="30" customHeight="1" x14ac:dyDescent="0.25">
      <c r="B293" s="170" t="s">
        <v>6821</v>
      </c>
      <c r="C293" s="171" t="s">
        <v>2691</v>
      </c>
      <c r="D293" s="171" t="s">
        <v>8587</v>
      </c>
      <c r="E293" s="172" t="str">
        <f>VLOOKUP(C293,'[2]BOLETIM 191'!$A$8:$F$4131,2,FALSE)</f>
        <v>Impermeabilização em argamassa impermeável com aditivo hidrófugo</v>
      </c>
      <c r="F293" s="171" t="str">
        <f>VLOOKUP(C293,'[2]BOLETIM 191'!$A$8:$F$4131,3,FALSE)</f>
        <v>M3</v>
      </c>
      <c r="G293" s="18">
        <v>0.01</v>
      </c>
      <c r="H293" s="18">
        <f>VLOOKUP(C293,'[2]BOLETIM 191'!$A$8:$F$4131,4,FALSE)</f>
        <v>464.34</v>
      </c>
      <c r="I293" s="18">
        <f>VLOOKUP(C293,'[2]BOLETIM 191'!$A$8:$F$4131,5,FALSE)</f>
        <v>352.34</v>
      </c>
      <c r="J293" s="173">
        <f>VLOOKUP(C293,'[2]BOLETIM 191'!$A$8:$F$4131,6,FALSE)</f>
        <v>816.68</v>
      </c>
      <c r="K293" s="173">
        <f t="shared" si="95"/>
        <v>1020.85</v>
      </c>
      <c r="L293" s="174">
        <f t="shared" si="97"/>
        <v>10.199999999999999</v>
      </c>
      <c r="M293" s="143"/>
    </row>
    <row r="294" spans="2:13" s="139" customFormat="1" ht="30" customHeight="1" x14ac:dyDescent="0.25">
      <c r="B294" s="170" t="s">
        <v>6821</v>
      </c>
      <c r="C294" s="171" t="s">
        <v>2679</v>
      </c>
      <c r="D294" s="171" t="s">
        <v>8588</v>
      </c>
      <c r="E294" s="172" t="str">
        <f>VLOOKUP(C294,'[2]BOLETIM 191'!$A$8:$F$4131,2,FALSE)</f>
        <v>Impermeabilização em pintura de asfalto oxidado com solventes orgânicos, sobre massa</v>
      </c>
      <c r="F294" s="171" t="str">
        <f>VLOOKUP(C294,'[2]BOLETIM 191'!$A$8:$F$4131,3,FALSE)</f>
        <v>M2</v>
      </c>
      <c r="G294" s="18">
        <v>9.7799999999999994</v>
      </c>
      <c r="H294" s="18">
        <f>VLOOKUP(C294,'[2]BOLETIM 191'!$A$8:$F$4131,4,FALSE)</f>
        <v>11.83</v>
      </c>
      <c r="I294" s="18">
        <f>VLOOKUP(C294,'[2]BOLETIM 191'!$A$8:$F$4131,5,FALSE)</f>
        <v>8.14</v>
      </c>
      <c r="J294" s="173">
        <f>VLOOKUP(C294,'[2]BOLETIM 191'!$A$8:$F$4131,6,FALSE)</f>
        <v>19.97</v>
      </c>
      <c r="K294" s="173">
        <f t="shared" si="95"/>
        <v>24.96</v>
      </c>
      <c r="L294" s="174">
        <f t="shared" si="97"/>
        <v>244.1</v>
      </c>
      <c r="M294" s="143"/>
    </row>
    <row r="295" spans="2:13" s="139" customFormat="1" ht="30" customHeight="1" x14ac:dyDescent="0.25">
      <c r="B295" s="170" t="s">
        <v>6821</v>
      </c>
      <c r="C295" s="171" t="s">
        <v>2601</v>
      </c>
      <c r="D295" s="171" t="s">
        <v>8589</v>
      </c>
      <c r="E295" s="172" t="str">
        <f>VLOOKUP(C295,'[2]BOLETIM 191'!$A$8:$F$4131,2,FALSE)</f>
        <v>Junta a base de asfalto oxidado a quente</v>
      </c>
      <c r="F295" s="171" t="str">
        <f>VLOOKUP(C295,'[2]BOLETIM 191'!$A$8:$F$4131,3,FALSE)</f>
        <v>CM3</v>
      </c>
      <c r="G295" s="18">
        <v>352</v>
      </c>
      <c r="H295" s="18">
        <f>VLOOKUP(C295,'[2]BOLETIM 191'!$A$8:$F$4131,4,FALSE)</f>
        <v>0.14000000000000001</v>
      </c>
      <c r="I295" s="18">
        <f>VLOOKUP(C295,'[2]BOLETIM 191'!$A$8:$F$4131,5,FALSE)</f>
        <v>0.06</v>
      </c>
      <c r="J295" s="173">
        <f>VLOOKUP(C295,'[2]BOLETIM 191'!$A$8:$F$4131,6,FALSE)</f>
        <v>0.2</v>
      </c>
      <c r="K295" s="173">
        <f t="shared" si="95"/>
        <v>0.25</v>
      </c>
      <c r="L295" s="174">
        <f t="shared" ref="L295" si="98">TRUNC(G295*K295,2)</f>
        <v>88</v>
      </c>
      <c r="M295" s="143"/>
    </row>
    <row r="296" spans="2:13" s="139" customFormat="1" ht="42" customHeight="1" x14ac:dyDescent="0.25">
      <c r="B296" s="166"/>
      <c r="C296" s="167"/>
      <c r="D296" s="167" t="s">
        <v>8590</v>
      </c>
      <c r="E296" s="168" t="s">
        <v>8270</v>
      </c>
      <c r="F296" s="168"/>
      <c r="G296" s="168"/>
      <c r="H296" s="168"/>
      <c r="I296" s="168"/>
      <c r="J296" s="168"/>
      <c r="K296" s="168"/>
      <c r="L296" s="169">
        <f>SUM(L297:L314)</f>
        <v>1008.3800000000001</v>
      </c>
      <c r="M296" s="143"/>
    </row>
    <row r="297" spans="2:13" s="139" customFormat="1" ht="30" customHeight="1" x14ac:dyDescent="0.25">
      <c r="B297" s="170" t="s">
        <v>6821</v>
      </c>
      <c r="C297" s="171" t="s">
        <v>299</v>
      </c>
      <c r="D297" s="171" t="s">
        <v>8602</v>
      </c>
      <c r="E297" s="172" t="str">
        <f>VLOOKUP(C297,'[2]BOLETIM 191'!$A$8:$F$4131,2,FALSE)</f>
        <v>Locação de obra de edificação</v>
      </c>
      <c r="F297" s="171" t="str">
        <f>VLOOKUP(C297,'[2]BOLETIM 191'!$A$8:$F$4131,3,FALSE)</f>
        <v>M2</v>
      </c>
      <c r="G297" s="18">
        <v>3.38</v>
      </c>
      <c r="H297" s="18">
        <f>VLOOKUP(C297,'[2]BOLETIM 191'!$A$8:$F$4131,4,FALSE)</f>
        <v>10.97</v>
      </c>
      <c r="I297" s="18">
        <f>VLOOKUP(C297,'[2]BOLETIM 191'!$A$8:$F$4131,5,FALSE)</f>
        <v>5.87</v>
      </c>
      <c r="J297" s="173">
        <f>VLOOKUP(C297,'[2]BOLETIM 191'!$A$8:$F$4131,6,FALSE)</f>
        <v>16.84</v>
      </c>
      <c r="K297" s="173">
        <f t="shared" ref="K297:K314" si="99">TRUNC(J297*1.25,2)</f>
        <v>21.05</v>
      </c>
      <c r="L297" s="174">
        <f t="shared" ref="L297" si="100">TRUNC(G297*K297,2)</f>
        <v>71.14</v>
      </c>
      <c r="M297" s="143"/>
    </row>
    <row r="298" spans="2:13" s="139" customFormat="1" ht="30" customHeight="1" x14ac:dyDescent="0.25">
      <c r="B298" s="170" t="s">
        <v>6821</v>
      </c>
      <c r="C298" s="171" t="s">
        <v>801</v>
      </c>
      <c r="D298" s="171" t="s">
        <v>8603</v>
      </c>
      <c r="E298" s="172" t="str">
        <f>VLOOKUP(C298,'[2]BOLETIM 191'!$A$8:$F$4131,2,FALSE)</f>
        <v>Escavação manual em solo de 1ª e 2ª categoria em vala ou cava até 1,5 m</v>
      </c>
      <c r="F298" s="171" t="str">
        <f>VLOOKUP(C298,'[2]BOLETIM 191'!$A$8:$F$4131,3,FALSE)</f>
        <v>M3</v>
      </c>
      <c r="G298" s="18">
        <v>1.38</v>
      </c>
      <c r="H298" s="18">
        <f>VLOOKUP(C298,'[2]BOLETIM 191'!$A$8:$F$4131,4,FALSE)</f>
        <v>0</v>
      </c>
      <c r="I298" s="18">
        <f>VLOOKUP(C298,'[2]BOLETIM 191'!$A$8:$F$4131,5,FALSE)</f>
        <v>61.08</v>
      </c>
      <c r="J298" s="173">
        <f>VLOOKUP(C298,'[2]BOLETIM 191'!$A$8:$F$4131,6,FALSE)</f>
        <v>61.08</v>
      </c>
      <c r="K298" s="173">
        <f t="shared" si="99"/>
        <v>76.349999999999994</v>
      </c>
      <c r="L298" s="174">
        <f t="shared" ref="L298:L314" si="101">TRUNC(G298*K298,2)</f>
        <v>105.36</v>
      </c>
      <c r="M298" s="143"/>
    </row>
    <row r="299" spans="2:13" s="139" customFormat="1" ht="30" customHeight="1" x14ac:dyDescent="0.25">
      <c r="B299" s="170" t="s">
        <v>6821</v>
      </c>
      <c r="C299" s="171" t="s">
        <v>807</v>
      </c>
      <c r="D299" s="171" t="s">
        <v>8604</v>
      </c>
      <c r="E299" s="172" t="str">
        <f>VLOOKUP(C299,'[2]BOLETIM 191'!$A$8:$F$4131,2,FALSE)</f>
        <v>Reaterro manual apiloado sem controle de compactação</v>
      </c>
      <c r="F299" s="171" t="str">
        <f>VLOOKUP(C299,'[2]BOLETIM 191'!$A$8:$F$4131,3,FALSE)</f>
        <v>M3</v>
      </c>
      <c r="G299" s="18">
        <v>1</v>
      </c>
      <c r="H299" s="18">
        <f>VLOOKUP(C299,'[2]BOLETIM 191'!$A$8:$F$4131,4,FALSE)</f>
        <v>0</v>
      </c>
      <c r="I299" s="18">
        <f>VLOOKUP(C299,'[2]BOLETIM 191'!$A$8:$F$4131,5,FALSE)</f>
        <v>19</v>
      </c>
      <c r="J299" s="173">
        <f>VLOOKUP(C299,'[2]BOLETIM 191'!$A$8:$F$4131,6,FALSE)</f>
        <v>19</v>
      </c>
      <c r="K299" s="173">
        <f t="shared" si="99"/>
        <v>23.75</v>
      </c>
      <c r="L299" s="174">
        <f t="shared" si="101"/>
        <v>23.75</v>
      </c>
      <c r="M299" s="143"/>
    </row>
    <row r="300" spans="2:13" s="139" customFormat="1" ht="30" customHeight="1" x14ac:dyDescent="0.25">
      <c r="B300" s="170" t="s">
        <v>6821</v>
      </c>
      <c r="C300" s="171" t="s">
        <v>843</v>
      </c>
      <c r="D300" s="171" t="s">
        <v>8605</v>
      </c>
      <c r="E300" s="172" t="str">
        <f>VLOOKUP(C300,'[2]BOLETIM 191'!$A$8:$F$4131,2,FALSE)</f>
        <v>Espalhamento de solo em bota-fora com compactação sem controle</v>
      </c>
      <c r="F300" s="171" t="str">
        <f>VLOOKUP(C300,'[2]BOLETIM 191'!$A$8:$F$4131,3,FALSE)</f>
        <v>M3</v>
      </c>
      <c r="G300" s="18">
        <v>0.38</v>
      </c>
      <c r="H300" s="18">
        <f>VLOOKUP(C300,'[2]BOLETIM 191'!$A$8:$F$4131,4,FALSE)</f>
        <v>6.75</v>
      </c>
      <c r="I300" s="18">
        <f>VLOOKUP(C300,'[2]BOLETIM 191'!$A$8:$F$4131,5,FALSE)</f>
        <v>0.12</v>
      </c>
      <c r="J300" s="173">
        <f>VLOOKUP(C300,'[2]BOLETIM 191'!$A$8:$F$4131,6,FALSE)</f>
        <v>6.87</v>
      </c>
      <c r="K300" s="173">
        <f t="shared" si="99"/>
        <v>8.58</v>
      </c>
      <c r="L300" s="174">
        <f t="shared" si="101"/>
        <v>3.26</v>
      </c>
      <c r="M300" s="143"/>
    </row>
    <row r="301" spans="2:13" s="139" customFormat="1" ht="30" customHeight="1" x14ac:dyDescent="0.25">
      <c r="B301" s="170" t="s">
        <v>6821</v>
      </c>
      <c r="C301" s="171" t="s">
        <v>1039</v>
      </c>
      <c r="D301" s="171" t="s">
        <v>8606</v>
      </c>
      <c r="E301" s="172" t="str">
        <f>VLOOKUP(C301,'[2]BOLETIM 191'!$A$8:$F$4131,2,FALSE)</f>
        <v>Lastro de pedra britada</v>
      </c>
      <c r="F301" s="171" t="str">
        <f>VLOOKUP(C301,'[2]BOLETIM 191'!$A$8:$F$4131,3,FALSE)</f>
        <v>M3</v>
      </c>
      <c r="G301" s="18">
        <v>0.06</v>
      </c>
      <c r="H301" s="18">
        <f>VLOOKUP(C301,'[2]BOLETIM 191'!$A$8:$F$4131,4,FALSE)</f>
        <v>157.34</v>
      </c>
      <c r="I301" s="18">
        <f>VLOOKUP(C301,'[2]BOLETIM 191'!$A$8:$F$4131,5,FALSE)</f>
        <v>30.54</v>
      </c>
      <c r="J301" s="173">
        <f>VLOOKUP(C301,'[2]BOLETIM 191'!$A$8:$F$4131,6,FALSE)</f>
        <v>187.88</v>
      </c>
      <c r="K301" s="173">
        <f t="shared" si="99"/>
        <v>234.85</v>
      </c>
      <c r="L301" s="174">
        <f t="shared" si="101"/>
        <v>14.09</v>
      </c>
      <c r="M301" s="143"/>
    </row>
    <row r="302" spans="2:13" s="139" customFormat="1" ht="30" customHeight="1" x14ac:dyDescent="0.25">
      <c r="B302" s="170" t="s">
        <v>6821</v>
      </c>
      <c r="C302" s="171" t="s">
        <v>923</v>
      </c>
      <c r="D302" s="171" t="s">
        <v>8607</v>
      </c>
      <c r="E302" s="172" t="str">
        <f>VLOOKUP(C302,'[2]BOLETIM 191'!$A$8:$F$4131,2,FALSE)</f>
        <v>Forma em madeira comum para fundação</v>
      </c>
      <c r="F302" s="171" t="str">
        <f>VLOOKUP(C302,'[2]BOLETIM 191'!$A$8:$F$4131,3,FALSE)</f>
        <v>M2</v>
      </c>
      <c r="G302" s="18">
        <v>0.42</v>
      </c>
      <c r="H302" s="18">
        <f>VLOOKUP(C302,'[2]BOLETIM 191'!$A$8:$F$4131,4,FALSE)</f>
        <v>42.04</v>
      </c>
      <c r="I302" s="18">
        <f>VLOOKUP(C302,'[2]BOLETIM 191'!$A$8:$F$4131,5,FALSE)</f>
        <v>58.7</v>
      </c>
      <c r="J302" s="173">
        <f>VLOOKUP(C302,'[2]BOLETIM 191'!$A$8:$F$4131,6,FALSE)</f>
        <v>100.74</v>
      </c>
      <c r="K302" s="173">
        <f t="shared" si="99"/>
        <v>125.92</v>
      </c>
      <c r="L302" s="174">
        <f t="shared" si="101"/>
        <v>52.88</v>
      </c>
      <c r="M302" s="143"/>
    </row>
    <row r="303" spans="2:13" s="139" customFormat="1" ht="30" customHeight="1" x14ac:dyDescent="0.25">
      <c r="B303" s="170" t="s">
        <v>6821</v>
      </c>
      <c r="C303" s="171" t="s">
        <v>1208</v>
      </c>
      <c r="D303" s="171" t="s">
        <v>8608</v>
      </c>
      <c r="E303" s="172" t="str">
        <f>VLOOKUP(C303,'[2]BOLETIM 191'!$A$8:$F$4131,2,FALSE)</f>
        <v>Alvenaria de elevação de 1/2 tijolo maciço comum</v>
      </c>
      <c r="F303" s="171" t="str">
        <f>VLOOKUP(C303,'[2]BOLETIM 191'!$A$8:$F$4131,3,FALSE)</f>
        <v>M2</v>
      </c>
      <c r="G303" s="18">
        <v>1.02</v>
      </c>
      <c r="H303" s="18">
        <f>VLOOKUP(C303,'[2]BOLETIM 191'!$A$8:$F$4131,4,FALSE)</f>
        <v>45.69</v>
      </c>
      <c r="I303" s="18">
        <f>VLOOKUP(C303,'[2]BOLETIM 191'!$A$8:$F$4131,5,FALSE)</f>
        <v>73.11</v>
      </c>
      <c r="J303" s="173">
        <f>VLOOKUP(C303,'[2]BOLETIM 191'!$A$8:$F$4131,6,FALSE)</f>
        <v>118.8</v>
      </c>
      <c r="K303" s="173">
        <f t="shared" si="99"/>
        <v>148.5</v>
      </c>
      <c r="L303" s="174">
        <f t="shared" si="101"/>
        <v>151.47</v>
      </c>
      <c r="M303" s="143"/>
    </row>
    <row r="304" spans="2:13" s="139" customFormat="1" ht="30" customHeight="1" x14ac:dyDescent="0.25">
      <c r="B304" s="170" t="s">
        <v>6821</v>
      </c>
      <c r="C304" s="171" t="s">
        <v>1260</v>
      </c>
      <c r="D304" s="171" t="s">
        <v>8609</v>
      </c>
      <c r="E304" s="172" t="str">
        <f>VLOOKUP(C304,'[2]BOLETIM 191'!$A$8:$F$4131,2,FALSE)</f>
        <v>Vergas, contravergas e pilaretes de concreto armado</v>
      </c>
      <c r="F304" s="171" t="str">
        <f>VLOOKUP(C304,'[2]BOLETIM 191'!$A$8:$F$4131,3,FALSE)</f>
        <v>M3</v>
      </c>
      <c r="G304" s="18">
        <v>0.03</v>
      </c>
      <c r="H304" s="18">
        <f>VLOOKUP(C304,'[2]BOLETIM 191'!$A$8:$F$4131,4,FALSE)</f>
        <v>990.38</v>
      </c>
      <c r="I304" s="18">
        <f>VLOOKUP(C304,'[2]BOLETIM 191'!$A$8:$F$4131,5,FALSE)</f>
        <v>853.76</v>
      </c>
      <c r="J304" s="173">
        <f>VLOOKUP(C304,'[2]BOLETIM 191'!$A$8:$F$4131,6,FALSE)</f>
        <v>1844.14</v>
      </c>
      <c r="K304" s="173">
        <f t="shared" si="99"/>
        <v>2305.17</v>
      </c>
      <c r="L304" s="174">
        <f t="shared" si="101"/>
        <v>69.150000000000006</v>
      </c>
      <c r="M304" s="143"/>
    </row>
    <row r="305" spans="2:13" s="139" customFormat="1" ht="30" customHeight="1" x14ac:dyDescent="0.25">
      <c r="B305" s="170" t="s">
        <v>6821</v>
      </c>
      <c r="C305" s="171" t="s">
        <v>935</v>
      </c>
      <c r="D305" s="171" t="s">
        <v>8610</v>
      </c>
      <c r="E305" s="172" t="str">
        <f>VLOOKUP(C305,'[2]BOLETIM 191'!$A$8:$F$4131,2,FALSE)</f>
        <v>Forma plana em compensado para estrutura convencional</v>
      </c>
      <c r="F305" s="171" t="str">
        <f>VLOOKUP(C305,'[2]BOLETIM 191'!$A$8:$F$4131,3,FALSE)</f>
        <v>M2</v>
      </c>
      <c r="G305" s="18">
        <v>0.56000000000000005</v>
      </c>
      <c r="H305" s="18">
        <f>VLOOKUP(C305,'[2]BOLETIM 191'!$A$8:$F$4131,4,FALSE)</f>
        <v>125.98</v>
      </c>
      <c r="I305" s="18">
        <f>VLOOKUP(C305,'[2]BOLETIM 191'!$A$8:$F$4131,5,FALSE)</f>
        <v>63.21</v>
      </c>
      <c r="J305" s="173">
        <f>VLOOKUP(C305,'[2]BOLETIM 191'!$A$8:$F$4131,6,FALSE)</f>
        <v>189.19</v>
      </c>
      <c r="K305" s="173">
        <f t="shared" si="99"/>
        <v>236.48</v>
      </c>
      <c r="L305" s="174">
        <f t="shared" si="101"/>
        <v>132.41999999999999</v>
      </c>
      <c r="M305" s="143"/>
    </row>
    <row r="306" spans="2:13" s="139" customFormat="1" ht="30" customHeight="1" x14ac:dyDescent="0.25">
      <c r="B306" s="170" t="s">
        <v>6821</v>
      </c>
      <c r="C306" s="171" t="s">
        <v>979</v>
      </c>
      <c r="D306" s="171" t="s">
        <v>8611</v>
      </c>
      <c r="E306" s="172" t="str">
        <f>VLOOKUP(C306,'[2]BOLETIM 191'!$A$8:$F$4131,2,FALSE)</f>
        <v>Armadura em tela soldada de aço</v>
      </c>
      <c r="F306" s="171" t="str">
        <f>VLOOKUP(C306,'[2]BOLETIM 191'!$A$8:$F$4131,3,FALSE)</f>
        <v>KG</v>
      </c>
      <c r="G306" s="18">
        <v>3.33</v>
      </c>
      <c r="H306" s="18">
        <f>VLOOKUP(C306,'[2]BOLETIM 191'!$A$8:$F$4131,4,FALSE)</f>
        <v>11.73</v>
      </c>
      <c r="I306" s="18">
        <f>VLOOKUP(C306,'[2]BOLETIM 191'!$A$8:$F$4131,5,FALSE)</f>
        <v>1.31</v>
      </c>
      <c r="J306" s="173">
        <f>VLOOKUP(C306,'[2]BOLETIM 191'!$A$8:$F$4131,6,FALSE)</f>
        <v>13.04</v>
      </c>
      <c r="K306" s="173">
        <f t="shared" si="99"/>
        <v>16.3</v>
      </c>
      <c r="L306" s="174">
        <f t="shared" si="101"/>
        <v>54.27</v>
      </c>
      <c r="M306" s="143"/>
    </row>
    <row r="307" spans="2:13" s="139" customFormat="1" ht="30" customHeight="1" x14ac:dyDescent="0.25">
      <c r="B307" s="170" t="s">
        <v>6821</v>
      </c>
      <c r="C307" s="171" t="s">
        <v>1005</v>
      </c>
      <c r="D307" s="171" t="s">
        <v>8612</v>
      </c>
      <c r="E307" s="172" t="str">
        <f>VLOOKUP(C307,'[2]BOLETIM 191'!$A$8:$F$4131,2,FALSE)</f>
        <v>Concreto preparado no local, fck = 20 MPa</v>
      </c>
      <c r="F307" s="171" t="str">
        <f>VLOOKUP(C307,'[2]BOLETIM 191'!$A$8:$F$4131,3,FALSE)</f>
        <v>M3</v>
      </c>
      <c r="G307" s="18">
        <v>0.1</v>
      </c>
      <c r="H307" s="18">
        <f>VLOOKUP(C307,'[2]BOLETIM 191'!$A$8:$F$4131,4,FALSE)</f>
        <v>383.49</v>
      </c>
      <c r="I307" s="18">
        <f>VLOOKUP(C307,'[2]BOLETIM 191'!$A$8:$F$4131,5,FALSE)</f>
        <v>122.16</v>
      </c>
      <c r="J307" s="173">
        <f>VLOOKUP(C307,'[2]BOLETIM 191'!$A$8:$F$4131,6,FALSE)</f>
        <v>505.65</v>
      </c>
      <c r="K307" s="173">
        <f t="shared" si="99"/>
        <v>632.05999999999995</v>
      </c>
      <c r="L307" s="174">
        <f t="shared" si="101"/>
        <v>63.2</v>
      </c>
      <c r="M307" s="143"/>
    </row>
    <row r="308" spans="2:13" s="139" customFormat="1" ht="30" customHeight="1" x14ac:dyDescent="0.25">
      <c r="B308" s="170" t="s">
        <v>6821</v>
      </c>
      <c r="C308" s="171" t="s">
        <v>1027</v>
      </c>
      <c r="D308" s="171" t="s">
        <v>8613</v>
      </c>
      <c r="E308" s="172" t="str">
        <f>VLOOKUP(C308,'[2]BOLETIM 191'!$A$8:$F$4131,2,FALSE)</f>
        <v>Lançamento e adensamento de concreto ou massa em fundação</v>
      </c>
      <c r="F308" s="171" t="str">
        <f>VLOOKUP(C308,'[2]BOLETIM 191'!$A$8:$F$4131,3,FALSE)</f>
        <v>M3</v>
      </c>
      <c r="G308" s="18">
        <v>0.08</v>
      </c>
      <c r="H308" s="18">
        <f>VLOOKUP(C308,'[2]BOLETIM 191'!$A$8:$F$4131,4,FALSE)</f>
        <v>0</v>
      </c>
      <c r="I308" s="18">
        <f>VLOOKUP(C308,'[2]BOLETIM 191'!$A$8:$F$4131,5,FALSE)</f>
        <v>171.74</v>
      </c>
      <c r="J308" s="173">
        <f>VLOOKUP(C308,'[2]BOLETIM 191'!$A$8:$F$4131,6,FALSE)</f>
        <v>171.74</v>
      </c>
      <c r="K308" s="173">
        <f t="shared" si="99"/>
        <v>214.67</v>
      </c>
      <c r="L308" s="174">
        <f t="shared" si="101"/>
        <v>17.170000000000002</v>
      </c>
      <c r="M308" s="143"/>
    </row>
    <row r="309" spans="2:13" s="139" customFormat="1" ht="30" customHeight="1" x14ac:dyDescent="0.25">
      <c r="B309" s="170" t="s">
        <v>6821</v>
      </c>
      <c r="C309" s="171" t="s">
        <v>1029</v>
      </c>
      <c r="D309" s="171" t="s">
        <v>8614</v>
      </c>
      <c r="E309" s="172" t="str">
        <f>VLOOKUP(C309,'[2]BOLETIM 191'!$A$8:$F$4131,2,FALSE)</f>
        <v>Lançamento e adensamento de concreto ou massa em estrutura</v>
      </c>
      <c r="F309" s="171" t="str">
        <f>VLOOKUP(C309,'[2]BOLETIM 191'!$A$8:$F$4131,3,FALSE)</f>
        <v>M3</v>
      </c>
      <c r="G309" s="18">
        <v>0.02</v>
      </c>
      <c r="H309" s="18">
        <f>VLOOKUP(C309,'[2]BOLETIM 191'!$A$8:$F$4131,4,FALSE)</f>
        <v>0</v>
      </c>
      <c r="I309" s="18">
        <f>VLOOKUP(C309,'[2]BOLETIM 191'!$A$8:$F$4131,5,FALSE)</f>
        <v>118.63</v>
      </c>
      <c r="J309" s="173">
        <f>VLOOKUP(C309,'[2]BOLETIM 191'!$A$8:$F$4131,6,FALSE)</f>
        <v>118.63</v>
      </c>
      <c r="K309" s="173">
        <f t="shared" si="99"/>
        <v>148.28</v>
      </c>
      <c r="L309" s="174">
        <f t="shared" si="101"/>
        <v>2.96</v>
      </c>
      <c r="M309" s="143"/>
    </row>
    <row r="310" spans="2:13" s="139" customFormat="1" ht="30" customHeight="1" x14ac:dyDescent="0.25">
      <c r="B310" s="170" t="s">
        <v>6821</v>
      </c>
      <c r="C310" s="171" t="s">
        <v>973</v>
      </c>
      <c r="D310" s="171" t="s">
        <v>8615</v>
      </c>
      <c r="E310" s="172" t="str">
        <f>VLOOKUP(C310,'[2]BOLETIM 191'!$A$8:$F$4131,2,FALSE)</f>
        <v>Armadura em barra de aço CA-50 (A ou B) fyk = 500 MPa</v>
      </c>
      <c r="F310" s="171" t="str">
        <f>VLOOKUP(C310,'[2]BOLETIM 191'!$A$8:$F$4131,3,FALSE)</f>
        <v>KG</v>
      </c>
      <c r="G310" s="18">
        <v>0.48</v>
      </c>
      <c r="H310" s="18">
        <f>VLOOKUP(C310,'[2]BOLETIM 191'!$A$8:$F$4131,4,FALSE)</f>
        <v>8.83</v>
      </c>
      <c r="I310" s="18">
        <f>VLOOKUP(C310,'[2]BOLETIM 191'!$A$8:$F$4131,5,FALSE)</f>
        <v>2.62</v>
      </c>
      <c r="J310" s="173">
        <f>VLOOKUP(C310,'[2]BOLETIM 191'!$A$8:$F$4131,6,FALSE)</f>
        <v>11.45</v>
      </c>
      <c r="K310" s="173">
        <f t="shared" si="99"/>
        <v>14.31</v>
      </c>
      <c r="L310" s="174">
        <f t="shared" si="101"/>
        <v>6.86</v>
      </c>
      <c r="M310" s="143"/>
    </row>
    <row r="311" spans="2:13" s="139" customFormat="1" ht="30" customHeight="1" x14ac:dyDescent="0.25">
      <c r="B311" s="170" t="s">
        <v>6821</v>
      </c>
      <c r="C311" s="171" t="s">
        <v>1509</v>
      </c>
      <c r="D311" s="171" t="s">
        <v>8616</v>
      </c>
      <c r="E311" s="172" t="str">
        <f>VLOOKUP(C311,'[2]BOLETIM 191'!$A$8:$F$4131,2,FALSE)</f>
        <v>Chapisco</v>
      </c>
      <c r="F311" s="171" t="str">
        <f>VLOOKUP(C311,'[2]BOLETIM 191'!$A$8:$F$4131,3,FALSE)</f>
        <v>M2</v>
      </c>
      <c r="G311" s="18">
        <v>1.1200000000000001</v>
      </c>
      <c r="H311" s="18">
        <f>VLOOKUP(C311,'[2]BOLETIM 191'!$A$8:$F$4131,4,FALSE)</f>
        <v>2.25</v>
      </c>
      <c r="I311" s="18">
        <f>VLOOKUP(C311,'[2]BOLETIM 191'!$A$8:$F$4131,5,FALSE)</f>
        <v>4.7699999999999996</v>
      </c>
      <c r="J311" s="173">
        <f>VLOOKUP(C311,'[2]BOLETIM 191'!$A$8:$F$4131,6,FALSE)</f>
        <v>7.02</v>
      </c>
      <c r="K311" s="173">
        <f t="shared" si="99"/>
        <v>8.77</v>
      </c>
      <c r="L311" s="174">
        <f t="shared" si="101"/>
        <v>9.82</v>
      </c>
      <c r="M311" s="143"/>
    </row>
    <row r="312" spans="2:13" s="139" customFormat="1" ht="30" customHeight="1" x14ac:dyDescent="0.25">
      <c r="B312" s="170" t="s">
        <v>6821</v>
      </c>
      <c r="C312" s="171" t="s">
        <v>2691</v>
      </c>
      <c r="D312" s="171" t="s">
        <v>8617</v>
      </c>
      <c r="E312" s="172" t="str">
        <f>VLOOKUP(C312,'[2]BOLETIM 191'!$A$8:$F$4131,2,FALSE)</f>
        <v>Impermeabilização em argamassa impermeável com aditivo hidrófugo</v>
      </c>
      <c r="F312" s="171" t="str">
        <f>VLOOKUP(C312,'[2]BOLETIM 191'!$A$8:$F$4131,3,FALSE)</f>
        <v>M3</v>
      </c>
      <c r="G312" s="18">
        <v>0.03</v>
      </c>
      <c r="H312" s="18">
        <f>VLOOKUP(C312,'[2]BOLETIM 191'!$A$8:$F$4131,4,FALSE)</f>
        <v>464.34</v>
      </c>
      <c r="I312" s="18">
        <f>VLOOKUP(C312,'[2]BOLETIM 191'!$A$8:$F$4131,5,FALSE)</f>
        <v>352.34</v>
      </c>
      <c r="J312" s="173">
        <f>VLOOKUP(C312,'[2]BOLETIM 191'!$A$8:$F$4131,6,FALSE)</f>
        <v>816.68</v>
      </c>
      <c r="K312" s="173">
        <f t="shared" si="99"/>
        <v>1020.85</v>
      </c>
      <c r="L312" s="174">
        <f t="shared" si="101"/>
        <v>30.62</v>
      </c>
      <c r="M312" s="143"/>
    </row>
    <row r="313" spans="2:13" s="139" customFormat="1" ht="30" customHeight="1" x14ac:dyDescent="0.25">
      <c r="B313" s="170" t="s">
        <v>6821</v>
      </c>
      <c r="C313" s="171" t="s">
        <v>2679</v>
      </c>
      <c r="D313" s="171" t="s">
        <v>8618</v>
      </c>
      <c r="E313" s="172" t="str">
        <f>VLOOKUP(C313,'[2]BOLETIM 191'!$A$8:$F$4131,2,FALSE)</f>
        <v>Impermeabilização em pintura de asfalto oxidado com solventes orgânicos, sobre massa</v>
      </c>
      <c r="F313" s="171" t="str">
        <f>VLOOKUP(C313,'[2]BOLETIM 191'!$A$8:$F$4131,3,FALSE)</f>
        <v>M2</v>
      </c>
      <c r="G313" s="18">
        <v>0.96</v>
      </c>
      <c r="H313" s="18">
        <f>VLOOKUP(C313,'[2]BOLETIM 191'!$A$8:$F$4131,4,FALSE)</f>
        <v>11.83</v>
      </c>
      <c r="I313" s="18">
        <f>VLOOKUP(C313,'[2]BOLETIM 191'!$A$8:$F$4131,5,FALSE)</f>
        <v>8.14</v>
      </c>
      <c r="J313" s="173">
        <f>VLOOKUP(C313,'[2]BOLETIM 191'!$A$8:$F$4131,6,FALSE)</f>
        <v>19.97</v>
      </c>
      <c r="K313" s="173">
        <f t="shared" si="99"/>
        <v>24.96</v>
      </c>
      <c r="L313" s="174">
        <f t="shared" si="101"/>
        <v>23.96</v>
      </c>
      <c r="M313" s="143"/>
    </row>
    <row r="314" spans="2:13" s="139" customFormat="1" ht="30" customHeight="1" x14ac:dyDescent="0.25">
      <c r="B314" s="170" t="s">
        <v>6821</v>
      </c>
      <c r="C314" s="171" t="s">
        <v>2601</v>
      </c>
      <c r="D314" s="171" t="s">
        <v>8619</v>
      </c>
      <c r="E314" s="172" t="str">
        <f>VLOOKUP(C314,'[2]BOLETIM 191'!$A$8:$F$4131,2,FALSE)</f>
        <v>Junta a base de asfalto oxidado a quente</v>
      </c>
      <c r="F314" s="171" t="str">
        <f>VLOOKUP(C314,'[2]BOLETIM 191'!$A$8:$F$4131,3,FALSE)</f>
        <v>CM3</v>
      </c>
      <c r="G314" s="18">
        <v>704</v>
      </c>
      <c r="H314" s="18">
        <f>VLOOKUP(C314,'[2]BOLETIM 191'!$A$8:$F$4131,4,FALSE)</f>
        <v>0.14000000000000001</v>
      </c>
      <c r="I314" s="18">
        <f>VLOOKUP(C314,'[2]BOLETIM 191'!$A$8:$F$4131,5,FALSE)</f>
        <v>0.06</v>
      </c>
      <c r="J314" s="173">
        <f>VLOOKUP(C314,'[2]BOLETIM 191'!$A$8:$F$4131,6,FALSE)</f>
        <v>0.2</v>
      </c>
      <c r="K314" s="173">
        <f t="shared" si="99"/>
        <v>0.25</v>
      </c>
      <c r="L314" s="174">
        <f t="shared" si="101"/>
        <v>176</v>
      </c>
      <c r="M314" s="143"/>
    </row>
    <row r="315" spans="2:13" s="139" customFormat="1" ht="42" customHeight="1" x14ac:dyDescent="0.25">
      <c r="B315" s="166"/>
      <c r="C315" s="167"/>
      <c r="D315" s="167" t="s">
        <v>8591</v>
      </c>
      <c r="E315" s="168" t="s">
        <v>8271</v>
      </c>
      <c r="F315" s="168"/>
      <c r="G315" s="168"/>
      <c r="H315" s="168"/>
      <c r="I315" s="168"/>
      <c r="J315" s="168"/>
      <c r="K315" s="168"/>
      <c r="L315" s="169">
        <f>SUM(L316:L333)</f>
        <v>499.71000000000004</v>
      </c>
      <c r="M315" s="143"/>
    </row>
    <row r="316" spans="2:13" s="139" customFormat="1" ht="30" customHeight="1" x14ac:dyDescent="0.25">
      <c r="B316" s="170" t="s">
        <v>6821</v>
      </c>
      <c r="C316" s="171" t="s">
        <v>299</v>
      </c>
      <c r="D316" s="171" t="s">
        <v>8620</v>
      </c>
      <c r="E316" s="172" t="str">
        <f>VLOOKUP(C316,'[2]BOLETIM 191'!$A$8:$F$4131,2,FALSE)</f>
        <v>Locação de obra de edificação</v>
      </c>
      <c r="F316" s="171" t="str">
        <f>VLOOKUP(C316,'[2]BOLETIM 191'!$A$8:$F$4131,3,FALSE)</f>
        <v>M2</v>
      </c>
      <c r="G316" s="18">
        <v>1.69</v>
      </c>
      <c r="H316" s="18">
        <f>VLOOKUP(C316,'[2]BOLETIM 191'!$A$8:$F$4131,4,FALSE)</f>
        <v>10.97</v>
      </c>
      <c r="I316" s="18">
        <f>VLOOKUP(C316,'[2]BOLETIM 191'!$A$8:$F$4131,5,FALSE)</f>
        <v>5.87</v>
      </c>
      <c r="J316" s="173">
        <f>VLOOKUP(C316,'[2]BOLETIM 191'!$A$8:$F$4131,6,FALSE)</f>
        <v>16.84</v>
      </c>
      <c r="K316" s="173">
        <f t="shared" ref="K316:K333" si="102">TRUNC(J316*1.25,2)</f>
        <v>21.05</v>
      </c>
      <c r="L316" s="174">
        <f t="shared" ref="L316:L324" si="103">TRUNC(G316*K316,2)</f>
        <v>35.57</v>
      </c>
      <c r="M316" s="143"/>
    </row>
    <row r="317" spans="2:13" s="139" customFormat="1" ht="30" customHeight="1" x14ac:dyDescent="0.25">
      <c r="B317" s="170" t="s">
        <v>6821</v>
      </c>
      <c r="C317" s="171" t="s">
        <v>801</v>
      </c>
      <c r="D317" s="171" t="s">
        <v>8621</v>
      </c>
      <c r="E317" s="172" t="str">
        <f>VLOOKUP(C317,'[2]BOLETIM 191'!$A$8:$F$4131,2,FALSE)</f>
        <v>Escavação manual em solo de 1ª e 2ª categoria em vala ou cava até 1,5 m</v>
      </c>
      <c r="F317" s="171" t="str">
        <f>VLOOKUP(C317,'[2]BOLETIM 191'!$A$8:$F$4131,3,FALSE)</f>
        <v>M3</v>
      </c>
      <c r="G317" s="18">
        <v>0.69</v>
      </c>
      <c r="H317" s="18">
        <f>VLOOKUP(C317,'[2]BOLETIM 191'!$A$8:$F$4131,4,FALSE)</f>
        <v>0</v>
      </c>
      <c r="I317" s="18">
        <f>VLOOKUP(C317,'[2]BOLETIM 191'!$A$8:$F$4131,5,FALSE)</f>
        <v>61.08</v>
      </c>
      <c r="J317" s="173">
        <f>VLOOKUP(C317,'[2]BOLETIM 191'!$A$8:$F$4131,6,FALSE)</f>
        <v>61.08</v>
      </c>
      <c r="K317" s="173">
        <f t="shared" si="102"/>
        <v>76.349999999999994</v>
      </c>
      <c r="L317" s="174">
        <f t="shared" si="103"/>
        <v>52.68</v>
      </c>
      <c r="M317" s="143"/>
    </row>
    <row r="318" spans="2:13" s="139" customFormat="1" ht="30" customHeight="1" x14ac:dyDescent="0.25">
      <c r="B318" s="170" t="s">
        <v>6821</v>
      </c>
      <c r="C318" s="171" t="s">
        <v>807</v>
      </c>
      <c r="D318" s="171" t="s">
        <v>8622</v>
      </c>
      <c r="E318" s="172" t="str">
        <f>VLOOKUP(C318,'[2]BOLETIM 191'!$A$8:$F$4131,2,FALSE)</f>
        <v>Reaterro manual apiloado sem controle de compactação</v>
      </c>
      <c r="F318" s="171" t="str">
        <f>VLOOKUP(C318,'[2]BOLETIM 191'!$A$8:$F$4131,3,FALSE)</f>
        <v>M3</v>
      </c>
      <c r="G318" s="18">
        <v>0.5</v>
      </c>
      <c r="H318" s="18">
        <f>VLOOKUP(C318,'[2]BOLETIM 191'!$A$8:$F$4131,4,FALSE)</f>
        <v>0</v>
      </c>
      <c r="I318" s="18">
        <f>VLOOKUP(C318,'[2]BOLETIM 191'!$A$8:$F$4131,5,FALSE)</f>
        <v>19</v>
      </c>
      <c r="J318" s="173">
        <f>VLOOKUP(C318,'[2]BOLETIM 191'!$A$8:$F$4131,6,FALSE)</f>
        <v>19</v>
      </c>
      <c r="K318" s="173">
        <f t="shared" si="102"/>
        <v>23.75</v>
      </c>
      <c r="L318" s="174">
        <f t="shared" si="103"/>
        <v>11.87</v>
      </c>
      <c r="M318" s="143"/>
    </row>
    <row r="319" spans="2:13" s="139" customFormat="1" ht="30" customHeight="1" x14ac:dyDescent="0.25">
      <c r="B319" s="170" t="s">
        <v>6821</v>
      </c>
      <c r="C319" s="171" t="s">
        <v>843</v>
      </c>
      <c r="D319" s="171" t="s">
        <v>8623</v>
      </c>
      <c r="E319" s="172" t="str">
        <f>VLOOKUP(C319,'[2]BOLETIM 191'!$A$8:$F$4131,2,FALSE)</f>
        <v>Espalhamento de solo em bota-fora com compactação sem controle</v>
      </c>
      <c r="F319" s="171" t="str">
        <f>VLOOKUP(C319,'[2]BOLETIM 191'!$A$8:$F$4131,3,FALSE)</f>
        <v>M3</v>
      </c>
      <c r="G319" s="18">
        <v>0.19</v>
      </c>
      <c r="H319" s="18">
        <f>VLOOKUP(C319,'[2]BOLETIM 191'!$A$8:$F$4131,4,FALSE)</f>
        <v>6.75</v>
      </c>
      <c r="I319" s="18">
        <f>VLOOKUP(C319,'[2]BOLETIM 191'!$A$8:$F$4131,5,FALSE)</f>
        <v>0.12</v>
      </c>
      <c r="J319" s="173">
        <f>VLOOKUP(C319,'[2]BOLETIM 191'!$A$8:$F$4131,6,FALSE)</f>
        <v>6.87</v>
      </c>
      <c r="K319" s="173">
        <f t="shared" si="102"/>
        <v>8.58</v>
      </c>
      <c r="L319" s="174">
        <f t="shared" si="103"/>
        <v>1.63</v>
      </c>
      <c r="M319" s="143"/>
    </row>
    <row r="320" spans="2:13" s="139" customFormat="1" ht="30" customHeight="1" x14ac:dyDescent="0.25">
      <c r="B320" s="170" t="s">
        <v>6821</v>
      </c>
      <c r="C320" s="171" t="s">
        <v>1039</v>
      </c>
      <c r="D320" s="171" t="s">
        <v>8624</v>
      </c>
      <c r="E320" s="172" t="str">
        <f>VLOOKUP(C320,'[2]BOLETIM 191'!$A$8:$F$4131,2,FALSE)</f>
        <v>Lastro de pedra britada</v>
      </c>
      <c r="F320" s="171" t="str">
        <f>VLOOKUP(C320,'[2]BOLETIM 191'!$A$8:$F$4131,3,FALSE)</f>
        <v>M3</v>
      </c>
      <c r="G320" s="18">
        <v>0.03</v>
      </c>
      <c r="H320" s="18">
        <f>VLOOKUP(C320,'[2]BOLETIM 191'!$A$8:$F$4131,4,FALSE)</f>
        <v>157.34</v>
      </c>
      <c r="I320" s="18">
        <f>VLOOKUP(C320,'[2]BOLETIM 191'!$A$8:$F$4131,5,FALSE)</f>
        <v>30.54</v>
      </c>
      <c r="J320" s="173">
        <f>VLOOKUP(C320,'[2]BOLETIM 191'!$A$8:$F$4131,6,FALSE)</f>
        <v>187.88</v>
      </c>
      <c r="K320" s="173">
        <f t="shared" si="102"/>
        <v>234.85</v>
      </c>
      <c r="L320" s="174">
        <f t="shared" si="103"/>
        <v>7.04</v>
      </c>
      <c r="M320" s="143"/>
    </row>
    <row r="321" spans="2:13" s="139" customFormat="1" ht="30" customHeight="1" x14ac:dyDescent="0.25">
      <c r="B321" s="170" t="s">
        <v>6821</v>
      </c>
      <c r="C321" s="171" t="s">
        <v>923</v>
      </c>
      <c r="D321" s="171" t="s">
        <v>8625</v>
      </c>
      <c r="E321" s="172" t="str">
        <f>VLOOKUP(C321,'[2]BOLETIM 191'!$A$8:$F$4131,2,FALSE)</f>
        <v>Forma em madeira comum para fundação</v>
      </c>
      <c r="F321" s="171" t="str">
        <f>VLOOKUP(C321,'[2]BOLETIM 191'!$A$8:$F$4131,3,FALSE)</f>
        <v>M2</v>
      </c>
      <c r="G321" s="18">
        <v>0.21</v>
      </c>
      <c r="H321" s="18">
        <f>VLOOKUP(C321,'[2]BOLETIM 191'!$A$8:$F$4131,4,FALSE)</f>
        <v>42.04</v>
      </c>
      <c r="I321" s="18">
        <f>VLOOKUP(C321,'[2]BOLETIM 191'!$A$8:$F$4131,5,FALSE)</f>
        <v>58.7</v>
      </c>
      <c r="J321" s="173">
        <f>VLOOKUP(C321,'[2]BOLETIM 191'!$A$8:$F$4131,6,FALSE)</f>
        <v>100.74</v>
      </c>
      <c r="K321" s="173">
        <f t="shared" si="102"/>
        <v>125.92</v>
      </c>
      <c r="L321" s="174">
        <f t="shared" si="103"/>
        <v>26.44</v>
      </c>
      <c r="M321" s="143"/>
    </row>
    <row r="322" spans="2:13" s="139" customFormat="1" ht="30" customHeight="1" x14ac:dyDescent="0.25">
      <c r="B322" s="170" t="s">
        <v>6821</v>
      </c>
      <c r="C322" s="171" t="s">
        <v>1208</v>
      </c>
      <c r="D322" s="171" t="s">
        <v>8626</v>
      </c>
      <c r="E322" s="172" t="str">
        <f>VLOOKUP(C322,'[2]BOLETIM 191'!$A$8:$F$4131,2,FALSE)</f>
        <v>Alvenaria de elevação de 1/2 tijolo maciço comum</v>
      </c>
      <c r="F322" s="171" t="str">
        <f>VLOOKUP(C322,'[2]BOLETIM 191'!$A$8:$F$4131,3,FALSE)</f>
        <v>M2</v>
      </c>
      <c r="G322" s="18">
        <v>0.54</v>
      </c>
      <c r="H322" s="18">
        <f>VLOOKUP(C322,'[2]BOLETIM 191'!$A$8:$F$4131,4,FALSE)</f>
        <v>45.69</v>
      </c>
      <c r="I322" s="18">
        <f>VLOOKUP(C322,'[2]BOLETIM 191'!$A$8:$F$4131,5,FALSE)</f>
        <v>73.11</v>
      </c>
      <c r="J322" s="173">
        <f>VLOOKUP(C322,'[2]BOLETIM 191'!$A$8:$F$4131,6,FALSE)</f>
        <v>118.8</v>
      </c>
      <c r="K322" s="173">
        <f t="shared" si="102"/>
        <v>148.5</v>
      </c>
      <c r="L322" s="174">
        <f t="shared" si="103"/>
        <v>80.19</v>
      </c>
      <c r="M322" s="143"/>
    </row>
    <row r="323" spans="2:13" s="139" customFormat="1" ht="30" customHeight="1" x14ac:dyDescent="0.25">
      <c r="B323" s="170" t="s">
        <v>6821</v>
      </c>
      <c r="C323" s="171" t="s">
        <v>1260</v>
      </c>
      <c r="D323" s="171" t="s">
        <v>8627</v>
      </c>
      <c r="E323" s="172" t="str">
        <f>VLOOKUP(C323,'[2]BOLETIM 191'!$A$8:$F$4131,2,FALSE)</f>
        <v>Vergas, contravergas e pilaretes de concreto armado</v>
      </c>
      <c r="F323" s="171" t="str">
        <f>VLOOKUP(C323,'[2]BOLETIM 191'!$A$8:$F$4131,3,FALSE)</f>
        <v>M3</v>
      </c>
      <c r="G323" s="18">
        <v>0.01</v>
      </c>
      <c r="H323" s="18">
        <f>VLOOKUP(C323,'[2]BOLETIM 191'!$A$8:$F$4131,4,FALSE)</f>
        <v>990.38</v>
      </c>
      <c r="I323" s="18">
        <f>VLOOKUP(C323,'[2]BOLETIM 191'!$A$8:$F$4131,5,FALSE)</f>
        <v>853.76</v>
      </c>
      <c r="J323" s="173">
        <f>VLOOKUP(C323,'[2]BOLETIM 191'!$A$8:$F$4131,6,FALSE)</f>
        <v>1844.14</v>
      </c>
      <c r="K323" s="173">
        <f t="shared" si="102"/>
        <v>2305.17</v>
      </c>
      <c r="L323" s="174">
        <f t="shared" si="103"/>
        <v>23.05</v>
      </c>
      <c r="M323" s="143"/>
    </row>
    <row r="324" spans="2:13" s="139" customFormat="1" ht="30" customHeight="1" x14ac:dyDescent="0.25">
      <c r="B324" s="170" t="s">
        <v>6821</v>
      </c>
      <c r="C324" s="171" t="s">
        <v>935</v>
      </c>
      <c r="D324" s="171" t="s">
        <v>8628</v>
      </c>
      <c r="E324" s="172" t="str">
        <f>VLOOKUP(C324,'[2]BOLETIM 191'!$A$8:$F$4131,2,FALSE)</f>
        <v>Forma plana em compensado para estrutura convencional</v>
      </c>
      <c r="F324" s="171" t="str">
        <f>VLOOKUP(C324,'[2]BOLETIM 191'!$A$8:$F$4131,3,FALSE)</f>
        <v>M2</v>
      </c>
      <c r="G324" s="18">
        <v>0.28000000000000003</v>
      </c>
      <c r="H324" s="18">
        <f>VLOOKUP(C324,'[2]BOLETIM 191'!$A$8:$F$4131,4,FALSE)</f>
        <v>125.98</v>
      </c>
      <c r="I324" s="18">
        <f>VLOOKUP(C324,'[2]BOLETIM 191'!$A$8:$F$4131,5,FALSE)</f>
        <v>63.21</v>
      </c>
      <c r="J324" s="173">
        <f>VLOOKUP(C324,'[2]BOLETIM 191'!$A$8:$F$4131,6,FALSE)</f>
        <v>189.19</v>
      </c>
      <c r="K324" s="173">
        <f t="shared" si="102"/>
        <v>236.48</v>
      </c>
      <c r="L324" s="174">
        <f t="shared" si="103"/>
        <v>66.209999999999994</v>
      </c>
      <c r="M324" s="143"/>
    </row>
    <row r="325" spans="2:13" s="139" customFormat="1" ht="30" customHeight="1" x14ac:dyDescent="0.25">
      <c r="B325" s="170" t="s">
        <v>6821</v>
      </c>
      <c r="C325" s="171" t="s">
        <v>979</v>
      </c>
      <c r="D325" s="171" t="s">
        <v>8629</v>
      </c>
      <c r="E325" s="172" t="str">
        <f>VLOOKUP(C325,'[2]BOLETIM 191'!$A$8:$F$4131,2,FALSE)</f>
        <v>Armadura em tela soldada de aço</v>
      </c>
      <c r="F325" s="171" t="str">
        <f>VLOOKUP(C325,'[2]BOLETIM 191'!$A$8:$F$4131,3,FALSE)</f>
        <v>KG</v>
      </c>
      <c r="G325" s="18">
        <v>1.66</v>
      </c>
      <c r="H325" s="18">
        <f>VLOOKUP(C325,'[2]BOLETIM 191'!$A$8:$F$4131,4,FALSE)</f>
        <v>11.73</v>
      </c>
      <c r="I325" s="18">
        <f>VLOOKUP(C325,'[2]BOLETIM 191'!$A$8:$F$4131,5,FALSE)</f>
        <v>1.31</v>
      </c>
      <c r="J325" s="173">
        <f>VLOOKUP(C325,'[2]BOLETIM 191'!$A$8:$F$4131,6,FALSE)</f>
        <v>13.04</v>
      </c>
      <c r="K325" s="173">
        <f t="shared" si="102"/>
        <v>16.3</v>
      </c>
      <c r="L325" s="174">
        <f t="shared" ref="L325" si="104">TRUNC(G325*K325,2)</f>
        <v>27.05</v>
      </c>
      <c r="M325" s="143"/>
    </row>
    <row r="326" spans="2:13" s="139" customFormat="1" ht="30" customHeight="1" x14ac:dyDescent="0.25">
      <c r="B326" s="170" t="s">
        <v>6821</v>
      </c>
      <c r="C326" s="171" t="s">
        <v>1005</v>
      </c>
      <c r="D326" s="171" t="s">
        <v>8630</v>
      </c>
      <c r="E326" s="172" t="str">
        <f>VLOOKUP(C326,'[2]BOLETIM 191'!$A$8:$F$4131,2,FALSE)</f>
        <v>Concreto preparado no local, fck = 20 MPa</v>
      </c>
      <c r="F326" s="171" t="str">
        <f>VLOOKUP(C326,'[2]BOLETIM 191'!$A$8:$F$4131,3,FALSE)</f>
        <v>M3</v>
      </c>
      <c r="G326" s="18">
        <v>0.06</v>
      </c>
      <c r="H326" s="18">
        <f>VLOOKUP(C326,'[2]BOLETIM 191'!$A$8:$F$4131,4,FALSE)</f>
        <v>383.49</v>
      </c>
      <c r="I326" s="18">
        <f>VLOOKUP(C326,'[2]BOLETIM 191'!$A$8:$F$4131,5,FALSE)</f>
        <v>122.16</v>
      </c>
      <c r="J326" s="173">
        <f>VLOOKUP(C326,'[2]BOLETIM 191'!$A$8:$F$4131,6,FALSE)</f>
        <v>505.65</v>
      </c>
      <c r="K326" s="173">
        <f t="shared" si="102"/>
        <v>632.05999999999995</v>
      </c>
      <c r="L326" s="174">
        <f t="shared" ref="L326:L333" si="105">TRUNC(G326*K326,2)</f>
        <v>37.92</v>
      </c>
      <c r="M326" s="143"/>
    </row>
    <row r="327" spans="2:13" s="139" customFormat="1" ht="30" customHeight="1" x14ac:dyDescent="0.25">
      <c r="B327" s="170" t="s">
        <v>6821</v>
      </c>
      <c r="C327" s="171" t="s">
        <v>1027</v>
      </c>
      <c r="D327" s="171" t="s">
        <v>8631</v>
      </c>
      <c r="E327" s="172" t="str">
        <f>VLOOKUP(C327,'[2]BOLETIM 191'!$A$8:$F$4131,2,FALSE)</f>
        <v>Lançamento e adensamento de concreto ou massa em fundação</v>
      </c>
      <c r="F327" s="171" t="str">
        <f>VLOOKUP(C327,'[2]BOLETIM 191'!$A$8:$F$4131,3,FALSE)</f>
        <v>M3</v>
      </c>
      <c r="G327" s="18">
        <v>0.04</v>
      </c>
      <c r="H327" s="18">
        <f>VLOOKUP(C327,'[2]BOLETIM 191'!$A$8:$F$4131,4,FALSE)</f>
        <v>0</v>
      </c>
      <c r="I327" s="18">
        <f>VLOOKUP(C327,'[2]BOLETIM 191'!$A$8:$F$4131,5,FALSE)</f>
        <v>171.74</v>
      </c>
      <c r="J327" s="173">
        <f>VLOOKUP(C327,'[2]BOLETIM 191'!$A$8:$F$4131,6,FALSE)</f>
        <v>171.74</v>
      </c>
      <c r="K327" s="173">
        <f t="shared" si="102"/>
        <v>214.67</v>
      </c>
      <c r="L327" s="174">
        <f t="shared" si="105"/>
        <v>8.58</v>
      </c>
      <c r="M327" s="143"/>
    </row>
    <row r="328" spans="2:13" s="139" customFormat="1" ht="30" customHeight="1" x14ac:dyDescent="0.25">
      <c r="B328" s="170" t="s">
        <v>6821</v>
      </c>
      <c r="C328" s="171" t="s">
        <v>1029</v>
      </c>
      <c r="D328" s="171" t="s">
        <v>8632</v>
      </c>
      <c r="E328" s="172" t="str">
        <f>VLOOKUP(C328,'[2]BOLETIM 191'!$A$8:$F$4131,2,FALSE)</f>
        <v>Lançamento e adensamento de concreto ou massa em estrutura</v>
      </c>
      <c r="F328" s="171" t="str">
        <f>VLOOKUP(C328,'[2]BOLETIM 191'!$A$8:$F$4131,3,FALSE)</f>
        <v>M3</v>
      </c>
      <c r="G328" s="18">
        <v>0.02</v>
      </c>
      <c r="H328" s="18">
        <f>VLOOKUP(C328,'[2]BOLETIM 191'!$A$8:$F$4131,4,FALSE)</f>
        <v>0</v>
      </c>
      <c r="I328" s="18">
        <f>VLOOKUP(C328,'[2]BOLETIM 191'!$A$8:$F$4131,5,FALSE)</f>
        <v>118.63</v>
      </c>
      <c r="J328" s="173">
        <f>VLOOKUP(C328,'[2]BOLETIM 191'!$A$8:$F$4131,6,FALSE)</f>
        <v>118.63</v>
      </c>
      <c r="K328" s="173">
        <f t="shared" si="102"/>
        <v>148.28</v>
      </c>
      <c r="L328" s="174">
        <f t="shared" si="105"/>
        <v>2.96</v>
      </c>
      <c r="M328" s="143"/>
    </row>
    <row r="329" spans="2:13" s="139" customFormat="1" ht="30" customHeight="1" x14ac:dyDescent="0.25">
      <c r="B329" s="170" t="s">
        <v>6821</v>
      </c>
      <c r="C329" s="171" t="s">
        <v>973</v>
      </c>
      <c r="D329" s="171" t="s">
        <v>8633</v>
      </c>
      <c r="E329" s="172" t="str">
        <f>VLOOKUP(C329,'[2]BOLETIM 191'!$A$8:$F$4131,2,FALSE)</f>
        <v>Armadura em barra de aço CA-50 (A ou B) fyk = 500 MPa</v>
      </c>
      <c r="F329" s="171" t="str">
        <f>VLOOKUP(C329,'[2]BOLETIM 191'!$A$8:$F$4131,3,FALSE)</f>
        <v>KG</v>
      </c>
      <c r="G329" s="18">
        <v>0.24</v>
      </c>
      <c r="H329" s="18">
        <f>VLOOKUP(C329,'[2]BOLETIM 191'!$A$8:$F$4131,4,FALSE)</f>
        <v>8.83</v>
      </c>
      <c r="I329" s="18">
        <f>VLOOKUP(C329,'[2]BOLETIM 191'!$A$8:$F$4131,5,FALSE)</f>
        <v>2.62</v>
      </c>
      <c r="J329" s="173">
        <f>VLOOKUP(C329,'[2]BOLETIM 191'!$A$8:$F$4131,6,FALSE)</f>
        <v>11.45</v>
      </c>
      <c r="K329" s="173">
        <f t="shared" si="102"/>
        <v>14.31</v>
      </c>
      <c r="L329" s="174">
        <f t="shared" si="105"/>
        <v>3.43</v>
      </c>
      <c r="M329" s="143"/>
    </row>
    <row r="330" spans="2:13" s="139" customFormat="1" ht="30" customHeight="1" x14ac:dyDescent="0.25">
      <c r="B330" s="170" t="s">
        <v>6821</v>
      </c>
      <c r="C330" s="171" t="s">
        <v>1509</v>
      </c>
      <c r="D330" s="171" t="s">
        <v>8634</v>
      </c>
      <c r="E330" s="172" t="str">
        <f>VLOOKUP(C330,'[2]BOLETIM 191'!$A$8:$F$4131,2,FALSE)</f>
        <v>Chapisco</v>
      </c>
      <c r="F330" s="171" t="str">
        <f>VLOOKUP(C330,'[2]BOLETIM 191'!$A$8:$F$4131,3,FALSE)</f>
        <v>M2</v>
      </c>
      <c r="G330" s="18">
        <v>0.56000000000000005</v>
      </c>
      <c r="H330" s="18">
        <f>VLOOKUP(C330,'[2]BOLETIM 191'!$A$8:$F$4131,4,FALSE)</f>
        <v>2.25</v>
      </c>
      <c r="I330" s="18">
        <f>VLOOKUP(C330,'[2]BOLETIM 191'!$A$8:$F$4131,5,FALSE)</f>
        <v>4.7699999999999996</v>
      </c>
      <c r="J330" s="173">
        <f>VLOOKUP(C330,'[2]BOLETIM 191'!$A$8:$F$4131,6,FALSE)</f>
        <v>7.02</v>
      </c>
      <c r="K330" s="173">
        <f t="shared" si="102"/>
        <v>8.77</v>
      </c>
      <c r="L330" s="174">
        <f t="shared" si="105"/>
        <v>4.91</v>
      </c>
      <c r="M330" s="143"/>
    </row>
    <row r="331" spans="2:13" s="139" customFormat="1" ht="30" customHeight="1" x14ac:dyDescent="0.25">
      <c r="B331" s="170" t="s">
        <v>6821</v>
      </c>
      <c r="C331" s="171" t="s">
        <v>2691</v>
      </c>
      <c r="D331" s="171" t="s">
        <v>8635</v>
      </c>
      <c r="E331" s="172" t="str">
        <f>VLOOKUP(C331,'[2]BOLETIM 191'!$A$8:$F$4131,2,FALSE)</f>
        <v>Impermeabilização em argamassa impermeável com aditivo hidrófugo</v>
      </c>
      <c r="F331" s="171" t="str">
        <f>VLOOKUP(C331,'[2]BOLETIM 191'!$A$8:$F$4131,3,FALSE)</f>
        <v>M3</v>
      </c>
      <c r="G331" s="18">
        <v>0.01</v>
      </c>
      <c r="H331" s="18">
        <f>VLOOKUP(C331,'[2]BOLETIM 191'!$A$8:$F$4131,4,FALSE)</f>
        <v>464.34</v>
      </c>
      <c r="I331" s="18">
        <f>VLOOKUP(C331,'[2]BOLETIM 191'!$A$8:$F$4131,5,FALSE)</f>
        <v>352.34</v>
      </c>
      <c r="J331" s="173">
        <f>VLOOKUP(C331,'[2]BOLETIM 191'!$A$8:$F$4131,6,FALSE)</f>
        <v>816.68</v>
      </c>
      <c r="K331" s="173">
        <f t="shared" si="102"/>
        <v>1020.85</v>
      </c>
      <c r="L331" s="174">
        <f t="shared" si="105"/>
        <v>10.199999999999999</v>
      </c>
      <c r="M331" s="143"/>
    </row>
    <row r="332" spans="2:13" s="139" customFormat="1" ht="30" customHeight="1" x14ac:dyDescent="0.25">
      <c r="B332" s="170" t="s">
        <v>6821</v>
      </c>
      <c r="C332" s="171" t="s">
        <v>2679</v>
      </c>
      <c r="D332" s="171" t="s">
        <v>8636</v>
      </c>
      <c r="E332" s="172" t="str">
        <f>VLOOKUP(C332,'[2]BOLETIM 191'!$A$8:$F$4131,2,FALSE)</f>
        <v>Impermeabilização em pintura de asfalto oxidado com solventes orgânicos, sobre massa</v>
      </c>
      <c r="F332" s="171" t="str">
        <f>VLOOKUP(C332,'[2]BOLETIM 191'!$A$8:$F$4131,3,FALSE)</f>
        <v>M2</v>
      </c>
      <c r="G332" s="18">
        <v>0.48</v>
      </c>
      <c r="H332" s="18">
        <f>VLOOKUP(C332,'[2]BOLETIM 191'!$A$8:$F$4131,4,FALSE)</f>
        <v>11.83</v>
      </c>
      <c r="I332" s="18">
        <f>VLOOKUP(C332,'[2]BOLETIM 191'!$A$8:$F$4131,5,FALSE)</f>
        <v>8.14</v>
      </c>
      <c r="J332" s="173">
        <f>VLOOKUP(C332,'[2]BOLETIM 191'!$A$8:$F$4131,6,FALSE)</f>
        <v>19.97</v>
      </c>
      <c r="K332" s="173">
        <f t="shared" si="102"/>
        <v>24.96</v>
      </c>
      <c r="L332" s="174">
        <f t="shared" si="105"/>
        <v>11.98</v>
      </c>
      <c r="M332" s="143"/>
    </row>
    <row r="333" spans="2:13" s="139" customFormat="1" ht="30" customHeight="1" x14ac:dyDescent="0.25">
      <c r="B333" s="170" t="s">
        <v>6821</v>
      </c>
      <c r="C333" s="171" t="s">
        <v>2601</v>
      </c>
      <c r="D333" s="171" t="s">
        <v>8637</v>
      </c>
      <c r="E333" s="172" t="str">
        <f>VLOOKUP(C333,'[2]BOLETIM 191'!$A$8:$F$4131,2,FALSE)</f>
        <v>Junta a base de asfalto oxidado a quente</v>
      </c>
      <c r="F333" s="171" t="str">
        <f>VLOOKUP(C333,'[2]BOLETIM 191'!$A$8:$F$4131,3,FALSE)</f>
        <v>CM3</v>
      </c>
      <c r="G333" s="18">
        <v>352</v>
      </c>
      <c r="H333" s="18">
        <f>VLOOKUP(C333,'[2]BOLETIM 191'!$A$8:$F$4131,4,FALSE)</f>
        <v>0.14000000000000001</v>
      </c>
      <c r="I333" s="18">
        <f>VLOOKUP(C333,'[2]BOLETIM 191'!$A$8:$F$4131,5,FALSE)</f>
        <v>0.06</v>
      </c>
      <c r="J333" s="173">
        <f>VLOOKUP(C333,'[2]BOLETIM 191'!$A$8:$F$4131,6,FALSE)</f>
        <v>0.2</v>
      </c>
      <c r="K333" s="173">
        <f t="shared" si="102"/>
        <v>0.25</v>
      </c>
      <c r="L333" s="174">
        <f t="shared" si="105"/>
        <v>88</v>
      </c>
      <c r="M333" s="143"/>
    </row>
    <row r="334" spans="2:13" s="139" customFormat="1" ht="42" customHeight="1" x14ac:dyDescent="0.25">
      <c r="B334" s="166"/>
      <c r="C334" s="167"/>
      <c r="D334" s="167" t="s">
        <v>8592</v>
      </c>
      <c r="E334" s="168" t="s">
        <v>8272</v>
      </c>
      <c r="F334" s="168"/>
      <c r="G334" s="168"/>
      <c r="H334" s="168"/>
      <c r="I334" s="168"/>
      <c r="J334" s="168"/>
      <c r="K334" s="168"/>
      <c r="L334" s="169">
        <f>SUM(L335:L336)</f>
        <v>731.67</v>
      </c>
      <c r="M334" s="143"/>
    </row>
    <row r="335" spans="2:13" s="139" customFormat="1" ht="30" customHeight="1" x14ac:dyDescent="0.25">
      <c r="B335" s="170" t="s">
        <v>6821</v>
      </c>
      <c r="C335" s="171" t="s">
        <v>5695</v>
      </c>
      <c r="D335" s="171" t="s">
        <v>8638</v>
      </c>
      <c r="E335" s="172" t="str">
        <f>VLOOKUP(C335,'[2]BOLETIM 191'!$A$8:$F$4131,2,FALSE)</f>
        <v>Ralo seco em PVC rígido de 100 x 40 mm, com grelha</v>
      </c>
      <c r="F335" s="171" t="str">
        <f>VLOOKUP(C335,'[2]BOLETIM 191'!$A$8:$F$4131,3,FALSE)</f>
        <v>UN</v>
      </c>
      <c r="G335" s="18">
        <v>1</v>
      </c>
      <c r="H335" s="18">
        <f>VLOOKUP(C335,'[2]BOLETIM 191'!$A$8:$F$4131,4,FALSE)</f>
        <v>35.89</v>
      </c>
      <c r="I335" s="18">
        <f>VLOOKUP(C335,'[2]BOLETIM 191'!$A$8:$F$4131,5,FALSE)</f>
        <v>50.05</v>
      </c>
      <c r="J335" s="173">
        <f>VLOOKUP(C335,'[2]BOLETIM 191'!$A$8:$F$4131,6,FALSE)</f>
        <v>85.94</v>
      </c>
      <c r="K335" s="173">
        <f t="shared" ref="K335:K336" si="106">TRUNC(J335*1.25,2)</f>
        <v>107.42</v>
      </c>
      <c r="L335" s="174">
        <f t="shared" ref="L335:L336" si="107">TRUNC(G335*K335,2)</f>
        <v>107.42</v>
      </c>
      <c r="M335" s="143"/>
    </row>
    <row r="336" spans="2:13" s="139" customFormat="1" ht="30" customHeight="1" x14ac:dyDescent="0.25">
      <c r="B336" s="170" t="s">
        <v>6821</v>
      </c>
      <c r="C336" s="171" t="s">
        <v>5678</v>
      </c>
      <c r="D336" s="171" t="s">
        <v>8639</v>
      </c>
      <c r="E336" s="172" t="str">
        <f>VLOOKUP(C336,'[2]BOLETIM 191'!$A$8:$F$4131,2,FALSE)</f>
        <v>Caixa sifonada de PVC rígido de 100 x 150 x 50 mm, com grelha</v>
      </c>
      <c r="F336" s="171" t="str">
        <f>VLOOKUP(C336,'[2]BOLETIM 191'!$A$8:$F$4131,3,FALSE)</f>
        <v>UN</v>
      </c>
      <c r="G336" s="18">
        <v>5</v>
      </c>
      <c r="H336" s="18">
        <f>VLOOKUP(C336,'[2]BOLETIM 191'!$A$8:$F$4131,4,FALSE)</f>
        <v>49.83</v>
      </c>
      <c r="I336" s="18">
        <f>VLOOKUP(C336,'[2]BOLETIM 191'!$A$8:$F$4131,5,FALSE)</f>
        <v>50.05</v>
      </c>
      <c r="J336" s="173">
        <f>VLOOKUP(C336,'[2]BOLETIM 191'!$A$8:$F$4131,6,FALSE)</f>
        <v>99.88</v>
      </c>
      <c r="K336" s="173">
        <f t="shared" si="106"/>
        <v>124.85</v>
      </c>
      <c r="L336" s="174">
        <f t="shared" si="107"/>
        <v>624.25</v>
      </c>
      <c r="M336" s="143"/>
    </row>
    <row r="337" spans="2:13" s="139" customFormat="1" ht="42" customHeight="1" x14ac:dyDescent="0.25">
      <c r="B337" s="166"/>
      <c r="C337" s="167"/>
      <c r="D337" s="167" t="s">
        <v>8593</v>
      </c>
      <c r="E337" s="168" t="s">
        <v>8645</v>
      </c>
      <c r="F337" s="168"/>
      <c r="G337" s="168"/>
      <c r="H337" s="168"/>
      <c r="I337" s="168"/>
      <c r="J337" s="168"/>
      <c r="K337" s="168"/>
      <c r="L337" s="169">
        <f>SUM(L338:L338)</f>
        <v>3298.57</v>
      </c>
      <c r="M337" s="143"/>
    </row>
    <row r="338" spans="2:13" s="139" customFormat="1" ht="42" customHeight="1" x14ac:dyDescent="0.25">
      <c r="B338" s="170" t="s">
        <v>6821</v>
      </c>
      <c r="C338" s="171" t="s">
        <v>4813</v>
      </c>
      <c r="D338" s="171" t="s">
        <v>8640</v>
      </c>
      <c r="E338" s="172" t="str">
        <f>VLOOKUP(C338,'[2]BOLETIM 191'!$A$8:$F$4131,2,FALSE)</f>
        <v>Tubo de PVC rígido PxB com virola e anel de borracha, linha esgoto série reforçada ´R´, DN= 75 mm, inclusive conexões</v>
      </c>
      <c r="F338" s="171" t="str">
        <f>VLOOKUP(C338,'[2]BOLETIM 191'!$A$8:$F$4131,3,FALSE)</f>
        <v>M</v>
      </c>
      <c r="G338" s="18">
        <v>31.4</v>
      </c>
      <c r="H338" s="18">
        <f>VLOOKUP(C338,'[2]BOLETIM 191'!$A$8:$F$4131,4,FALSE)</f>
        <v>39</v>
      </c>
      <c r="I338" s="18">
        <f>VLOOKUP(C338,'[2]BOLETIM 191'!$A$8:$F$4131,5,FALSE)</f>
        <v>45.04</v>
      </c>
      <c r="J338" s="173">
        <f>VLOOKUP(C338,'[2]BOLETIM 191'!$A$8:$F$4131,6,FALSE)</f>
        <v>84.04</v>
      </c>
      <c r="K338" s="173">
        <f>TRUNC(J338*1.25,2)</f>
        <v>105.05</v>
      </c>
      <c r="L338" s="174">
        <f t="shared" ref="L338" si="108">TRUNC(G338*K338,2)</f>
        <v>3298.57</v>
      </c>
      <c r="M338" s="143"/>
    </row>
    <row r="339" spans="2:13" s="139" customFormat="1" ht="42" customHeight="1" x14ac:dyDescent="0.25">
      <c r="B339" s="166"/>
      <c r="C339" s="167"/>
      <c r="D339" s="167" t="s">
        <v>8594</v>
      </c>
      <c r="E339" s="168" t="s">
        <v>8273</v>
      </c>
      <c r="F339" s="168"/>
      <c r="G339" s="168"/>
      <c r="H339" s="168"/>
      <c r="I339" s="168"/>
      <c r="J339" s="168"/>
      <c r="K339" s="168"/>
      <c r="L339" s="169">
        <f>SUM(L340:L343)</f>
        <v>1488.4099999999999</v>
      </c>
      <c r="M339" s="143"/>
    </row>
    <row r="340" spans="2:13" s="139" customFormat="1" ht="30" customHeight="1" x14ac:dyDescent="0.25">
      <c r="B340" s="170" t="s">
        <v>6821</v>
      </c>
      <c r="C340" s="171" t="s">
        <v>5874</v>
      </c>
      <c r="D340" s="171" t="s">
        <v>8641</v>
      </c>
      <c r="E340" s="172" t="str">
        <f>VLOOKUP(C340,'[2]BOLETIM 191'!$A$8:$F$4131,2,FALSE)</f>
        <v>Extintor manual de água pressurizada - capacidade de 10 litros</v>
      </c>
      <c r="F340" s="171" t="str">
        <f>VLOOKUP(C340,'[2]BOLETIM 191'!$A$8:$F$4131,3,FALSE)</f>
        <v>UN</v>
      </c>
      <c r="G340" s="18">
        <v>1</v>
      </c>
      <c r="H340" s="18">
        <f>VLOOKUP(C340,'[2]BOLETIM 191'!$A$8:$F$4131,4,FALSE)</f>
        <v>199.65</v>
      </c>
      <c r="I340" s="18">
        <f>VLOOKUP(C340,'[2]BOLETIM 191'!$A$8:$F$4131,5,FALSE)</f>
        <v>20.78</v>
      </c>
      <c r="J340" s="173">
        <f>VLOOKUP(C340,'[2]BOLETIM 191'!$A$8:$F$4131,6,FALSE)</f>
        <v>220.43</v>
      </c>
      <c r="K340" s="173">
        <f t="shared" ref="K340:K343" si="109">TRUNC(J340*1.25,2)</f>
        <v>275.52999999999997</v>
      </c>
      <c r="L340" s="174">
        <f t="shared" ref="L340" si="110">TRUNC(G340*K340,2)</f>
        <v>275.52999999999997</v>
      </c>
      <c r="M340" s="143"/>
    </row>
    <row r="341" spans="2:13" s="139" customFormat="1" ht="30" customHeight="1" x14ac:dyDescent="0.25">
      <c r="B341" s="170" t="s">
        <v>6821</v>
      </c>
      <c r="C341" s="171" t="s">
        <v>5876</v>
      </c>
      <c r="D341" s="171" t="s">
        <v>8642</v>
      </c>
      <c r="E341" s="172" t="str">
        <f>VLOOKUP(C341,'[2]BOLETIM 191'!$A$8:$F$4131,2,FALSE)</f>
        <v>Extintor manual de pó químico seco ABC - capacidade de 4 kg</v>
      </c>
      <c r="F341" s="171" t="str">
        <f>VLOOKUP(C341,'[2]BOLETIM 191'!$A$8:$F$4131,3,FALSE)</f>
        <v>UN</v>
      </c>
      <c r="G341" s="18">
        <v>1</v>
      </c>
      <c r="H341" s="18">
        <f>VLOOKUP(C341,'[2]BOLETIM 191'!$A$8:$F$4131,4,FALSE)</f>
        <v>220.7</v>
      </c>
      <c r="I341" s="18">
        <f>VLOOKUP(C341,'[2]BOLETIM 191'!$A$8:$F$4131,5,FALSE)</f>
        <v>20.78</v>
      </c>
      <c r="J341" s="173">
        <f>VLOOKUP(C341,'[2]BOLETIM 191'!$A$8:$F$4131,6,FALSE)</f>
        <v>241.48</v>
      </c>
      <c r="K341" s="173">
        <f t="shared" si="109"/>
        <v>301.85000000000002</v>
      </c>
      <c r="L341" s="174">
        <f t="shared" ref="L341" si="111">TRUNC(G341*K341,2)</f>
        <v>301.85000000000002</v>
      </c>
      <c r="M341" s="143"/>
    </row>
    <row r="342" spans="2:13" s="139" customFormat="1" ht="30" customHeight="1" x14ac:dyDescent="0.25">
      <c r="B342" s="170" t="s">
        <v>6821</v>
      </c>
      <c r="C342" s="171" t="s">
        <v>5880</v>
      </c>
      <c r="D342" s="171" t="s">
        <v>8643</v>
      </c>
      <c r="E342" s="172" t="str">
        <f>VLOOKUP(C342,'[2]BOLETIM 191'!$A$8:$F$4131,2,FALSE)</f>
        <v>Extintor manual de gás carbônico 5 BC - capacidade de 6 kg</v>
      </c>
      <c r="F342" s="171" t="str">
        <f>VLOOKUP(C342,'[2]BOLETIM 191'!$A$8:$F$4131,3,FALSE)</f>
        <v>UN</v>
      </c>
      <c r="G342" s="18">
        <v>1</v>
      </c>
      <c r="H342" s="18">
        <f>VLOOKUP(C342,'[2]BOLETIM 191'!$A$8:$F$4131,4,FALSE)</f>
        <v>667.85</v>
      </c>
      <c r="I342" s="18">
        <f>VLOOKUP(C342,'[2]BOLETIM 191'!$A$8:$F$4131,5,FALSE)</f>
        <v>20.78</v>
      </c>
      <c r="J342" s="173">
        <f>VLOOKUP(C342,'[2]BOLETIM 191'!$A$8:$F$4131,6,FALSE)</f>
        <v>688.63</v>
      </c>
      <c r="K342" s="173">
        <f t="shared" si="109"/>
        <v>860.78</v>
      </c>
      <c r="L342" s="174">
        <f t="shared" ref="L342:L343" si="112">TRUNC(G342*K342,2)</f>
        <v>860.78</v>
      </c>
      <c r="M342" s="143"/>
    </row>
    <row r="343" spans="2:13" s="139" customFormat="1" ht="42" customHeight="1" x14ac:dyDescent="0.25">
      <c r="B343" s="170" t="s">
        <v>6821</v>
      </c>
      <c r="C343" s="171" t="s">
        <v>6427</v>
      </c>
      <c r="D343" s="171" t="s">
        <v>8644</v>
      </c>
      <c r="E343" s="172" t="str">
        <f>VLOOKUP(C343,'[2]BOLETIM 191'!$A$8:$F$4131,2,FALSE)</f>
        <v>Placa de sinalização em PVC fotoluminescente (150x150mm), com indicação de equipamentos de combate à incêndio e alarme</v>
      </c>
      <c r="F343" s="171" t="str">
        <f>VLOOKUP(C343,'[2]BOLETIM 191'!$A$8:$F$4131,3,FALSE)</f>
        <v>UN</v>
      </c>
      <c r="G343" s="18">
        <v>3</v>
      </c>
      <c r="H343" s="18">
        <f>VLOOKUP(C343,'[2]BOLETIM 191'!$A$8:$F$4131,4,FALSE)</f>
        <v>6.85</v>
      </c>
      <c r="I343" s="18">
        <f>VLOOKUP(C343,'[2]BOLETIM 191'!$A$8:$F$4131,5,FALSE)</f>
        <v>6.55</v>
      </c>
      <c r="J343" s="173">
        <f>VLOOKUP(C343,'[2]BOLETIM 191'!$A$8:$F$4131,6,FALSE)</f>
        <v>13.4</v>
      </c>
      <c r="K343" s="173">
        <f t="shared" si="109"/>
        <v>16.75</v>
      </c>
      <c r="L343" s="174">
        <f t="shared" si="112"/>
        <v>50.25</v>
      </c>
      <c r="M343" s="143"/>
    </row>
    <row r="344" spans="2:13" s="139" customFormat="1" ht="21" customHeight="1" x14ac:dyDescent="0.25">
      <c r="B344" s="177"/>
      <c r="C344" s="178"/>
      <c r="D344" s="178"/>
      <c r="E344" s="178"/>
      <c r="F344" s="178"/>
      <c r="G344" s="178"/>
      <c r="H344" s="178"/>
      <c r="I344" s="178"/>
      <c r="J344" s="178"/>
      <c r="K344" s="178"/>
      <c r="L344" s="179"/>
      <c r="M344" s="143"/>
    </row>
    <row r="345" spans="2:13" s="139" customFormat="1" ht="60" customHeight="1" x14ac:dyDescent="0.25">
      <c r="B345" s="162"/>
      <c r="C345" s="163"/>
      <c r="D345" s="163" t="s">
        <v>8508</v>
      </c>
      <c r="E345" s="164" t="s">
        <v>8218</v>
      </c>
      <c r="F345" s="164"/>
      <c r="G345" s="164"/>
      <c r="H345" s="164"/>
      <c r="I345" s="164"/>
      <c r="J345" s="164"/>
      <c r="K345" s="164"/>
      <c r="L345" s="165">
        <f>SUM(L346)</f>
        <v>12412.28</v>
      </c>
      <c r="M345" s="143"/>
    </row>
    <row r="346" spans="2:13" s="139" customFormat="1" ht="42" customHeight="1" x14ac:dyDescent="0.25">
      <c r="B346" s="166"/>
      <c r="C346" s="167"/>
      <c r="D346" s="167" t="s">
        <v>8509</v>
      </c>
      <c r="E346" s="168" t="s">
        <v>8274</v>
      </c>
      <c r="F346" s="168"/>
      <c r="G346" s="168"/>
      <c r="H346" s="168"/>
      <c r="I346" s="168"/>
      <c r="J346" s="168"/>
      <c r="K346" s="168"/>
      <c r="L346" s="169">
        <f>SUM(L347)</f>
        <v>12412.28</v>
      </c>
      <c r="M346" s="143"/>
    </row>
    <row r="347" spans="2:13" s="139" customFormat="1" ht="30" customHeight="1" x14ac:dyDescent="0.25">
      <c r="B347" s="170" t="s">
        <v>6821</v>
      </c>
      <c r="C347" s="171" t="s">
        <v>2735</v>
      </c>
      <c r="D347" s="171" t="s">
        <v>8511</v>
      </c>
      <c r="E347" s="172" t="str">
        <f>VLOOKUP(C347,'[2]BOLETIM 191'!$A$8:$F$4131,2,FALSE)</f>
        <v>Verniz acrílico</v>
      </c>
      <c r="F347" s="171" t="str">
        <f>VLOOKUP(C347,'[2]BOLETIM 191'!$A$8:$F$4131,3,FALSE)</f>
        <v>M2</v>
      </c>
      <c r="G347" s="18">
        <v>245.06</v>
      </c>
      <c r="H347" s="18">
        <f>VLOOKUP(C347,'[2]BOLETIM 191'!$A$8:$F$4131,4,FALSE)</f>
        <v>19.02</v>
      </c>
      <c r="I347" s="18">
        <f>VLOOKUP(C347,'[2]BOLETIM 191'!$A$8:$F$4131,5,FALSE)</f>
        <v>21.5</v>
      </c>
      <c r="J347" s="173">
        <f>VLOOKUP(C347,'[2]BOLETIM 191'!$A$8:$F$4131,6,FALSE)</f>
        <v>40.520000000000003</v>
      </c>
      <c r="K347" s="173">
        <f>TRUNC(J347*1.25,2)</f>
        <v>50.65</v>
      </c>
      <c r="L347" s="174">
        <f t="shared" ref="L347" si="113">TRUNC(G347*K347,2)</f>
        <v>12412.28</v>
      </c>
      <c r="M347" s="143"/>
    </row>
    <row r="348" spans="2:13" s="139" customFormat="1" ht="21" customHeight="1" x14ac:dyDescent="0.25">
      <c r="B348" s="177"/>
      <c r="C348" s="178"/>
      <c r="D348" s="178"/>
      <c r="E348" s="178"/>
      <c r="F348" s="178"/>
      <c r="G348" s="178"/>
      <c r="H348" s="178"/>
      <c r="I348" s="178"/>
      <c r="J348" s="178"/>
      <c r="K348" s="178"/>
      <c r="L348" s="179"/>
      <c r="M348" s="143"/>
    </row>
    <row r="349" spans="2:13" s="139" customFormat="1" ht="60" customHeight="1" x14ac:dyDescent="0.25">
      <c r="B349" s="162"/>
      <c r="C349" s="163"/>
      <c r="D349" s="163" t="s">
        <v>8524</v>
      </c>
      <c r="E349" s="164" t="s">
        <v>8275</v>
      </c>
      <c r="F349" s="164"/>
      <c r="G349" s="164"/>
      <c r="H349" s="164"/>
      <c r="I349" s="164"/>
      <c r="J349" s="164"/>
      <c r="K349" s="164"/>
      <c r="L349" s="165">
        <f>SUM(L350+L352)</f>
        <v>11455.599999999999</v>
      </c>
      <c r="M349" s="143"/>
    </row>
    <row r="350" spans="2:13" s="139" customFormat="1" ht="42" customHeight="1" x14ac:dyDescent="0.25">
      <c r="B350" s="166"/>
      <c r="C350" s="167"/>
      <c r="D350" s="167" t="s">
        <v>8525</v>
      </c>
      <c r="E350" s="168" t="s">
        <v>8276</v>
      </c>
      <c r="F350" s="168"/>
      <c r="G350" s="168"/>
      <c r="H350" s="168"/>
      <c r="I350" s="168"/>
      <c r="J350" s="168"/>
      <c r="K350" s="168"/>
      <c r="L350" s="169">
        <f>SUM(L351:L351)</f>
        <v>1153.8699999999999</v>
      </c>
      <c r="M350" s="143"/>
    </row>
    <row r="351" spans="2:13" s="139" customFormat="1" ht="30" customHeight="1" x14ac:dyDescent="0.25">
      <c r="B351" s="170" t="s">
        <v>6821</v>
      </c>
      <c r="C351" s="171" t="s">
        <v>2270</v>
      </c>
      <c r="D351" s="171" t="s">
        <v>8526</v>
      </c>
      <c r="E351" s="172" t="str">
        <f>VLOOKUP(C351,'[2]BOLETIM 191'!$A$8:$F$4131,2,FALSE)</f>
        <v>Porta veneziana de abrir em alumínio, linha comercial</v>
      </c>
      <c r="F351" s="171" t="str">
        <f>VLOOKUP(C351,'[2]BOLETIM 191'!$A$8:$F$4131,3,FALSE)</f>
        <v>M2</v>
      </c>
      <c r="G351" s="18">
        <v>1.76</v>
      </c>
      <c r="H351" s="18">
        <f>VLOOKUP(C351,'[2]BOLETIM 191'!$A$8:$F$4131,4,FALSE)</f>
        <v>389.04</v>
      </c>
      <c r="I351" s="18">
        <f>VLOOKUP(C351,'[2]BOLETIM 191'!$A$8:$F$4131,5,FALSE)</f>
        <v>135.44999999999999</v>
      </c>
      <c r="J351" s="173">
        <f>VLOOKUP(C351,'[2]BOLETIM 191'!$A$8:$F$4131,6,FALSE)</f>
        <v>524.49</v>
      </c>
      <c r="K351" s="173">
        <f>TRUNC(J351*1.25,2)</f>
        <v>655.61</v>
      </c>
      <c r="L351" s="174">
        <f t="shared" ref="L351" si="114">TRUNC(G351*K351,2)</f>
        <v>1153.8699999999999</v>
      </c>
      <c r="M351" s="143"/>
    </row>
    <row r="352" spans="2:13" s="139" customFormat="1" ht="42" customHeight="1" x14ac:dyDescent="0.25">
      <c r="B352" s="166"/>
      <c r="C352" s="167"/>
      <c r="D352" s="167" t="s">
        <v>8595</v>
      </c>
      <c r="E352" s="168" t="s">
        <v>8277</v>
      </c>
      <c r="F352" s="168"/>
      <c r="G352" s="168"/>
      <c r="H352" s="168"/>
      <c r="I352" s="168"/>
      <c r="J352" s="168"/>
      <c r="K352" s="168"/>
      <c r="L352" s="169">
        <f>SUM(L353:L355)</f>
        <v>10301.73</v>
      </c>
      <c r="M352" s="143"/>
    </row>
    <row r="353" spans="2:13" s="139" customFormat="1" ht="30" customHeight="1" x14ac:dyDescent="0.25">
      <c r="B353" s="170" t="s">
        <v>6821</v>
      </c>
      <c r="C353" s="171" t="s">
        <v>2125</v>
      </c>
      <c r="D353" s="171" t="s">
        <v>8596</v>
      </c>
      <c r="E353" s="172" t="str">
        <f>VLOOKUP(C353,'[2]BOLETIM 191'!$A$8:$F$4131,2,FALSE)</f>
        <v>Escada marinheiro (em aço galvanizado)</v>
      </c>
      <c r="F353" s="171" t="str">
        <f>VLOOKUP(C353,'[2]BOLETIM 191'!$A$8:$F$4131,3,FALSE)</f>
        <v>M</v>
      </c>
      <c r="G353" s="18">
        <v>1.9</v>
      </c>
      <c r="H353" s="18">
        <f>VLOOKUP(C353,'[2]BOLETIM 191'!$A$8:$F$4131,4,FALSE)</f>
        <v>817.81</v>
      </c>
      <c r="I353" s="18">
        <f>VLOOKUP(C353,'[2]BOLETIM 191'!$A$8:$F$4131,5,FALSE)</f>
        <v>18.059999999999999</v>
      </c>
      <c r="J353" s="173">
        <f>VLOOKUP(C353,'[2]BOLETIM 191'!$A$8:$F$4131,6,FALSE)</f>
        <v>835.87</v>
      </c>
      <c r="K353" s="173">
        <f t="shared" ref="K353:K355" si="115">TRUNC(J353*1.25,2)</f>
        <v>1044.83</v>
      </c>
      <c r="L353" s="174">
        <f t="shared" ref="L353:L355" si="116">TRUNC(G353*K353,2)</f>
        <v>1985.17</v>
      </c>
      <c r="M353" s="143"/>
    </row>
    <row r="354" spans="2:13" s="139" customFormat="1" ht="30" customHeight="1" x14ac:dyDescent="0.25">
      <c r="B354" s="170" t="s">
        <v>6821</v>
      </c>
      <c r="C354" s="171" t="s">
        <v>2126</v>
      </c>
      <c r="D354" s="171" t="s">
        <v>8597</v>
      </c>
      <c r="E354" s="172" t="str">
        <f>VLOOKUP(C354,'[2]BOLETIM 191'!$A$8:$F$4131,2,FALSE)</f>
        <v>Escada marinheiro com guarda corpo (em aço galvanizado)</v>
      </c>
      <c r="F354" s="171" t="str">
        <f>VLOOKUP(C354,'[2]BOLETIM 191'!$A$8:$F$4131,3,FALSE)</f>
        <v>M</v>
      </c>
      <c r="G354" s="18">
        <v>4.5</v>
      </c>
      <c r="H354" s="18">
        <f>VLOOKUP(C354,'[2]BOLETIM 191'!$A$8:$F$4131,4,FALSE)</f>
        <v>1317.86</v>
      </c>
      <c r="I354" s="18">
        <f>VLOOKUP(C354,'[2]BOLETIM 191'!$A$8:$F$4131,5,FALSE)</f>
        <v>45.15</v>
      </c>
      <c r="J354" s="173">
        <f>VLOOKUP(C354,'[2]BOLETIM 191'!$A$8:$F$4131,6,FALSE)</f>
        <v>1363.01</v>
      </c>
      <c r="K354" s="173">
        <f t="shared" si="115"/>
        <v>1703.76</v>
      </c>
      <c r="L354" s="174">
        <f t="shared" si="116"/>
        <v>7666.92</v>
      </c>
      <c r="M354" s="143"/>
    </row>
    <row r="355" spans="2:13" s="139" customFormat="1" ht="30" customHeight="1" x14ac:dyDescent="0.25">
      <c r="B355" s="170" t="s">
        <v>6821</v>
      </c>
      <c r="C355" s="171" t="s">
        <v>2782</v>
      </c>
      <c r="D355" s="171" t="s">
        <v>8598</v>
      </c>
      <c r="E355" s="172" t="str">
        <f>VLOOKUP(C355,'[2]BOLETIM 191'!$A$8:$F$4131,2,FALSE)</f>
        <v>Esmalte à base água em superfície metálica, inclusive preparo</v>
      </c>
      <c r="F355" s="171" t="str">
        <f>VLOOKUP(C355,'[2]BOLETIM 191'!$A$8:$F$4131,3,FALSE)</f>
        <v>M2</v>
      </c>
      <c r="G355" s="18">
        <v>10.9</v>
      </c>
      <c r="H355" s="18">
        <f>VLOOKUP(C355,'[2]BOLETIM 191'!$A$8:$F$4131,4,FALSE)</f>
        <v>17.649999999999999</v>
      </c>
      <c r="I355" s="18">
        <f>VLOOKUP(C355,'[2]BOLETIM 191'!$A$8:$F$4131,5,FALSE)</f>
        <v>30.03</v>
      </c>
      <c r="J355" s="173">
        <f>VLOOKUP(C355,'[2]BOLETIM 191'!$A$8:$F$4131,6,FALSE)</f>
        <v>47.68</v>
      </c>
      <c r="K355" s="173">
        <f t="shared" si="115"/>
        <v>59.6</v>
      </c>
      <c r="L355" s="174">
        <f t="shared" si="116"/>
        <v>649.64</v>
      </c>
      <c r="M355" s="143"/>
    </row>
    <row r="356" spans="2:13" s="139" customFormat="1" ht="21" customHeight="1" x14ac:dyDescent="0.25">
      <c r="B356" s="177"/>
      <c r="C356" s="178"/>
      <c r="D356" s="178"/>
      <c r="E356" s="178"/>
      <c r="F356" s="178"/>
      <c r="G356" s="178"/>
      <c r="H356" s="178"/>
      <c r="I356" s="178"/>
      <c r="J356" s="178"/>
      <c r="K356" s="178"/>
      <c r="L356" s="179"/>
      <c r="M356" s="143"/>
    </row>
    <row r="357" spans="2:13" s="139" customFormat="1" ht="60" customHeight="1" x14ac:dyDescent="0.25">
      <c r="B357" s="162"/>
      <c r="C357" s="163"/>
      <c r="D357" s="163" t="s">
        <v>8527</v>
      </c>
      <c r="E357" s="164" t="s">
        <v>8278</v>
      </c>
      <c r="F357" s="164"/>
      <c r="G357" s="164"/>
      <c r="H357" s="164"/>
      <c r="I357" s="164"/>
      <c r="J357" s="164"/>
      <c r="K357" s="164"/>
      <c r="L357" s="165">
        <f>SUM(L358)</f>
        <v>12906.7</v>
      </c>
      <c r="M357" s="143"/>
    </row>
    <row r="358" spans="2:13" s="139" customFormat="1" ht="42" customHeight="1" x14ac:dyDescent="0.25">
      <c r="B358" s="166"/>
      <c r="C358" s="167"/>
      <c r="D358" s="167" t="s">
        <v>8528</v>
      </c>
      <c r="E358" s="168" t="s">
        <v>8279</v>
      </c>
      <c r="F358" s="168"/>
      <c r="G358" s="168"/>
      <c r="H358" s="168"/>
      <c r="I358" s="168"/>
      <c r="J358" s="168"/>
      <c r="K358" s="168"/>
      <c r="L358" s="169">
        <f>SUM(L359:L359)</f>
        <v>12906.7</v>
      </c>
      <c r="M358" s="143"/>
    </row>
    <row r="359" spans="2:13" s="139" customFormat="1" ht="30" customHeight="1" x14ac:dyDescent="0.25">
      <c r="B359" s="170" t="s">
        <v>6821</v>
      </c>
      <c r="C359" s="171" t="s">
        <v>2061</v>
      </c>
      <c r="D359" s="171" t="s">
        <v>8529</v>
      </c>
      <c r="E359" s="172" t="str">
        <f>VLOOKUP(C359,'[2]BOLETIM 191'!$A$8:$F$4131,2,FALSE)</f>
        <v>Caixilho tipo veneziana industrial com montantes em aço galvanizado e aletas em fibra de vidro</v>
      </c>
      <c r="F359" s="171" t="str">
        <f>VLOOKUP(C359,'[2]BOLETIM 191'!$A$8:$F$4131,3,FALSE)</f>
        <v>M2</v>
      </c>
      <c r="G359" s="18">
        <v>37.28</v>
      </c>
      <c r="H359" s="18">
        <f>VLOOKUP(C359,'[2]BOLETIM 191'!$A$8:$F$4131,4,FALSE)</f>
        <v>276.97000000000003</v>
      </c>
      <c r="I359" s="18">
        <f>VLOOKUP(C359,'[2]BOLETIM 191'!$A$8:$F$4131,5,FALSE)</f>
        <v>0</v>
      </c>
      <c r="J359" s="173">
        <f>VLOOKUP(C359,'[2]BOLETIM 191'!$A$8:$F$4131,6,FALSE)</f>
        <v>276.97000000000003</v>
      </c>
      <c r="K359" s="173">
        <f>TRUNC(J359*1.25,2)</f>
        <v>346.21</v>
      </c>
      <c r="L359" s="174">
        <f t="shared" ref="L359" si="117">TRUNC(G359*K359,2)</f>
        <v>12906.7</v>
      </c>
      <c r="M359" s="143"/>
    </row>
    <row r="360" spans="2:13" s="139" customFormat="1" ht="21" customHeight="1" x14ac:dyDescent="0.25">
      <c r="B360" s="177"/>
      <c r="C360" s="178"/>
      <c r="D360" s="178"/>
      <c r="E360" s="178"/>
      <c r="F360" s="178"/>
      <c r="G360" s="178"/>
      <c r="H360" s="178"/>
      <c r="I360" s="178"/>
      <c r="J360" s="178"/>
      <c r="K360" s="178"/>
      <c r="L360" s="179"/>
      <c r="M360" s="143"/>
    </row>
    <row r="361" spans="2:13" s="139" customFormat="1" ht="60" customHeight="1" x14ac:dyDescent="0.25">
      <c r="B361" s="162"/>
      <c r="C361" s="163"/>
      <c r="D361" s="163" t="s">
        <v>8531</v>
      </c>
      <c r="E361" s="164" t="s">
        <v>8280</v>
      </c>
      <c r="F361" s="164"/>
      <c r="G361" s="164"/>
      <c r="H361" s="164"/>
      <c r="I361" s="164"/>
      <c r="J361" s="164"/>
      <c r="K361" s="164"/>
      <c r="L361" s="165">
        <f>SUM(L362)</f>
        <v>4360.49</v>
      </c>
      <c r="M361" s="143"/>
    </row>
    <row r="362" spans="2:13" s="139" customFormat="1" ht="42" customHeight="1" x14ac:dyDescent="0.25">
      <c r="B362" s="166"/>
      <c r="C362" s="167"/>
      <c r="D362" s="167" t="s">
        <v>8530</v>
      </c>
      <c r="E362" s="168" t="s">
        <v>8281</v>
      </c>
      <c r="F362" s="168"/>
      <c r="G362" s="168"/>
      <c r="H362" s="168"/>
      <c r="I362" s="168"/>
      <c r="J362" s="168"/>
      <c r="K362" s="168"/>
      <c r="L362" s="169">
        <f>SUM(L363:L364)</f>
        <v>4360.49</v>
      </c>
      <c r="M362" s="143"/>
    </row>
    <row r="363" spans="2:13" s="139" customFormat="1" ht="30" customHeight="1" x14ac:dyDescent="0.25">
      <c r="B363" s="170" t="s">
        <v>6821</v>
      </c>
      <c r="C363" s="171" t="s">
        <v>1561</v>
      </c>
      <c r="D363" s="171" t="s">
        <v>8532</v>
      </c>
      <c r="E363" s="172" t="str">
        <f>VLOOKUP(C363,'[2]BOLETIM 191'!$A$8:$F$4131,2,FALSE)</f>
        <v>Piso com requadro em concreto simples com controle de fck= 25 MPa</v>
      </c>
      <c r="F363" s="171" t="str">
        <f>VLOOKUP(C363,'[2]BOLETIM 191'!$A$8:$F$4131,3,FALSE)</f>
        <v>M3</v>
      </c>
      <c r="G363" s="18">
        <v>2.99</v>
      </c>
      <c r="H363" s="18">
        <f>VLOOKUP(C363,'[2]BOLETIM 191'!$A$8:$F$4131,4,FALSE)</f>
        <v>545.45000000000005</v>
      </c>
      <c r="I363" s="18">
        <f>VLOOKUP(C363,'[2]BOLETIM 191'!$A$8:$F$4131,5,FALSE)</f>
        <v>433.36</v>
      </c>
      <c r="J363" s="173">
        <f>VLOOKUP(C363,'[2]BOLETIM 191'!$A$8:$F$4131,6,FALSE)</f>
        <v>978.81</v>
      </c>
      <c r="K363" s="173">
        <f t="shared" ref="K363:K364" si="118">TRUNC(J363*1.25,2)</f>
        <v>1223.51</v>
      </c>
      <c r="L363" s="174">
        <f t="shared" ref="L363" si="119">TRUNC(G363*K363,2)</f>
        <v>3658.29</v>
      </c>
      <c r="M363" s="143"/>
    </row>
    <row r="364" spans="2:13" s="139" customFormat="1" ht="30" customHeight="1" x14ac:dyDescent="0.25">
      <c r="B364" s="170" t="s">
        <v>6821</v>
      </c>
      <c r="C364" s="171" t="s">
        <v>1039</v>
      </c>
      <c r="D364" s="171" t="s">
        <v>8599</v>
      </c>
      <c r="E364" s="172" t="str">
        <f>VLOOKUP(C364,'[2]BOLETIM 191'!$A$8:$F$4131,2,FALSE)</f>
        <v>Lastro de pedra britada</v>
      </c>
      <c r="F364" s="171" t="str">
        <f>VLOOKUP(C364,'[2]BOLETIM 191'!$A$8:$F$4131,3,FALSE)</f>
        <v>M3</v>
      </c>
      <c r="G364" s="18">
        <v>2.99</v>
      </c>
      <c r="H364" s="18">
        <f>VLOOKUP(C364,'[2]BOLETIM 191'!$A$8:$F$4131,4,FALSE)</f>
        <v>157.34</v>
      </c>
      <c r="I364" s="18">
        <f>VLOOKUP(C364,'[2]BOLETIM 191'!$A$8:$F$4131,5,FALSE)</f>
        <v>30.54</v>
      </c>
      <c r="J364" s="173">
        <f>VLOOKUP(C364,'[2]BOLETIM 191'!$A$8:$F$4131,6,FALSE)</f>
        <v>187.88</v>
      </c>
      <c r="K364" s="173">
        <f t="shared" si="118"/>
        <v>234.85</v>
      </c>
      <c r="L364" s="174">
        <f t="shared" ref="L364" si="120">TRUNC(G364*K364,2)</f>
        <v>702.2</v>
      </c>
      <c r="M364" s="143"/>
    </row>
    <row r="365" spans="2:13" s="139" customFormat="1" ht="21" customHeight="1" x14ac:dyDescent="0.25">
      <c r="B365" s="177"/>
      <c r="C365" s="178"/>
      <c r="D365" s="178"/>
      <c r="E365" s="178"/>
      <c r="F365" s="178"/>
      <c r="G365" s="178"/>
      <c r="H365" s="178"/>
      <c r="I365" s="178"/>
      <c r="J365" s="178"/>
      <c r="K365" s="178"/>
      <c r="L365" s="179"/>
      <c r="M365" s="143"/>
    </row>
    <row r="366" spans="2:13" s="139" customFormat="1" ht="60" customHeight="1" x14ac:dyDescent="0.25">
      <c r="B366" s="162"/>
      <c r="C366" s="163"/>
      <c r="D366" s="163" t="s">
        <v>8533</v>
      </c>
      <c r="E366" s="164" t="s">
        <v>8282</v>
      </c>
      <c r="F366" s="164"/>
      <c r="G366" s="164"/>
      <c r="H366" s="164"/>
      <c r="I366" s="164"/>
      <c r="J366" s="164"/>
      <c r="K366" s="164"/>
      <c r="L366" s="165">
        <f>SUM(L367)</f>
        <v>2838.81</v>
      </c>
      <c r="M366" s="143"/>
    </row>
    <row r="367" spans="2:13" s="139" customFormat="1" ht="42" customHeight="1" x14ac:dyDescent="0.25">
      <c r="B367" s="166"/>
      <c r="C367" s="167"/>
      <c r="D367" s="167" t="s">
        <v>8534</v>
      </c>
      <c r="E367" s="168" t="s">
        <v>8283</v>
      </c>
      <c r="F367" s="168"/>
      <c r="G367" s="168"/>
      <c r="H367" s="168"/>
      <c r="I367" s="168"/>
      <c r="J367" s="168"/>
      <c r="K367" s="168"/>
      <c r="L367" s="169">
        <f>SUM(L368:L371)</f>
        <v>2838.81</v>
      </c>
      <c r="M367" s="143"/>
    </row>
    <row r="368" spans="2:13" s="139" customFormat="1" ht="30" customHeight="1" x14ac:dyDescent="0.25">
      <c r="B368" s="170" t="s">
        <v>6821</v>
      </c>
      <c r="C368" s="171" t="s">
        <v>2541</v>
      </c>
      <c r="D368" s="171" t="s">
        <v>8535</v>
      </c>
      <c r="E368" s="172" t="str">
        <f>VLOOKUP(C368,'[2]BOLETIM 191'!$A$8:$F$4131,2,FALSE)</f>
        <v>Piso em ladrilho hidráulico podotátil várias cores (25x25cm), assentado com argamassa mista</v>
      </c>
      <c r="F368" s="171" t="str">
        <f>VLOOKUP(C368,'[2]BOLETIM 191'!$A$8:$F$4131,3,FALSE)</f>
        <v>M2</v>
      </c>
      <c r="G368" s="18">
        <v>7.06</v>
      </c>
      <c r="H368" s="18">
        <f>VLOOKUP(C368,'[2]BOLETIM 191'!$A$8:$F$4131,4,FALSE)</f>
        <v>106.49</v>
      </c>
      <c r="I368" s="18">
        <f>VLOOKUP(C368,'[2]BOLETIM 191'!$A$8:$F$4131,5,FALSE)</f>
        <v>29.12</v>
      </c>
      <c r="J368" s="173">
        <f>VLOOKUP(C368,'[2]BOLETIM 191'!$A$8:$F$4131,6,FALSE)</f>
        <v>135.61000000000001</v>
      </c>
      <c r="K368" s="173">
        <f t="shared" ref="K368:K371" si="121">TRUNC(J368*1.25,2)</f>
        <v>169.51</v>
      </c>
      <c r="L368" s="174">
        <f t="shared" ref="L368:L371" si="122">TRUNC(G368*K368,2)</f>
        <v>1196.74</v>
      </c>
      <c r="M368" s="143"/>
    </row>
    <row r="369" spans="1:44" s="139" customFormat="1" ht="30" customHeight="1" x14ac:dyDescent="0.25">
      <c r="B369" s="170" t="s">
        <v>6821</v>
      </c>
      <c r="C369" s="171" t="s">
        <v>2550</v>
      </c>
      <c r="D369" s="171" t="s">
        <v>8539</v>
      </c>
      <c r="E369" s="172" t="str">
        <f>VLOOKUP(C369,'[2]BOLETIM 191'!$A$8:$F$4131,2,FALSE)</f>
        <v>Placa para sinalização tátil (início ou final) em braile para corrimão</v>
      </c>
      <c r="F369" s="171" t="str">
        <f>VLOOKUP(C369,'[2]BOLETIM 191'!$A$8:$F$4131,3,FALSE)</f>
        <v>UN</v>
      </c>
      <c r="G369" s="18">
        <v>2</v>
      </c>
      <c r="H369" s="18">
        <f>VLOOKUP(C369,'[2]BOLETIM 191'!$A$8:$F$4131,4,FALSE)</f>
        <v>10.64</v>
      </c>
      <c r="I369" s="18">
        <f>VLOOKUP(C369,'[2]BOLETIM 191'!$A$8:$F$4131,5,FALSE)</f>
        <v>1.58</v>
      </c>
      <c r="J369" s="173">
        <f>VLOOKUP(C369,'[2]BOLETIM 191'!$A$8:$F$4131,6,FALSE)</f>
        <v>12.22</v>
      </c>
      <c r="K369" s="173">
        <f t="shared" si="121"/>
        <v>15.27</v>
      </c>
      <c r="L369" s="174">
        <f t="shared" si="122"/>
        <v>30.54</v>
      </c>
      <c r="M369" s="143"/>
    </row>
    <row r="370" spans="1:44" s="139" customFormat="1" ht="30" customHeight="1" x14ac:dyDescent="0.25">
      <c r="B370" s="170" t="s">
        <v>6821</v>
      </c>
      <c r="C370" s="171" t="s">
        <v>2561</v>
      </c>
      <c r="D370" s="171" t="s">
        <v>8600</v>
      </c>
      <c r="E370" s="172" t="str">
        <f>VLOOKUP(C370,'[2]BOLETIM 191'!$A$8:$F$4131,2,FALSE)</f>
        <v>Placa de identificação para estacionamento, com desenho universal de acessibilidade, tipo pedestal</v>
      </c>
      <c r="F370" s="171" t="str">
        <f>VLOOKUP(C370,'[2]BOLETIM 191'!$A$8:$F$4131,3,FALSE)</f>
        <v>UN</v>
      </c>
      <c r="G370" s="18">
        <v>1</v>
      </c>
      <c r="H370" s="18">
        <f>VLOOKUP(C370,'[2]BOLETIM 191'!$A$8:$F$4131,4,FALSE)</f>
        <v>790.41</v>
      </c>
      <c r="I370" s="18">
        <f>VLOOKUP(C370,'[2]BOLETIM 191'!$A$8:$F$4131,5,FALSE)</f>
        <v>5.09</v>
      </c>
      <c r="J370" s="173">
        <f>VLOOKUP(C370,'[2]BOLETIM 191'!$A$8:$F$4131,6,FALSE)</f>
        <v>795.5</v>
      </c>
      <c r="K370" s="173">
        <f t="shared" si="121"/>
        <v>994.37</v>
      </c>
      <c r="L370" s="174">
        <f t="shared" si="122"/>
        <v>994.37</v>
      </c>
      <c r="M370" s="143"/>
    </row>
    <row r="371" spans="1:44" s="139" customFormat="1" ht="30" customHeight="1" x14ac:dyDescent="0.25">
      <c r="B371" s="170" t="s">
        <v>6821</v>
      </c>
      <c r="C371" s="171" t="s">
        <v>2564</v>
      </c>
      <c r="D371" s="171" t="s">
        <v>8601</v>
      </c>
      <c r="E371" s="172" t="str">
        <f>VLOOKUP(C371,'[2]BOLETIM 191'!$A$8:$F$4131,2,FALSE)</f>
        <v>Sinalização com pictograma para vaga de estacionamento, com faixas demarcatórias</v>
      </c>
      <c r="F371" s="171" t="str">
        <f>VLOOKUP(C371,'[2]BOLETIM 191'!$A$8:$F$4131,3,FALSE)</f>
        <v>UN</v>
      </c>
      <c r="G371" s="18">
        <v>1</v>
      </c>
      <c r="H371" s="18">
        <f>VLOOKUP(C371,'[2]BOLETIM 191'!$A$8:$F$4131,4,FALSE)</f>
        <v>293.52999999999997</v>
      </c>
      <c r="I371" s="18">
        <f>VLOOKUP(C371,'[2]BOLETIM 191'!$A$8:$F$4131,5,FALSE)</f>
        <v>200.2</v>
      </c>
      <c r="J371" s="173">
        <f>VLOOKUP(C371,'[2]BOLETIM 191'!$A$8:$F$4131,6,FALSE)</f>
        <v>493.73</v>
      </c>
      <c r="K371" s="173">
        <f t="shared" si="121"/>
        <v>617.16</v>
      </c>
      <c r="L371" s="174">
        <f t="shared" si="122"/>
        <v>617.16</v>
      </c>
      <c r="M371" s="143"/>
    </row>
    <row r="372" spans="1:44" s="139" customFormat="1" ht="21" customHeight="1" x14ac:dyDescent="0.25"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9"/>
      <c r="M372" s="143"/>
    </row>
    <row r="373" spans="1:44" s="139" customFormat="1" ht="60" customHeight="1" x14ac:dyDescent="0.25">
      <c r="B373" s="162"/>
      <c r="C373" s="163"/>
      <c r="D373" s="163" t="s">
        <v>8536</v>
      </c>
      <c r="E373" s="164" t="s">
        <v>8284</v>
      </c>
      <c r="F373" s="164"/>
      <c r="G373" s="164"/>
      <c r="H373" s="164"/>
      <c r="I373" s="164"/>
      <c r="J373" s="164"/>
      <c r="K373" s="164"/>
      <c r="L373" s="165">
        <f>SUM(L374)</f>
        <v>4119.9799999999996</v>
      </c>
      <c r="M373" s="143"/>
    </row>
    <row r="374" spans="1:44" s="139" customFormat="1" ht="42" customHeight="1" x14ac:dyDescent="0.25">
      <c r="B374" s="166"/>
      <c r="C374" s="167"/>
      <c r="D374" s="167" t="s">
        <v>8537</v>
      </c>
      <c r="E374" s="168" t="s">
        <v>8285</v>
      </c>
      <c r="F374" s="168"/>
      <c r="G374" s="168"/>
      <c r="H374" s="168"/>
      <c r="I374" s="168"/>
      <c r="J374" s="168"/>
      <c r="K374" s="168"/>
      <c r="L374" s="169">
        <f>SUM(L375:L375)</f>
        <v>4119.9799999999996</v>
      </c>
      <c r="M374" s="143"/>
    </row>
    <row r="375" spans="1:44" s="139" customFormat="1" ht="30" customHeight="1" x14ac:dyDescent="0.25">
      <c r="B375" s="170" t="s">
        <v>6821</v>
      </c>
      <c r="C375" s="171" t="s">
        <v>5987</v>
      </c>
      <c r="D375" s="171" t="s">
        <v>8538</v>
      </c>
      <c r="E375" s="172" t="str">
        <f>VLOOKUP(C375,'[2]BOLETIM 191'!$A$8:$F$4131,2,FALSE)</f>
        <v>Limpeza final da obra</v>
      </c>
      <c r="F375" s="171" t="str">
        <f>VLOOKUP(C375,'[2]BOLETIM 191'!$A$8:$F$4131,3,FALSE)</f>
        <v>M2</v>
      </c>
      <c r="G375" s="18">
        <v>231.33</v>
      </c>
      <c r="H375" s="18">
        <f>VLOOKUP(C375,'[2]BOLETIM 191'!$A$8:$F$4131,4,FALSE)</f>
        <v>0</v>
      </c>
      <c r="I375" s="18">
        <f>VLOOKUP(C375,'[2]BOLETIM 191'!$A$8:$F$4131,5,FALSE)</f>
        <v>14.25</v>
      </c>
      <c r="J375" s="173">
        <f>VLOOKUP(C375,'[2]BOLETIM 191'!$A$8:$F$4131,6,FALSE)</f>
        <v>14.25</v>
      </c>
      <c r="K375" s="173">
        <f>TRUNC(J375*1.25,2)</f>
        <v>17.809999999999999</v>
      </c>
      <c r="L375" s="174">
        <f t="shared" ref="L375" si="123">TRUNC(G375*K375,2)</f>
        <v>4119.9799999999996</v>
      </c>
      <c r="M375" s="143"/>
    </row>
    <row r="376" spans="1:44" s="139" customFormat="1" ht="21" customHeight="1" x14ac:dyDescent="0.25">
      <c r="B376" s="177"/>
      <c r="C376" s="178"/>
      <c r="D376" s="178"/>
      <c r="E376" s="178"/>
      <c r="F376" s="178"/>
      <c r="G376" s="178"/>
      <c r="H376" s="178"/>
      <c r="I376" s="178"/>
      <c r="J376" s="178"/>
      <c r="K376" s="178"/>
      <c r="L376" s="179"/>
      <c r="M376" s="143"/>
    </row>
    <row r="377" spans="1:44" s="139" customFormat="1" ht="60" customHeight="1" x14ac:dyDescent="0.25">
      <c r="B377" s="180" t="s">
        <v>7245</v>
      </c>
      <c r="C377" s="181"/>
      <c r="D377" s="181"/>
      <c r="E377" s="181"/>
      <c r="F377" s="181"/>
      <c r="G377" s="181"/>
      <c r="H377" s="181"/>
      <c r="I377" s="181"/>
      <c r="J377" s="181"/>
      <c r="K377" s="181"/>
      <c r="L377" s="182">
        <v>835000</v>
      </c>
      <c r="M377" s="183"/>
    </row>
    <row r="378" spans="1:44" s="139" customFormat="1" ht="60" customHeight="1" x14ac:dyDescent="0.25">
      <c r="B378" s="180" t="s">
        <v>7985</v>
      </c>
      <c r="C378" s="181"/>
      <c r="D378" s="181"/>
      <c r="E378" s="181"/>
      <c r="F378" s="181"/>
      <c r="G378" s="181"/>
      <c r="H378" s="181"/>
      <c r="I378" s="181"/>
      <c r="J378" s="181"/>
      <c r="K378" s="181"/>
      <c r="L378" s="182">
        <f>L379-L377</f>
        <v>453465.92000000016</v>
      </c>
      <c r="M378" s="183"/>
    </row>
    <row r="379" spans="1:44" s="156" customFormat="1" ht="69.95" customHeight="1" x14ac:dyDescent="0.25">
      <c r="A379" s="151"/>
      <c r="B379" s="184" t="s">
        <v>6729</v>
      </c>
      <c r="C379" s="185"/>
      <c r="D379" s="185"/>
      <c r="E379" s="185"/>
      <c r="F379" s="185"/>
      <c r="G379" s="185"/>
      <c r="H379" s="185"/>
      <c r="I379" s="185"/>
      <c r="J379" s="185"/>
      <c r="K379" s="185"/>
      <c r="L379" s="186">
        <f>L8+L31+L51+L73+L93+L99+L120+L140+L148+L153+L166+L174+L198+L205+L259+L345+L349+L357+L361+L366+L373</f>
        <v>1288465.9200000002</v>
      </c>
      <c r="M379" s="151"/>
      <c r="N379" s="187">
        <f>L379*0.04</f>
        <v>51538.636800000007</v>
      </c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</row>
    <row r="380" spans="1:44" s="192" customFormat="1" ht="33" customHeight="1" x14ac:dyDescent="0.25">
      <c r="A380" s="188"/>
      <c r="B380" s="189"/>
      <c r="C380" s="190"/>
      <c r="D380" s="190"/>
      <c r="E380" s="190"/>
      <c r="F380" s="190"/>
      <c r="G380" s="190"/>
      <c r="H380" s="190"/>
      <c r="I380" s="190"/>
      <c r="J380" s="190"/>
      <c r="K380" s="190"/>
      <c r="L380" s="191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  <c r="X380" s="188"/>
      <c r="Y380" s="188"/>
      <c r="Z380" s="188"/>
      <c r="AA380" s="188"/>
      <c r="AB380" s="188"/>
      <c r="AC380" s="188"/>
      <c r="AD380" s="188"/>
      <c r="AE380" s="188"/>
      <c r="AF380" s="188"/>
      <c r="AG380" s="188"/>
      <c r="AH380" s="188"/>
      <c r="AI380" s="188"/>
      <c r="AJ380" s="188"/>
      <c r="AK380" s="188"/>
      <c r="AL380" s="188"/>
      <c r="AM380" s="188"/>
      <c r="AN380" s="188"/>
      <c r="AO380" s="188"/>
      <c r="AP380" s="188"/>
      <c r="AQ380" s="188"/>
      <c r="AR380" s="188"/>
    </row>
    <row r="381" spans="1:44" ht="30" customHeight="1" x14ac:dyDescent="0.25">
      <c r="B381" s="193" t="s">
        <v>8767</v>
      </c>
      <c r="C381" s="194"/>
      <c r="D381" s="194"/>
      <c r="E381" s="194"/>
      <c r="F381" s="194"/>
      <c r="G381" s="194"/>
      <c r="H381" s="194"/>
      <c r="I381" s="194"/>
      <c r="J381" s="194"/>
      <c r="K381" s="194"/>
      <c r="L381" s="195"/>
    </row>
    <row r="382" spans="1:44" ht="90" customHeight="1" x14ac:dyDescent="0.25">
      <c r="B382" s="196"/>
      <c r="C382" s="197"/>
      <c r="D382" s="197"/>
      <c r="E382" s="197"/>
      <c r="F382" s="197"/>
      <c r="G382" s="197"/>
      <c r="H382" s="197"/>
      <c r="I382" s="197"/>
      <c r="J382" s="197"/>
      <c r="K382" s="197"/>
      <c r="L382" s="198"/>
    </row>
    <row r="383" spans="1:44" ht="30" customHeight="1" x14ac:dyDescent="0.25">
      <c r="B383" s="199" t="s">
        <v>8057</v>
      </c>
      <c r="C383" s="200"/>
      <c r="D383" s="200"/>
      <c r="E383" s="200"/>
      <c r="F383" s="200"/>
      <c r="G383" s="200" t="s">
        <v>8059</v>
      </c>
      <c r="H383" s="200"/>
      <c r="I383" s="200"/>
      <c r="J383" s="200"/>
      <c r="K383" s="200"/>
      <c r="L383" s="201"/>
    </row>
    <row r="384" spans="1:44" s="156" customFormat="1" ht="22.5" customHeight="1" x14ac:dyDescent="0.25">
      <c r="A384" s="151"/>
      <c r="B384" s="152" t="s">
        <v>7134</v>
      </c>
      <c r="C384" s="153"/>
      <c r="D384" s="153"/>
      <c r="E384" s="153"/>
      <c r="F384" s="153"/>
      <c r="G384" s="197" t="s">
        <v>6726</v>
      </c>
      <c r="H384" s="197"/>
      <c r="I384" s="197"/>
      <c r="J384" s="197"/>
      <c r="K384" s="197"/>
      <c r="L384" s="198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/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</row>
    <row r="385" spans="1:44" s="192" customFormat="1" ht="22.5" customHeight="1" x14ac:dyDescent="0.25">
      <c r="A385" s="188"/>
      <c r="B385" s="152" t="s">
        <v>8058</v>
      </c>
      <c r="C385" s="153"/>
      <c r="D385" s="153"/>
      <c r="E385" s="153"/>
      <c r="F385" s="153"/>
      <c r="G385" s="153"/>
      <c r="H385" s="153"/>
      <c r="I385" s="153"/>
      <c r="J385" s="153"/>
      <c r="K385" s="153"/>
      <c r="L385" s="202"/>
      <c r="M385" s="188"/>
      <c r="N385" s="188"/>
      <c r="O385" s="188"/>
      <c r="P385" s="188"/>
      <c r="Q385" s="188"/>
      <c r="R385" s="188"/>
      <c r="S385" s="188"/>
      <c r="T385" s="188"/>
      <c r="U385" s="188"/>
      <c r="V385" s="188"/>
      <c r="W385" s="188"/>
      <c r="X385" s="188"/>
      <c r="Y385" s="188"/>
      <c r="Z385" s="188"/>
      <c r="AA385" s="188"/>
      <c r="AB385" s="188"/>
      <c r="AC385" s="188"/>
      <c r="AD385" s="188"/>
      <c r="AE385" s="188"/>
      <c r="AF385" s="188"/>
      <c r="AG385" s="188"/>
      <c r="AH385" s="188"/>
      <c r="AI385" s="188"/>
      <c r="AJ385" s="188"/>
      <c r="AK385" s="188"/>
      <c r="AL385" s="188"/>
      <c r="AM385" s="188"/>
      <c r="AN385" s="188"/>
      <c r="AO385" s="188"/>
      <c r="AP385" s="188"/>
      <c r="AQ385" s="188"/>
      <c r="AR385" s="188"/>
    </row>
    <row r="386" spans="1:44" ht="22.5" customHeight="1" x14ac:dyDescent="0.25">
      <c r="B386" s="152" t="s">
        <v>8770</v>
      </c>
      <c r="C386" s="153"/>
      <c r="D386" s="153"/>
      <c r="E386" s="153"/>
      <c r="F386" s="153"/>
      <c r="G386" s="153"/>
      <c r="H386" s="153"/>
      <c r="I386" s="153"/>
      <c r="J386" s="153"/>
      <c r="K386" s="153"/>
      <c r="L386" s="202"/>
    </row>
    <row r="387" spans="1:44" ht="22.5" customHeight="1" x14ac:dyDescent="0.25">
      <c r="B387" s="152" t="s">
        <v>8768</v>
      </c>
      <c r="C387" s="153"/>
      <c r="D387" s="153"/>
      <c r="E387" s="153"/>
      <c r="F387" s="153"/>
      <c r="G387" s="153"/>
      <c r="H387" s="153"/>
      <c r="I387" s="153"/>
      <c r="J387" s="153"/>
      <c r="K387" s="153"/>
      <c r="L387" s="202"/>
    </row>
    <row r="388" spans="1:44" s="156" customFormat="1" ht="22.5" customHeight="1" thickBot="1" x14ac:dyDescent="0.3">
      <c r="A388" s="151"/>
      <c r="B388" s="203"/>
      <c r="C388" s="204"/>
      <c r="D388" s="204"/>
      <c r="E388" s="204"/>
      <c r="F388" s="204"/>
      <c r="G388" s="204"/>
      <c r="H388" s="204"/>
      <c r="I388" s="204"/>
      <c r="J388" s="204"/>
      <c r="K388" s="204"/>
      <c r="L388" s="205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</row>
    <row r="389" spans="1:44" s="206" customFormat="1" ht="42" customHeight="1" x14ac:dyDescent="0.25">
      <c r="B389" s="183"/>
      <c r="C389" s="207"/>
      <c r="D389" s="183"/>
      <c r="E389" s="183"/>
      <c r="F389" s="183"/>
      <c r="G389" s="183"/>
      <c r="H389" s="183"/>
      <c r="I389" s="183"/>
      <c r="J389" s="183"/>
      <c r="K389" s="183"/>
      <c r="L389" s="183"/>
      <c r="R389" s="206" t="s">
        <v>7143</v>
      </c>
    </row>
    <row r="390" spans="1:44" s="206" customFormat="1" ht="51" customHeight="1" x14ac:dyDescent="0.25">
      <c r="B390" s="183"/>
      <c r="C390" s="207"/>
      <c r="D390" s="183"/>
      <c r="E390" s="183"/>
      <c r="F390" s="183"/>
      <c r="G390" s="183"/>
      <c r="H390" s="183"/>
      <c r="I390" s="183"/>
      <c r="J390" s="183"/>
      <c r="K390" s="183"/>
      <c r="L390" s="183"/>
      <c r="R390" s="206" t="s">
        <v>7143</v>
      </c>
    </row>
    <row r="391" spans="1:44" s="208" customFormat="1" ht="30.75" customHeight="1" x14ac:dyDescent="0.25">
      <c r="B391" s="183"/>
      <c r="C391" s="207"/>
      <c r="D391" s="183"/>
      <c r="E391" s="183"/>
      <c r="F391" s="183"/>
      <c r="G391" s="183"/>
      <c r="H391" s="183"/>
      <c r="I391" s="183"/>
      <c r="J391" s="183"/>
      <c r="K391" s="183"/>
      <c r="L391" s="183"/>
    </row>
    <row r="392" spans="1:44" s="208" customFormat="1" ht="30.75" customHeight="1" x14ac:dyDescent="0.25">
      <c r="B392" s="183"/>
      <c r="C392" s="207"/>
      <c r="D392" s="183"/>
      <c r="E392" s="183"/>
      <c r="F392" s="183"/>
      <c r="G392" s="183"/>
      <c r="H392" s="183"/>
      <c r="I392" s="183"/>
      <c r="J392" s="183"/>
      <c r="K392" s="183"/>
      <c r="L392" s="183"/>
    </row>
    <row r="393" spans="1:44" s="139" customFormat="1" ht="39.75" customHeight="1" x14ac:dyDescent="0.25">
      <c r="B393" s="183"/>
      <c r="C393" s="207"/>
      <c r="D393" s="183"/>
      <c r="E393" s="183"/>
      <c r="F393" s="183"/>
      <c r="G393" s="183"/>
      <c r="H393" s="183"/>
      <c r="I393" s="183"/>
      <c r="J393" s="183"/>
      <c r="K393" s="183"/>
      <c r="L393" s="183"/>
      <c r="M393" s="143"/>
    </row>
    <row r="394" spans="1:44" s="188" customFormat="1" ht="24" customHeight="1" x14ac:dyDescent="0.25">
      <c r="B394" s="183"/>
      <c r="C394" s="207"/>
      <c r="D394" s="183"/>
      <c r="E394" s="183"/>
      <c r="F394" s="183"/>
      <c r="G394" s="183"/>
      <c r="H394" s="183"/>
      <c r="I394" s="183"/>
      <c r="J394" s="183"/>
      <c r="K394" s="183"/>
      <c r="L394" s="183"/>
    </row>
    <row r="395" spans="1:44" s="151" customFormat="1" ht="24" customHeight="1" x14ac:dyDescent="0.25">
      <c r="B395" s="183"/>
      <c r="C395" s="207"/>
      <c r="D395" s="183"/>
      <c r="E395" s="183"/>
      <c r="F395" s="183"/>
      <c r="G395" s="183"/>
      <c r="H395" s="183"/>
      <c r="I395" s="183"/>
      <c r="J395" s="183"/>
      <c r="K395" s="183"/>
      <c r="L395" s="183"/>
    </row>
    <row r="396" spans="1:44" s="151" customFormat="1" ht="24" customHeight="1" x14ac:dyDescent="0.25">
      <c r="B396" s="183"/>
      <c r="C396" s="207"/>
      <c r="D396" s="183"/>
      <c r="E396" s="183"/>
      <c r="F396" s="183"/>
      <c r="G396" s="183"/>
      <c r="H396" s="183"/>
      <c r="I396" s="183"/>
      <c r="J396" s="183"/>
      <c r="K396" s="183"/>
      <c r="L396" s="183"/>
    </row>
    <row r="397" spans="1:44" s="151" customFormat="1" ht="24" customHeight="1" x14ac:dyDescent="0.25">
      <c r="B397" s="183"/>
      <c r="C397" s="207"/>
      <c r="D397" s="183"/>
      <c r="E397" s="183"/>
      <c r="F397" s="183"/>
      <c r="G397" s="183"/>
      <c r="H397" s="183"/>
      <c r="I397" s="183"/>
      <c r="J397" s="183"/>
      <c r="K397" s="183"/>
      <c r="L397" s="183"/>
    </row>
    <row r="398" spans="1:44" s="151" customFormat="1" ht="24" customHeight="1" x14ac:dyDescent="0.25">
      <c r="B398" s="183"/>
      <c r="C398" s="207"/>
      <c r="D398" s="183"/>
      <c r="E398" s="183"/>
      <c r="F398" s="183"/>
      <c r="G398" s="183"/>
      <c r="H398" s="183"/>
      <c r="I398" s="183"/>
      <c r="J398" s="183"/>
      <c r="K398" s="183"/>
      <c r="L398" s="183"/>
    </row>
    <row r="399" spans="1:44" s="151" customFormat="1" x14ac:dyDescent="0.25">
      <c r="A399" s="183"/>
      <c r="B399" s="183"/>
      <c r="C399" s="207"/>
      <c r="D399" s="183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</row>
    <row r="400" spans="1:44" s="151" customFormat="1" x14ac:dyDescent="0.25">
      <c r="A400" s="183"/>
      <c r="B400" s="183"/>
      <c r="C400" s="207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</row>
    <row r="401" spans="1:14" s="151" customFormat="1" x14ac:dyDescent="0.25">
      <c r="A401" s="183"/>
      <c r="B401" s="183"/>
      <c r="C401" s="207"/>
      <c r="D401" s="183"/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</row>
    <row r="402" spans="1:14" s="151" customFormat="1" x14ac:dyDescent="0.25">
      <c r="A402" s="183"/>
      <c r="B402" s="183"/>
      <c r="C402" s="207"/>
      <c r="D402" s="183"/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</row>
    <row r="403" spans="1:14" s="151" customFormat="1" x14ac:dyDescent="0.25">
      <c r="A403" s="183"/>
      <c r="B403" s="183"/>
      <c r="C403" s="207"/>
      <c r="D403" s="183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</row>
    <row r="404" spans="1:14" s="151" customFormat="1" x14ac:dyDescent="0.25">
      <c r="A404" s="183"/>
      <c r="B404" s="183"/>
      <c r="C404" s="207"/>
      <c r="D404" s="183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</row>
    <row r="405" spans="1:14" s="139" customFormat="1" x14ac:dyDescent="0.25">
      <c r="A405" s="183"/>
      <c r="B405" s="183"/>
      <c r="C405" s="207"/>
      <c r="D405" s="183"/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</row>
    <row r="406" spans="1:14" s="139" customFormat="1" x14ac:dyDescent="0.25">
      <c r="A406" s="183"/>
      <c r="B406" s="183"/>
      <c r="C406" s="207"/>
      <c r="D406" s="183"/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</row>
    <row r="407" spans="1:14" s="139" customFormat="1" x14ac:dyDescent="0.25">
      <c r="A407" s="183"/>
      <c r="B407" s="183"/>
      <c r="C407" s="207"/>
      <c r="D407" s="183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</row>
    <row r="408" spans="1:14" s="139" customFormat="1" x14ac:dyDescent="0.25">
      <c r="A408" s="183"/>
      <c r="B408" s="183"/>
      <c r="C408" s="207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</row>
    <row r="409" spans="1:14" s="139" customFormat="1" x14ac:dyDescent="0.25">
      <c r="A409" s="183"/>
      <c r="B409" s="183"/>
      <c r="C409" s="207"/>
      <c r="D409" s="183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</row>
    <row r="410" spans="1:14" s="139" customFormat="1" x14ac:dyDescent="0.25">
      <c r="A410" s="183"/>
      <c r="B410" s="183"/>
      <c r="C410" s="207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</row>
    <row r="411" spans="1:14" s="139" customFormat="1" x14ac:dyDescent="0.25">
      <c r="A411" s="183"/>
      <c r="B411" s="183"/>
      <c r="C411" s="207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</row>
    <row r="412" spans="1:14" s="139" customFormat="1" x14ac:dyDescent="0.25">
      <c r="A412" s="183"/>
      <c r="B412" s="183"/>
      <c r="C412" s="207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</row>
    <row r="413" spans="1:14" s="139" customFormat="1" x14ac:dyDescent="0.25">
      <c r="A413" s="183"/>
      <c r="B413" s="183"/>
      <c r="C413" s="207"/>
      <c r="D413" s="183"/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</row>
    <row r="414" spans="1:14" s="139" customFormat="1" x14ac:dyDescent="0.25">
      <c r="A414" s="183"/>
      <c r="B414" s="183"/>
      <c r="C414" s="207"/>
      <c r="D414" s="183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</row>
    <row r="415" spans="1:14" s="139" customFormat="1" x14ac:dyDescent="0.25">
      <c r="A415" s="183"/>
      <c r="B415" s="183"/>
      <c r="C415" s="207"/>
      <c r="D415" s="183"/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</row>
    <row r="416" spans="1:14" s="139" customFormat="1" x14ac:dyDescent="0.25">
      <c r="A416" s="183"/>
      <c r="B416" s="183"/>
      <c r="C416" s="207"/>
      <c r="D416" s="183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</row>
    <row r="417" spans="1:14" s="139" customFormat="1" x14ac:dyDescent="0.25">
      <c r="A417" s="183"/>
      <c r="B417" s="183"/>
      <c r="C417" s="207"/>
      <c r="D417" s="183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</row>
    <row r="418" spans="1:14" s="139" customFormat="1" x14ac:dyDescent="0.25">
      <c r="A418" s="183"/>
      <c r="B418" s="183"/>
      <c r="C418" s="207"/>
      <c r="D418" s="183"/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</row>
    <row r="419" spans="1:14" s="139" customFormat="1" x14ac:dyDescent="0.25">
      <c r="A419" s="183"/>
      <c r="B419" s="183"/>
      <c r="C419" s="207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</row>
    <row r="420" spans="1:14" s="139" customFormat="1" x14ac:dyDescent="0.25">
      <c r="A420" s="183"/>
      <c r="B420" s="183"/>
      <c r="C420" s="207"/>
      <c r="D420" s="183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</row>
    <row r="421" spans="1:14" s="139" customFormat="1" x14ac:dyDescent="0.25">
      <c r="A421" s="183"/>
      <c r="B421" s="183"/>
      <c r="C421" s="207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</row>
    <row r="422" spans="1:14" s="139" customFormat="1" x14ac:dyDescent="0.25">
      <c r="A422" s="183"/>
      <c r="B422" s="183"/>
      <c r="C422" s="207"/>
      <c r="D422" s="183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</row>
    <row r="423" spans="1:14" s="139" customFormat="1" x14ac:dyDescent="0.25">
      <c r="A423" s="183"/>
      <c r="B423" s="183"/>
      <c r="C423" s="207"/>
      <c r="D423" s="183"/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</row>
    <row r="424" spans="1:14" s="139" customFormat="1" x14ac:dyDescent="0.25">
      <c r="A424" s="183"/>
      <c r="B424" s="183"/>
      <c r="C424" s="207"/>
      <c r="D424" s="183"/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</row>
    <row r="425" spans="1:14" s="139" customFormat="1" x14ac:dyDescent="0.25">
      <c r="A425" s="183"/>
      <c r="B425" s="183"/>
      <c r="C425" s="207"/>
      <c r="D425" s="183"/>
      <c r="E425" s="183"/>
      <c r="F425" s="183"/>
      <c r="G425" s="183"/>
      <c r="H425" s="183"/>
      <c r="I425" s="183"/>
      <c r="J425" s="183"/>
      <c r="K425" s="183"/>
      <c r="L425" s="183"/>
      <c r="M425" s="183"/>
      <c r="N425" s="183"/>
    </row>
    <row r="426" spans="1:14" s="139" customFormat="1" x14ac:dyDescent="0.25">
      <c r="A426" s="183"/>
      <c r="B426" s="183"/>
      <c r="C426" s="207"/>
      <c r="D426" s="183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</row>
    <row r="427" spans="1:14" s="139" customFormat="1" x14ac:dyDescent="0.25">
      <c r="A427" s="183"/>
      <c r="B427" s="183"/>
      <c r="C427" s="207"/>
      <c r="D427" s="183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</row>
    <row r="428" spans="1:14" s="139" customFormat="1" x14ac:dyDescent="0.25">
      <c r="A428" s="183"/>
      <c r="B428" s="183"/>
      <c r="C428" s="207"/>
      <c r="D428" s="183"/>
      <c r="E428" s="183"/>
      <c r="F428" s="183"/>
      <c r="G428" s="183"/>
      <c r="H428" s="183"/>
      <c r="I428" s="183"/>
      <c r="J428" s="183"/>
      <c r="K428" s="183"/>
      <c r="L428" s="183"/>
      <c r="M428" s="183"/>
      <c r="N428" s="183"/>
    </row>
    <row r="429" spans="1:14" s="139" customFormat="1" x14ac:dyDescent="0.25">
      <c r="A429" s="183"/>
      <c r="B429" s="183"/>
      <c r="C429" s="207"/>
      <c r="D429" s="183"/>
      <c r="E429" s="183"/>
      <c r="F429" s="183"/>
      <c r="G429" s="183"/>
      <c r="H429" s="183"/>
      <c r="I429" s="183"/>
      <c r="J429" s="183"/>
      <c r="K429" s="183"/>
      <c r="L429" s="183"/>
      <c r="M429" s="183"/>
      <c r="N429" s="183"/>
    </row>
    <row r="430" spans="1:14" s="139" customFormat="1" x14ac:dyDescent="0.25">
      <c r="A430" s="183"/>
      <c r="B430" s="183"/>
      <c r="C430" s="207"/>
      <c r="D430" s="183"/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</row>
    <row r="431" spans="1:14" s="139" customFormat="1" x14ac:dyDescent="0.25">
      <c r="A431" s="183"/>
      <c r="B431" s="183"/>
      <c r="C431" s="207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</row>
    <row r="432" spans="1:14" s="139" customFormat="1" x14ac:dyDescent="0.25">
      <c r="A432" s="183"/>
      <c r="B432" s="183"/>
      <c r="C432" s="207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</row>
    <row r="433" spans="1:14" s="139" customFormat="1" x14ac:dyDescent="0.25">
      <c r="A433" s="183"/>
      <c r="B433" s="183"/>
      <c r="C433" s="207"/>
      <c r="D433" s="183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</row>
    <row r="434" spans="1:14" s="139" customFormat="1" x14ac:dyDescent="0.25">
      <c r="A434" s="183"/>
      <c r="B434" s="183"/>
      <c r="C434" s="207"/>
      <c r="D434" s="183"/>
      <c r="E434" s="183"/>
      <c r="F434" s="183"/>
      <c r="G434" s="183"/>
      <c r="H434" s="183"/>
      <c r="I434" s="183"/>
      <c r="J434" s="183"/>
      <c r="K434" s="183"/>
      <c r="L434" s="183"/>
      <c r="M434" s="183"/>
      <c r="N434" s="183"/>
    </row>
    <row r="435" spans="1:14" s="139" customFormat="1" x14ac:dyDescent="0.25">
      <c r="A435" s="183"/>
      <c r="B435" s="183"/>
      <c r="C435" s="207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</row>
    <row r="436" spans="1:14" s="139" customFormat="1" x14ac:dyDescent="0.25">
      <c r="A436" s="183"/>
      <c r="B436" s="183"/>
      <c r="C436" s="207"/>
      <c r="D436" s="183"/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</row>
    <row r="437" spans="1:14" s="139" customFormat="1" x14ac:dyDescent="0.25">
      <c r="A437" s="183"/>
      <c r="B437" s="183"/>
      <c r="C437" s="207"/>
      <c r="D437" s="183"/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</row>
    <row r="438" spans="1:14" s="139" customFormat="1" x14ac:dyDescent="0.25">
      <c r="A438" s="183"/>
      <c r="B438" s="183"/>
      <c r="C438" s="207"/>
      <c r="D438" s="183"/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</row>
    <row r="439" spans="1:14" s="139" customFormat="1" x14ac:dyDescent="0.25">
      <c r="A439" s="183"/>
      <c r="B439" s="183"/>
      <c r="C439" s="207"/>
      <c r="D439" s="183"/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</row>
    <row r="440" spans="1:14" s="139" customFormat="1" x14ac:dyDescent="0.25">
      <c r="A440" s="183"/>
      <c r="B440" s="183"/>
      <c r="C440" s="207"/>
      <c r="D440" s="183"/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</row>
    <row r="441" spans="1:14" s="139" customFormat="1" x14ac:dyDescent="0.25">
      <c r="A441" s="183"/>
      <c r="B441" s="183"/>
      <c r="C441" s="207"/>
      <c r="D441" s="183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</row>
    <row r="442" spans="1:14" s="139" customFormat="1" x14ac:dyDescent="0.25">
      <c r="A442" s="183"/>
      <c r="B442" s="183"/>
      <c r="C442" s="207"/>
      <c r="D442" s="183"/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</row>
    <row r="443" spans="1:14" s="139" customFormat="1" x14ac:dyDescent="0.25">
      <c r="A443" s="183"/>
      <c r="B443" s="183"/>
      <c r="C443" s="207"/>
      <c r="D443" s="183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</row>
    <row r="444" spans="1:14" s="139" customFormat="1" x14ac:dyDescent="0.25">
      <c r="A444" s="183"/>
      <c r="B444" s="183"/>
      <c r="C444" s="207"/>
      <c r="D444" s="183"/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</row>
    <row r="445" spans="1:14" s="139" customFormat="1" x14ac:dyDescent="0.25">
      <c r="A445" s="183"/>
      <c r="B445" s="183"/>
      <c r="C445" s="207"/>
      <c r="D445" s="183"/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</row>
    <row r="446" spans="1:14" s="139" customFormat="1" x14ac:dyDescent="0.25">
      <c r="A446" s="183"/>
      <c r="B446" s="183"/>
      <c r="C446" s="207"/>
      <c r="D446" s="183"/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</row>
    <row r="447" spans="1:14" s="139" customFormat="1" x14ac:dyDescent="0.25">
      <c r="A447" s="183"/>
      <c r="B447" s="183"/>
      <c r="C447" s="207"/>
      <c r="D447" s="183"/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</row>
    <row r="448" spans="1:14" s="139" customFormat="1" x14ac:dyDescent="0.25">
      <c r="A448" s="183"/>
      <c r="B448" s="183"/>
      <c r="C448" s="207"/>
      <c r="D448" s="183"/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</row>
    <row r="449" spans="1:14" s="139" customFormat="1" x14ac:dyDescent="0.25">
      <c r="A449" s="183"/>
      <c r="B449" s="183"/>
      <c r="C449" s="207"/>
      <c r="D449" s="183"/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</row>
    <row r="450" spans="1:14" s="139" customFormat="1" x14ac:dyDescent="0.25">
      <c r="A450" s="183"/>
      <c r="B450" s="183"/>
      <c r="C450" s="207"/>
      <c r="D450" s="183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</row>
    <row r="451" spans="1:14" s="139" customFormat="1" x14ac:dyDescent="0.25">
      <c r="A451" s="183"/>
      <c r="B451" s="183"/>
      <c r="C451" s="207"/>
      <c r="D451" s="183"/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</row>
    <row r="452" spans="1:14" s="139" customFormat="1" x14ac:dyDescent="0.25">
      <c r="A452" s="183"/>
      <c r="B452" s="183"/>
      <c r="C452" s="207"/>
      <c r="D452" s="183"/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</row>
    <row r="453" spans="1:14" s="139" customFormat="1" x14ac:dyDescent="0.25">
      <c r="A453" s="183"/>
      <c r="B453" s="183"/>
      <c r="C453" s="207"/>
      <c r="D453" s="183"/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</row>
    <row r="454" spans="1:14" s="139" customFormat="1" x14ac:dyDescent="0.25">
      <c r="A454" s="183"/>
      <c r="B454" s="183"/>
      <c r="C454" s="207"/>
      <c r="D454" s="183"/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</row>
    <row r="455" spans="1:14" s="139" customFormat="1" x14ac:dyDescent="0.25">
      <c r="A455" s="183"/>
      <c r="B455" s="183"/>
      <c r="C455" s="207"/>
      <c r="D455" s="183"/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</row>
    <row r="456" spans="1:14" s="139" customFormat="1" x14ac:dyDescent="0.25">
      <c r="A456" s="183"/>
      <c r="B456" s="183"/>
      <c r="C456" s="207"/>
      <c r="D456" s="183"/>
      <c r="E456" s="183"/>
      <c r="F456" s="183"/>
      <c r="G456" s="183"/>
      <c r="H456" s="183"/>
      <c r="I456" s="183"/>
      <c r="J456" s="183"/>
      <c r="K456" s="183"/>
      <c r="L456" s="183"/>
      <c r="M456" s="183"/>
      <c r="N456" s="183"/>
    </row>
    <row r="457" spans="1:14" s="139" customFormat="1" x14ac:dyDescent="0.25">
      <c r="A457" s="183"/>
      <c r="B457" s="183"/>
      <c r="C457" s="207"/>
      <c r="D457" s="183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</row>
    <row r="458" spans="1:14" s="139" customFormat="1" x14ac:dyDescent="0.25">
      <c r="A458" s="183"/>
      <c r="B458" s="183"/>
      <c r="C458" s="207"/>
      <c r="D458" s="183"/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</row>
    <row r="459" spans="1:14" s="139" customFormat="1" x14ac:dyDescent="0.25">
      <c r="A459" s="183"/>
      <c r="B459" s="183"/>
      <c r="C459" s="207"/>
      <c r="D459" s="183"/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</row>
    <row r="460" spans="1:14" s="139" customFormat="1" x14ac:dyDescent="0.25">
      <c r="A460" s="183"/>
      <c r="B460" s="183"/>
      <c r="C460" s="207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</row>
    <row r="461" spans="1:14" s="139" customFormat="1" x14ac:dyDescent="0.25">
      <c r="A461" s="183"/>
      <c r="B461" s="183"/>
      <c r="C461" s="207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</row>
    <row r="462" spans="1:14" s="139" customFormat="1" x14ac:dyDescent="0.25">
      <c r="A462" s="183"/>
      <c r="B462" s="183"/>
      <c r="C462" s="207"/>
      <c r="D462" s="183"/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</row>
    <row r="463" spans="1:14" s="139" customFormat="1" x14ac:dyDescent="0.25">
      <c r="A463" s="183"/>
      <c r="B463" s="183"/>
      <c r="C463" s="207"/>
      <c r="D463" s="183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</row>
    <row r="464" spans="1:14" s="139" customFormat="1" x14ac:dyDescent="0.25">
      <c r="A464" s="183"/>
      <c r="B464" s="183"/>
      <c r="C464" s="207"/>
      <c r="D464" s="183"/>
      <c r="E464" s="183"/>
      <c r="F464" s="183"/>
      <c r="G464" s="183"/>
      <c r="H464" s="183"/>
      <c r="I464" s="183"/>
      <c r="J464" s="183"/>
      <c r="K464" s="183"/>
      <c r="L464" s="183"/>
      <c r="M464" s="183"/>
      <c r="N464" s="183"/>
    </row>
    <row r="465" spans="1:14" s="139" customFormat="1" x14ac:dyDescent="0.25">
      <c r="A465" s="183"/>
      <c r="B465" s="183"/>
      <c r="C465" s="207"/>
      <c r="D465" s="183"/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</row>
    <row r="466" spans="1:14" s="139" customFormat="1" x14ac:dyDescent="0.25">
      <c r="A466" s="183"/>
      <c r="B466" s="183"/>
      <c r="C466" s="207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</row>
    <row r="467" spans="1:14" s="139" customFormat="1" x14ac:dyDescent="0.25">
      <c r="A467" s="183"/>
      <c r="B467" s="183"/>
      <c r="C467" s="207"/>
      <c r="D467" s="183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</row>
    <row r="468" spans="1:14" s="139" customFormat="1" x14ac:dyDescent="0.25">
      <c r="A468" s="183"/>
      <c r="B468" s="183"/>
      <c r="C468" s="207"/>
      <c r="D468" s="183"/>
      <c r="E468" s="183"/>
      <c r="F468" s="183"/>
      <c r="G468" s="183"/>
      <c r="H468" s="183"/>
      <c r="I468" s="183"/>
      <c r="J468" s="183"/>
      <c r="K468" s="183"/>
      <c r="L468" s="183"/>
      <c r="M468" s="183"/>
      <c r="N468" s="183"/>
    </row>
    <row r="469" spans="1:14" s="139" customFormat="1" x14ac:dyDescent="0.25">
      <c r="A469" s="183"/>
      <c r="B469" s="183"/>
      <c r="C469" s="207"/>
      <c r="D469" s="183"/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</row>
    <row r="470" spans="1:14" s="139" customFormat="1" x14ac:dyDescent="0.25">
      <c r="A470" s="183"/>
      <c r="B470" s="183"/>
      <c r="C470" s="207"/>
      <c r="D470" s="183"/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</row>
    <row r="471" spans="1:14" s="139" customFormat="1" x14ac:dyDescent="0.25">
      <c r="A471" s="183"/>
      <c r="B471" s="183"/>
      <c r="C471" s="207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</row>
    <row r="472" spans="1:14" s="139" customFormat="1" x14ac:dyDescent="0.25">
      <c r="A472" s="183"/>
      <c r="B472" s="183"/>
      <c r="C472" s="207"/>
      <c r="D472" s="183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</row>
    <row r="473" spans="1:14" s="139" customFormat="1" x14ac:dyDescent="0.25">
      <c r="A473" s="183"/>
      <c r="B473" s="183"/>
      <c r="C473" s="207"/>
      <c r="D473" s="183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</row>
    <row r="474" spans="1:14" s="139" customFormat="1" x14ac:dyDescent="0.25">
      <c r="A474" s="183"/>
      <c r="B474" s="183"/>
      <c r="C474" s="207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</row>
    <row r="475" spans="1:14" s="139" customFormat="1" x14ac:dyDescent="0.25">
      <c r="A475" s="183"/>
      <c r="B475" s="183"/>
      <c r="C475" s="207"/>
      <c r="D475" s="183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</row>
    <row r="476" spans="1:14" s="139" customFormat="1" x14ac:dyDescent="0.25">
      <c r="A476" s="183"/>
      <c r="B476" s="183"/>
      <c r="C476" s="207"/>
      <c r="D476" s="183"/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</row>
    <row r="477" spans="1:14" s="139" customFormat="1" x14ac:dyDescent="0.25">
      <c r="A477" s="183"/>
      <c r="B477" s="183"/>
      <c r="C477" s="207"/>
      <c r="D477" s="183"/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</row>
    <row r="478" spans="1:14" s="139" customFormat="1" x14ac:dyDescent="0.25">
      <c r="A478" s="183"/>
      <c r="B478" s="183"/>
      <c r="C478" s="207"/>
      <c r="D478" s="183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</row>
    <row r="479" spans="1:14" s="139" customFormat="1" x14ac:dyDescent="0.25">
      <c r="A479" s="183"/>
      <c r="B479" s="183"/>
      <c r="C479" s="207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</row>
    <row r="480" spans="1:14" s="139" customFormat="1" x14ac:dyDescent="0.25">
      <c r="A480" s="183"/>
      <c r="B480" s="183"/>
      <c r="C480" s="207"/>
      <c r="D480" s="183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</row>
    <row r="481" spans="1:14" s="139" customFormat="1" x14ac:dyDescent="0.25">
      <c r="A481" s="183"/>
      <c r="B481" s="183"/>
      <c r="C481" s="207"/>
      <c r="D481" s="183"/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</row>
    <row r="482" spans="1:14" s="139" customFormat="1" x14ac:dyDescent="0.25">
      <c r="A482" s="183"/>
      <c r="B482" s="183"/>
      <c r="C482" s="207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</row>
    <row r="483" spans="1:14" s="139" customFormat="1" x14ac:dyDescent="0.25">
      <c r="A483" s="183"/>
      <c r="B483" s="183"/>
      <c r="C483" s="207"/>
      <c r="D483" s="183"/>
      <c r="E483" s="183"/>
      <c r="F483" s="183"/>
      <c r="G483" s="183"/>
      <c r="H483" s="183"/>
      <c r="I483" s="183"/>
      <c r="J483" s="183"/>
      <c r="K483" s="183"/>
      <c r="L483" s="183"/>
      <c r="M483" s="183"/>
      <c r="N483" s="183"/>
    </row>
    <row r="484" spans="1:14" s="139" customFormat="1" x14ac:dyDescent="0.25">
      <c r="A484" s="183"/>
      <c r="B484" s="183"/>
      <c r="C484" s="207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</row>
    <row r="485" spans="1:14" s="139" customFormat="1" x14ac:dyDescent="0.25">
      <c r="A485" s="183"/>
      <c r="B485" s="183"/>
      <c r="C485" s="207"/>
      <c r="D485" s="183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</row>
    <row r="486" spans="1:14" s="139" customFormat="1" x14ac:dyDescent="0.25">
      <c r="A486" s="183"/>
      <c r="B486" s="183"/>
      <c r="C486" s="207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</row>
    <row r="487" spans="1:14" s="139" customFormat="1" x14ac:dyDescent="0.25">
      <c r="A487" s="183"/>
      <c r="B487" s="183"/>
      <c r="C487" s="207"/>
      <c r="D487" s="183"/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</row>
    <row r="488" spans="1:14" s="139" customFormat="1" x14ac:dyDescent="0.25">
      <c r="A488" s="183"/>
      <c r="B488" s="183"/>
      <c r="C488" s="207"/>
      <c r="D488" s="183"/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</row>
    <row r="489" spans="1:14" s="139" customFormat="1" x14ac:dyDescent="0.25">
      <c r="A489" s="183"/>
      <c r="B489" s="183"/>
      <c r="C489" s="207"/>
      <c r="D489" s="183"/>
      <c r="E489" s="183"/>
      <c r="F489" s="183"/>
      <c r="G489" s="183"/>
      <c r="H489" s="183"/>
      <c r="I489" s="183"/>
      <c r="J489" s="183"/>
      <c r="K489" s="183"/>
      <c r="L489" s="183"/>
      <c r="M489" s="183"/>
      <c r="N489" s="183"/>
    </row>
    <row r="490" spans="1:14" s="139" customFormat="1" x14ac:dyDescent="0.25">
      <c r="A490" s="183"/>
      <c r="B490" s="183"/>
      <c r="C490" s="207"/>
      <c r="D490" s="183"/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</row>
    <row r="491" spans="1:14" s="139" customFormat="1" x14ac:dyDescent="0.25">
      <c r="A491" s="183"/>
      <c r="B491" s="183"/>
      <c r="C491" s="207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</row>
    <row r="492" spans="1:14" s="139" customFormat="1" x14ac:dyDescent="0.25">
      <c r="A492" s="183"/>
      <c r="B492" s="183"/>
      <c r="C492" s="207"/>
      <c r="D492" s="183"/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</row>
    <row r="493" spans="1:14" s="139" customFormat="1" x14ac:dyDescent="0.25">
      <c r="A493" s="183"/>
      <c r="B493" s="183"/>
      <c r="C493" s="207"/>
      <c r="D493" s="183"/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</row>
    <row r="494" spans="1:14" s="139" customFormat="1" x14ac:dyDescent="0.25">
      <c r="A494" s="183"/>
      <c r="B494" s="183"/>
      <c r="C494" s="207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</row>
    <row r="495" spans="1:14" s="139" customFormat="1" x14ac:dyDescent="0.25">
      <c r="A495" s="183"/>
      <c r="B495" s="183"/>
      <c r="C495" s="207"/>
      <c r="D495" s="183"/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</row>
    <row r="496" spans="1:14" s="139" customFormat="1" x14ac:dyDescent="0.25">
      <c r="A496" s="183"/>
      <c r="B496" s="183"/>
      <c r="C496" s="207"/>
      <c r="D496" s="183"/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</row>
    <row r="497" spans="1:14" s="139" customFormat="1" x14ac:dyDescent="0.25">
      <c r="A497" s="183"/>
      <c r="B497" s="183"/>
      <c r="C497" s="207"/>
      <c r="D497" s="183"/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</row>
    <row r="498" spans="1:14" s="139" customFormat="1" x14ac:dyDescent="0.25">
      <c r="A498" s="183"/>
      <c r="B498" s="183"/>
      <c r="C498" s="207"/>
      <c r="D498" s="183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</row>
    <row r="499" spans="1:14" s="139" customFormat="1" x14ac:dyDescent="0.25">
      <c r="A499" s="183"/>
      <c r="B499" s="183"/>
      <c r="C499" s="207"/>
      <c r="D499" s="183"/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</row>
    <row r="500" spans="1:14" s="139" customFormat="1" x14ac:dyDescent="0.25">
      <c r="A500" s="183"/>
      <c r="B500" s="183"/>
      <c r="C500" s="207"/>
      <c r="D500" s="183"/>
      <c r="E500" s="183"/>
      <c r="F500" s="183"/>
      <c r="G500" s="183"/>
      <c r="H500" s="183"/>
      <c r="I500" s="183"/>
      <c r="J500" s="183"/>
      <c r="K500" s="183"/>
      <c r="L500" s="183"/>
      <c r="M500" s="183"/>
      <c r="N500" s="183"/>
    </row>
    <row r="501" spans="1:14" s="139" customFormat="1" x14ac:dyDescent="0.25">
      <c r="A501" s="183"/>
      <c r="B501" s="183"/>
      <c r="C501" s="207"/>
      <c r="D501" s="183"/>
      <c r="E501" s="183"/>
      <c r="F501" s="183"/>
      <c r="G501" s="183"/>
      <c r="H501" s="183"/>
      <c r="I501" s="183"/>
      <c r="J501" s="183"/>
      <c r="K501" s="183"/>
      <c r="L501" s="183"/>
      <c r="M501" s="183"/>
      <c r="N501" s="183"/>
    </row>
    <row r="502" spans="1:14" s="139" customFormat="1" x14ac:dyDescent="0.25">
      <c r="A502" s="183"/>
      <c r="B502" s="183"/>
      <c r="C502" s="207"/>
      <c r="D502" s="183"/>
      <c r="E502" s="183"/>
      <c r="F502" s="183"/>
      <c r="G502" s="183"/>
      <c r="H502" s="183"/>
      <c r="I502" s="183"/>
      <c r="J502" s="183"/>
      <c r="K502" s="183"/>
      <c r="L502" s="183"/>
      <c r="M502" s="183"/>
      <c r="N502" s="183"/>
    </row>
    <row r="503" spans="1:14" s="139" customFormat="1" x14ac:dyDescent="0.25">
      <c r="A503" s="183"/>
      <c r="B503" s="183"/>
      <c r="C503" s="207"/>
      <c r="D503" s="183"/>
      <c r="E503" s="183"/>
      <c r="F503" s="183"/>
      <c r="G503" s="183"/>
      <c r="H503" s="183"/>
      <c r="I503" s="183"/>
      <c r="J503" s="183"/>
      <c r="K503" s="183"/>
      <c r="L503" s="183"/>
      <c r="M503" s="183"/>
      <c r="N503" s="183"/>
    </row>
    <row r="504" spans="1:14" s="139" customFormat="1" x14ac:dyDescent="0.25">
      <c r="A504" s="183"/>
      <c r="B504" s="183"/>
      <c r="C504" s="207"/>
      <c r="D504" s="183"/>
      <c r="E504" s="183"/>
      <c r="F504" s="183"/>
      <c r="G504" s="183"/>
      <c r="H504" s="183"/>
      <c r="I504" s="183"/>
      <c r="J504" s="183"/>
      <c r="K504" s="183"/>
      <c r="L504" s="183"/>
      <c r="M504" s="183"/>
      <c r="N504" s="183"/>
    </row>
    <row r="505" spans="1:14" s="139" customFormat="1" x14ac:dyDescent="0.25">
      <c r="A505" s="183"/>
      <c r="B505" s="183"/>
      <c r="C505" s="207"/>
      <c r="D505" s="183"/>
      <c r="E505" s="183"/>
      <c r="F505" s="183"/>
      <c r="G505" s="183"/>
      <c r="H505" s="183"/>
      <c r="I505" s="183"/>
      <c r="J505" s="183"/>
      <c r="K505" s="183"/>
      <c r="L505" s="183"/>
      <c r="M505" s="183"/>
      <c r="N505" s="183"/>
    </row>
    <row r="506" spans="1:14" s="139" customFormat="1" x14ac:dyDescent="0.25">
      <c r="A506" s="183"/>
      <c r="B506" s="183"/>
      <c r="C506" s="207"/>
      <c r="D506" s="183"/>
      <c r="E506" s="183"/>
      <c r="F506" s="183"/>
      <c r="G506" s="183"/>
      <c r="H506" s="183"/>
      <c r="I506" s="183"/>
      <c r="J506" s="183"/>
      <c r="K506" s="183"/>
      <c r="L506" s="183"/>
      <c r="M506" s="183"/>
      <c r="N506" s="183"/>
    </row>
    <row r="507" spans="1:14" s="139" customFormat="1" x14ac:dyDescent="0.25">
      <c r="A507" s="183"/>
      <c r="B507" s="183"/>
      <c r="C507" s="207"/>
      <c r="D507" s="183"/>
      <c r="E507" s="183"/>
      <c r="F507" s="183"/>
      <c r="G507" s="183"/>
      <c r="H507" s="183"/>
      <c r="I507" s="183"/>
      <c r="J507" s="183"/>
      <c r="K507" s="183"/>
      <c r="L507" s="183"/>
      <c r="M507" s="183"/>
      <c r="N507" s="183"/>
    </row>
    <row r="508" spans="1:14" s="139" customFormat="1" x14ac:dyDescent="0.25">
      <c r="A508" s="183"/>
      <c r="B508" s="183"/>
      <c r="C508" s="207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</row>
    <row r="509" spans="1:14" s="139" customFormat="1" x14ac:dyDescent="0.25">
      <c r="A509" s="183"/>
      <c r="B509" s="183"/>
      <c r="C509" s="207"/>
      <c r="D509" s="183"/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</row>
    <row r="510" spans="1:14" s="139" customFormat="1" x14ac:dyDescent="0.25">
      <c r="A510" s="183"/>
      <c r="B510" s="183"/>
      <c r="C510" s="207"/>
      <c r="D510" s="183"/>
      <c r="E510" s="183"/>
      <c r="F510" s="183"/>
      <c r="G510" s="183"/>
      <c r="H510" s="183"/>
      <c r="I510" s="183"/>
      <c r="J510" s="183"/>
      <c r="K510" s="183"/>
      <c r="L510" s="183"/>
      <c r="M510" s="183"/>
      <c r="N510" s="183"/>
    </row>
    <row r="511" spans="1:14" s="139" customFormat="1" x14ac:dyDescent="0.25">
      <c r="A511" s="183"/>
      <c r="B511" s="183"/>
      <c r="C511" s="207"/>
      <c r="D511" s="183"/>
      <c r="E511" s="183"/>
      <c r="F511" s="183"/>
      <c r="G511" s="183"/>
      <c r="H511" s="183"/>
      <c r="I511" s="183"/>
      <c r="J511" s="183"/>
      <c r="K511" s="183"/>
      <c r="L511" s="183"/>
      <c r="M511" s="183"/>
      <c r="N511" s="183"/>
    </row>
    <row r="512" spans="1:14" s="139" customFormat="1" x14ac:dyDescent="0.25">
      <c r="A512" s="183"/>
      <c r="B512" s="183"/>
      <c r="C512" s="207"/>
      <c r="D512" s="183"/>
      <c r="E512" s="183"/>
      <c r="F512" s="183"/>
      <c r="G512" s="183"/>
      <c r="H512" s="183"/>
      <c r="I512" s="183"/>
      <c r="J512" s="183"/>
      <c r="K512" s="183"/>
      <c r="L512" s="183"/>
      <c r="M512" s="183"/>
      <c r="N512" s="183"/>
    </row>
    <row r="513" spans="1:14" s="139" customFormat="1" x14ac:dyDescent="0.25">
      <c r="A513" s="183"/>
      <c r="B513" s="183"/>
      <c r="C513" s="207"/>
      <c r="D513" s="183"/>
      <c r="E513" s="183"/>
      <c r="F513" s="183"/>
      <c r="G513" s="183"/>
      <c r="H513" s="183"/>
      <c r="I513" s="183"/>
      <c r="J513" s="183"/>
      <c r="K513" s="183"/>
      <c r="L513" s="183"/>
      <c r="M513" s="183"/>
      <c r="N513" s="183"/>
    </row>
    <row r="514" spans="1:14" s="139" customFormat="1" x14ac:dyDescent="0.25">
      <c r="A514" s="183"/>
      <c r="B514" s="183"/>
      <c r="C514" s="207"/>
      <c r="D514" s="183"/>
      <c r="E514" s="183"/>
      <c r="F514" s="183"/>
      <c r="G514" s="183"/>
      <c r="H514" s="183"/>
      <c r="I514" s="183"/>
      <c r="J514" s="183"/>
      <c r="K514" s="183"/>
      <c r="L514" s="183"/>
      <c r="M514" s="183"/>
      <c r="N514" s="183"/>
    </row>
    <row r="515" spans="1:14" s="139" customFormat="1" x14ac:dyDescent="0.25">
      <c r="A515" s="183"/>
      <c r="B515" s="183"/>
      <c r="C515" s="207"/>
      <c r="D515" s="183"/>
      <c r="E515" s="183"/>
      <c r="F515" s="183"/>
      <c r="G515" s="183"/>
      <c r="H515" s="183"/>
      <c r="I515" s="183"/>
      <c r="J515" s="183"/>
      <c r="K515" s="183"/>
      <c r="L515" s="183"/>
      <c r="M515" s="183"/>
      <c r="N515" s="183"/>
    </row>
    <row r="516" spans="1:14" s="139" customFormat="1" x14ac:dyDescent="0.25">
      <c r="A516" s="183"/>
      <c r="B516" s="183"/>
      <c r="C516" s="207"/>
      <c r="D516" s="183"/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</row>
    <row r="517" spans="1:14" s="139" customFormat="1" x14ac:dyDescent="0.25">
      <c r="A517" s="183"/>
      <c r="B517" s="183"/>
      <c r="C517" s="207"/>
      <c r="D517" s="183"/>
      <c r="E517" s="183"/>
      <c r="F517" s="183"/>
      <c r="G517" s="183"/>
      <c r="H517" s="183"/>
      <c r="I517" s="183"/>
      <c r="J517" s="183"/>
      <c r="K517" s="183"/>
      <c r="L517" s="183"/>
      <c r="M517" s="183"/>
      <c r="N517" s="183"/>
    </row>
    <row r="518" spans="1:14" s="139" customFormat="1" x14ac:dyDescent="0.25">
      <c r="A518" s="183"/>
      <c r="B518" s="183"/>
      <c r="C518" s="207"/>
      <c r="D518" s="183"/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</row>
    <row r="519" spans="1:14" s="139" customFormat="1" x14ac:dyDescent="0.25">
      <c r="A519" s="183"/>
      <c r="B519" s="183"/>
      <c r="C519" s="207"/>
      <c r="D519" s="183"/>
      <c r="E519" s="183"/>
      <c r="F519" s="183"/>
      <c r="G519" s="183"/>
      <c r="H519" s="183"/>
      <c r="I519" s="183"/>
      <c r="J519" s="183"/>
      <c r="K519" s="183"/>
      <c r="L519" s="183"/>
      <c r="M519" s="183"/>
      <c r="N519" s="183"/>
    </row>
    <row r="520" spans="1:14" s="139" customFormat="1" x14ac:dyDescent="0.25">
      <c r="A520" s="183"/>
      <c r="B520" s="183"/>
      <c r="C520" s="207"/>
      <c r="D520" s="183"/>
      <c r="E520" s="183"/>
      <c r="F520" s="183"/>
      <c r="G520" s="183"/>
      <c r="H520" s="183"/>
      <c r="I520" s="183"/>
      <c r="J520" s="183"/>
      <c r="K520" s="183"/>
      <c r="L520" s="183"/>
      <c r="M520" s="183"/>
      <c r="N520" s="183"/>
    </row>
    <row r="521" spans="1:14" s="139" customFormat="1" x14ac:dyDescent="0.25">
      <c r="A521" s="183"/>
      <c r="B521" s="183"/>
      <c r="C521" s="207"/>
      <c r="D521" s="183"/>
      <c r="E521" s="183"/>
      <c r="F521" s="183"/>
      <c r="G521" s="183"/>
      <c r="H521" s="183"/>
      <c r="I521" s="183"/>
      <c r="J521" s="183"/>
      <c r="K521" s="183"/>
      <c r="L521" s="183"/>
      <c r="M521" s="183"/>
      <c r="N521" s="183"/>
    </row>
    <row r="522" spans="1:14" s="139" customFormat="1" x14ac:dyDescent="0.25">
      <c r="A522" s="183"/>
      <c r="B522" s="183"/>
      <c r="C522" s="207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</row>
    <row r="523" spans="1:14" s="139" customFormat="1" x14ac:dyDescent="0.25">
      <c r="A523" s="183"/>
      <c r="B523" s="183"/>
      <c r="C523" s="207"/>
      <c r="D523" s="183"/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</row>
    <row r="524" spans="1:14" s="139" customFormat="1" x14ac:dyDescent="0.25">
      <c r="A524" s="183"/>
      <c r="B524" s="183"/>
      <c r="C524" s="207"/>
      <c r="D524" s="183"/>
      <c r="E524" s="183"/>
      <c r="F524" s="183"/>
      <c r="G524" s="183"/>
      <c r="H524" s="183"/>
      <c r="I524" s="183"/>
      <c r="J524" s="183"/>
      <c r="K524" s="183"/>
      <c r="L524" s="183"/>
      <c r="M524" s="183"/>
      <c r="N524" s="183"/>
    </row>
    <row r="525" spans="1:14" s="139" customFormat="1" x14ac:dyDescent="0.25">
      <c r="A525" s="183"/>
      <c r="B525" s="183"/>
      <c r="C525" s="207"/>
      <c r="D525" s="183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</row>
    <row r="526" spans="1:14" s="139" customFormat="1" x14ac:dyDescent="0.25">
      <c r="A526" s="183"/>
      <c r="B526" s="183"/>
      <c r="C526" s="207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</row>
    <row r="527" spans="1:14" s="139" customFormat="1" x14ac:dyDescent="0.25">
      <c r="A527" s="183"/>
      <c r="B527" s="183"/>
      <c r="C527" s="207"/>
      <c r="D527" s="183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</row>
    <row r="528" spans="1:14" s="139" customFormat="1" x14ac:dyDescent="0.25">
      <c r="A528" s="183"/>
      <c r="B528" s="183"/>
      <c r="C528" s="207"/>
      <c r="D528" s="183"/>
      <c r="E528" s="183"/>
      <c r="F528" s="183"/>
      <c r="G528" s="183"/>
      <c r="H528" s="183"/>
      <c r="I528" s="183"/>
      <c r="J528" s="183"/>
      <c r="K528" s="183"/>
      <c r="L528" s="183"/>
      <c r="M528" s="183"/>
      <c r="N528" s="183"/>
    </row>
    <row r="529" spans="1:14" s="139" customFormat="1" x14ac:dyDescent="0.25">
      <c r="A529" s="183"/>
      <c r="B529" s="183"/>
      <c r="C529" s="207"/>
      <c r="D529" s="183"/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</row>
    <row r="530" spans="1:14" s="139" customFormat="1" x14ac:dyDescent="0.25">
      <c r="A530" s="183"/>
      <c r="B530" s="183"/>
      <c r="C530" s="207"/>
      <c r="D530" s="183"/>
      <c r="E530" s="183"/>
      <c r="F530" s="183"/>
      <c r="G530" s="183"/>
      <c r="H530" s="183"/>
      <c r="I530" s="183"/>
      <c r="J530" s="183"/>
      <c r="K530" s="183"/>
      <c r="L530" s="183"/>
      <c r="M530" s="183"/>
      <c r="N530" s="183"/>
    </row>
    <row r="531" spans="1:14" s="139" customFormat="1" x14ac:dyDescent="0.25">
      <c r="A531" s="183"/>
      <c r="B531" s="183"/>
      <c r="C531" s="207"/>
      <c r="D531" s="183"/>
      <c r="E531" s="183"/>
      <c r="F531" s="183"/>
      <c r="G531" s="183"/>
      <c r="H531" s="183"/>
      <c r="I531" s="183"/>
      <c r="J531" s="183"/>
      <c r="K531" s="183"/>
      <c r="L531" s="183"/>
      <c r="M531" s="183"/>
      <c r="N531" s="183"/>
    </row>
    <row r="532" spans="1:14" s="139" customFormat="1" x14ac:dyDescent="0.25">
      <c r="A532" s="183"/>
      <c r="B532" s="183"/>
      <c r="C532" s="207"/>
      <c r="D532" s="183"/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</row>
    <row r="533" spans="1:14" s="139" customFormat="1" x14ac:dyDescent="0.25">
      <c r="A533" s="183"/>
      <c r="B533" s="183"/>
      <c r="C533" s="207"/>
      <c r="D533" s="183"/>
      <c r="E533" s="183"/>
      <c r="F533" s="183"/>
      <c r="G533" s="183"/>
      <c r="H533" s="183"/>
      <c r="I533" s="183"/>
      <c r="J533" s="183"/>
      <c r="K533" s="183"/>
      <c r="L533" s="183"/>
      <c r="M533" s="183"/>
      <c r="N533" s="183"/>
    </row>
    <row r="534" spans="1:14" s="139" customFormat="1" x14ac:dyDescent="0.25">
      <c r="A534" s="183"/>
      <c r="B534" s="183"/>
      <c r="C534" s="207"/>
      <c r="D534" s="183"/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</row>
    <row r="535" spans="1:14" s="139" customFormat="1" x14ac:dyDescent="0.25">
      <c r="A535" s="183"/>
      <c r="B535" s="183"/>
      <c r="C535" s="207"/>
      <c r="D535" s="183"/>
      <c r="E535" s="183"/>
      <c r="F535" s="183"/>
      <c r="G535" s="183"/>
      <c r="H535" s="183"/>
      <c r="I535" s="183"/>
      <c r="J535" s="183"/>
      <c r="K535" s="183"/>
      <c r="L535" s="183"/>
      <c r="M535" s="183"/>
      <c r="N535" s="183"/>
    </row>
    <row r="536" spans="1:14" s="139" customFormat="1" x14ac:dyDescent="0.25">
      <c r="A536" s="183"/>
      <c r="B536" s="183"/>
      <c r="C536" s="207"/>
      <c r="D536" s="183"/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</row>
    <row r="537" spans="1:14" s="139" customFormat="1" x14ac:dyDescent="0.25">
      <c r="A537" s="183"/>
      <c r="B537" s="183"/>
      <c r="C537" s="207"/>
      <c r="D537" s="183"/>
      <c r="E537" s="183"/>
      <c r="F537" s="183"/>
      <c r="G537" s="183"/>
      <c r="H537" s="183"/>
      <c r="I537" s="183"/>
      <c r="J537" s="183"/>
      <c r="K537" s="183"/>
      <c r="L537" s="183"/>
      <c r="M537" s="183"/>
      <c r="N537" s="183"/>
    </row>
    <row r="538" spans="1:14" s="139" customFormat="1" x14ac:dyDescent="0.25">
      <c r="A538" s="183"/>
      <c r="B538" s="183"/>
      <c r="C538" s="207"/>
      <c r="D538" s="183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</row>
    <row r="539" spans="1:14" s="139" customFormat="1" x14ac:dyDescent="0.25">
      <c r="A539" s="183"/>
      <c r="B539" s="183"/>
      <c r="C539" s="207"/>
      <c r="D539" s="183"/>
      <c r="E539" s="183"/>
      <c r="F539" s="183"/>
      <c r="G539" s="183"/>
      <c r="H539" s="183"/>
      <c r="I539" s="183"/>
      <c r="J539" s="183"/>
      <c r="K539" s="183"/>
      <c r="L539" s="183"/>
      <c r="M539" s="183"/>
      <c r="N539" s="183"/>
    </row>
    <row r="540" spans="1:14" s="139" customFormat="1" x14ac:dyDescent="0.25">
      <c r="A540" s="183"/>
      <c r="B540" s="183"/>
      <c r="C540" s="207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</row>
    <row r="541" spans="1:14" s="139" customFormat="1" x14ac:dyDescent="0.25">
      <c r="A541" s="183"/>
      <c r="B541" s="183"/>
      <c r="C541" s="207"/>
      <c r="D541" s="183"/>
      <c r="E541" s="183"/>
      <c r="F541" s="183"/>
      <c r="G541" s="183"/>
      <c r="H541" s="183"/>
      <c r="I541" s="183"/>
      <c r="J541" s="183"/>
      <c r="K541" s="183"/>
      <c r="L541" s="183"/>
      <c r="M541" s="183"/>
      <c r="N541" s="183"/>
    </row>
    <row r="542" spans="1:14" s="139" customFormat="1" x14ac:dyDescent="0.25">
      <c r="A542" s="183"/>
      <c r="B542" s="183"/>
      <c r="C542" s="207"/>
      <c r="D542" s="183"/>
      <c r="E542" s="183"/>
      <c r="F542" s="183"/>
      <c r="G542" s="183"/>
      <c r="H542" s="183"/>
      <c r="I542" s="183"/>
      <c r="J542" s="183"/>
      <c r="K542" s="183"/>
      <c r="L542" s="183"/>
      <c r="M542" s="183"/>
      <c r="N542" s="183"/>
    </row>
    <row r="543" spans="1:14" s="139" customFormat="1" x14ac:dyDescent="0.25">
      <c r="A543" s="183"/>
      <c r="B543" s="183"/>
      <c r="C543" s="207"/>
      <c r="D543" s="183"/>
      <c r="E543" s="183"/>
      <c r="F543" s="183"/>
      <c r="G543" s="183"/>
      <c r="H543" s="183"/>
      <c r="I543" s="183"/>
      <c r="J543" s="183"/>
      <c r="K543" s="183"/>
      <c r="L543" s="183"/>
      <c r="M543" s="183"/>
      <c r="N543" s="183"/>
    </row>
    <row r="544" spans="1:14" s="139" customFormat="1" x14ac:dyDescent="0.25">
      <c r="A544" s="183"/>
      <c r="B544" s="183"/>
      <c r="C544" s="207"/>
      <c r="D544" s="183"/>
      <c r="E544" s="183"/>
      <c r="F544" s="183"/>
      <c r="G544" s="183"/>
      <c r="H544" s="183"/>
      <c r="I544" s="183"/>
      <c r="J544" s="183"/>
      <c r="K544" s="183"/>
      <c r="L544" s="183"/>
      <c r="M544" s="183"/>
      <c r="N544" s="183"/>
    </row>
    <row r="545" spans="1:14" s="139" customFormat="1" x14ac:dyDescent="0.25">
      <c r="A545" s="183"/>
      <c r="B545" s="183"/>
      <c r="C545" s="207"/>
      <c r="D545" s="183"/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</row>
    <row r="546" spans="1:14" s="139" customFormat="1" x14ac:dyDescent="0.25">
      <c r="A546" s="183"/>
      <c r="B546" s="183"/>
      <c r="C546" s="207"/>
      <c r="D546" s="183"/>
      <c r="E546" s="183"/>
      <c r="F546" s="183"/>
      <c r="G546" s="183"/>
      <c r="H546" s="183"/>
      <c r="I546" s="183"/>
      <c r="J546" s="183"/>
      <c r="K546" s="183"/>
      <c r="L546" s="183"/>
      <c r="M546" s="183"/>
      <c r="N546" s="183"/>
    </row>
    <row r="547" spans="1:14" s="139" customFormat="1" x14ac:dyDescent="0.25">
      <c r="A547" s="183"/>
      <c r="B547" s="183"/>
      <c r="C547" s="207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</row>
    <row r="548" spans="1:14" s="139" customFormat="1" x14ac:dyDescent="0.25">
      <c r="A548" s="183"/>
      <c r="B548" s="183"/>
      <c r="C548" s="207"/>
      <c r="D548" s="183"/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</row>
    <row r="549" spans="1:14" s="139" customFormat="1" x14ac:dyDescent="0.25">
      <c r="A549" s="183"/>
      <c r="B549" s="183"/>
      <c r="C549" s="207"/>
      <c r="D549" s="183"/>
      <c r="E549" s="183"/>
      <c r="F549" s="183"/>
      <c r="G549" s="183"/>
      <c r="H549" s="183"/>
      <c r="I549" s="183"/>
      <c r="J549" s="183"/>
      <c r="K549" s="183"/>
      <c r="L549" s="183"/>
      <c r="M549" s="183"/>
      <c r="N549" s="183"/>
    </row>
    <row r="550" spans="1:14" s="139" customFormat="1" x14ac:dyDescent="0.25">
      <c r="A550" s="183"/>
      <c r="B550" s="183"/>
      <c r="C550" s="207"/>
      <c r="D550" s="183"/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</row>
    <row r="551" spans="1:14" s="139" customFormat="1" x14ac:dyDescent="0.25">
      <c r="A551" s="183"/>
      <c r="B551" s="183"/>
      <c r="C551" s="207"/>
      <c r="D551" s="183"/>
      <c r="E551" s="183"/>
      <c r="F551" s="183"/>
      <c r="G551" s="183"/>
      <c r="H551" s="183"/>
      <c r="I551" s="183"/>
      <c r="J551" s="183"/>
      <c r="K551" s="183"/>
      <c r="L551" s="183"/>
      <c r="M551" s="183"/>
      <c r="N551" s="183"/>
    </row>
    <row r="552" spans="1:14" s="139" customFormat="1" x14ac:dyDescent="0.25">
      <c r="A552" s="183"/>
      <c r="B552" s="183"/>
      <c r="C552" s="207"/>
      <c r="D552" s="183"/>
      <c r="E552" s="183"/>
      <c r="F552" s="183"/>
      <c r="G552" s="183"/>
      <c r="H552" s="183"/>
      <c r="I552" s="183"/>
      <c r="J552" s="183"/>
      <c r="K552" s="183"/>
      <c r="L552" s="183"/>
      <c r="M552" s="183"/>
      <c r="N552" s="183"/>
    </row>
    <row r="553" spans="1:14" s="139" customFormat="1" x14ac:dyDescent="0.25">
      <c r="A553" s="183"/>
      <c r="B553" s="183"/>
      <c r="C553" s="207"/>
      <c r="D553" s="183"/>
      <c r="E553" s="183"/>
      <c r="F553" s="183"/>
      <c r="G553" s="183"/>
      <c r="H553" s="183"/>
      <c r="I553" s="183"/>
      <c r="J553" s="183"/>
      <c r="K553" s="183"/>
      <c r="L553" s="183"/>
      <c r="M553" s="183"/>
      <c r="N553" s="183"/>
    </row>
    <row r="554" spans="1:14" s="139" customFormat="1" x14ac:dyDescent="0.25">
      <c r="A554" s="183"/>
      <c r="B554" s="183"/>
      <c r="C554" s="207"/>
      <c r="D554" s="183"/>
      <c r="E554" s="183"/>
      <c r="F554" s="183"/>
      <c r="G554" s="183"/>
      <c r="H554" s="183"/>
      <c r="I554" s="183"/>
      <c r="J554" s="183"/>
      <c r="K554" s="183"/>
      <c r="L554" s="183"/>
      <c r="M554" s="183"/>
      <c r="N554" s="183"/>
    </row>
    <row r="555" spans="1:14" s="139" customFormat="1" x14ac:dyDescent="0.25">
      <c r="A555" s="183"/>
      <c r="B555" s="183"/>
      <c r="C555" s="207"/>
      <c r="D555" s="183"/>
      <c r="E555" s="183"/>
      <c r="F555" s="183"/>
      <c r="G555" s="183"/>
      <c r="H555" s="183"/>
      <c r="I555" s="183"/>
      <c r="J555" s="183"/>
      <c r="K555" s="183"/>
      <c r="L555" s="183"/>
      <c r="M555" s="183"/>
      <c r="N555" s="183"/>
    </row>
    <row r="556" spans="1:14" s="139" customFormat="1" x14ac:dyDescent="0.25">
      <c r="A556" s="183"/>
      <c r="B556" s="183"/>
      <c r="C556" s="207"/>
      <c r="D556" s="183"/>
      <c r="E556" s="183"/>
      <c r="F556" s="183"/>
      <c r="G556" s="183"/>
      <c r="H556" s="183"/>
      <c r="I556" s="183"/>
      <c r="J556" s="183"/>
      <c r="K556" s="183"/>
      <c r="L556" s="183"/>
      <c r="M556" s="183"/>
      <c r="N556" s="183"/>
    </row>
    <row r="557" spans="1:14" s="139" customFormat="1" x14ac:dyDescent="0.25">
      <c r="A557" s="183"/>
      <c r="B557" s="183"/>
      <c r="C557" s="207"/>
      <c r="D557" s="183"/>
      <c r="E557" s="183"/>
      <c r="F557" s="183"/>
      <c r="G557" s="183"/>
      <c r="H557" s="183"/>
      <c r="I557" s="183"/>
      <c r="J557" s="183"/>
      <c r="K557" s="183"/>
      <c r="L557" s="183"/>
      <c r="M557" s="183"/>
      <c r="N557" s="183"/>
    </row>
    <row r="558" spans="1:14" s="139" customFormat="1" x14ac:dyDescent="0.25">
      <c r="A558" s="183"/>
      <c r="B558" s="183"/>
      <c r="C558" s="207"/>
      <c r="D558" s="183"/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</row>
    <row r="559" spans="1:14" s="139" customFormat="1" x14ac:dyDescent="0.25">
      <c r="A559" s="183"/>
      <c r="B559" s="183"/>
      <c r="C559" s="207"/>
      <c r="D559" s="183"/>
      <c r="E559" s="183"/>
      <c r="F559" s="183"/>
      <c r="G559" s="183"/>
      <c r="H559" s="183"/>
      <c r="I559" s="183"/>
      <c r="J559" s="183"/>
      <c r="K559" s="183"/>
      <c r="L559" s="183"/>
      <c r="M559" s="183"/>
      <c r="N559" s="183"/>
    </row>
    <row r="560" spans="1:14" s="139" customFormat="1" x14ac:dyDescent="0.25">
      <c r="A560" s="183"/>
      <c r="B560" s="183"/>
      <c r="C560" s="207"/>
      <c r="D560" s="183"/>
      <c r="E560" s="183"/>
      <c r="F560" s="183"/>
      <c r="G560" s="183"/>
      <c r="H560" s="183"/>
      <c r="I560" s="183"/>
      <c r="J560" s="183"/>
      <c r="K560" s="183"/>
      <c r="L560" s="183"/>
      <c r="M560" s="183"/>
      <c r="N560" s="183"/>
    </row>
    <row r="561" spans="1:14" s="139" customFormat="1" x14ac:dyDescent="0.25">
      <c r="A561" s="183"/>
      <c r="B561" s="183"/>
      <c r="C561" s="207"/>
      <c r="D561" s="183"/>
      <c r="E561" s="183"/>
      <c r="F561" s="183"/>
      <c r="G561" s="183"/>
      <c r="H561" s="183"/>
      <c r="I561" s="183"/>
      <c r="J561" s="183"/>
      <c r="K561" s="183"/>
      <c r="L561" s="183"/>
      <c r="M561" s="183"/>
      <c r="N561" s="183"/>
    </row>
    <row r="562" spans="1:14" s="139" customFormat="1" x14ac:dyDescent="0.25">
      <c r="A562" s="183"/>
      <c r="B562" s="183"/>
      <c r="C562" s="207"/>
      <c r="D562" s="183"/>
      <c r="E562" s="183"/>
      <c r="F562" s="183"/>
      <c r="G562" s="183"/>
      <c r="H562" s="183"/>
      <c r="I562" s="183"/>
      <c r="J562" s="183"/>
      <c r="K562" s="183"/>
      <c r="L562" s="183"/>
      <c r="M562" s="183"/>
      <c r="N562" s="183"/>
    </row>
    <row r="563" spans="1:14" s="139" customFormat="1" x14ac:dyDescent="0.25">
      <c r="A563" s="183"/>
      <c r="B563" s="183"/>
      <c r="C563" s="207"/>
      <c r="D563" s="183"/>
      <c r="E563" s="183"/>
      <c r="F563" s="183"/>
      <c r="G563" s="183"/>
      <c r="H563" s="183"/>
      <c r="I563" s="183"/>
      <c r="J563" s="183"/>
      <c r="K563" s="183"/>
      <c r="L563" s="183"/>
      <c r="M563" s="183"/>
      <c r="N563" s="183"/>
    </row>
    <row r="564" spans="1:14" s="139" customFormat="1" x14ac:dyDescent="0.25">
      <c r="A564" s="183"/>
      <c r="B564" s="183"/>
      <c r="C564" s="207"/>
      <c r="D564" s="183"/>
      <c r="E564" s="183"/>
      <c r="F564" s="183"/>
      <c r="G564" s="183"/>
      <c r="H564" s="183"/>
      <c r="I564" s="183"/>
      <c r="J564" s="183"/>
      <c r="K564" s="183"/>
      <c r="L564" s="183"/>
      <c r="M564" s="183"/>
      <c r="N564" s="183"/>
    </row>
    <row r="565" spans="1:14" s="139" customFormat="1" x14ac:dyDescent="0.25">
      <c r="A565" s="183"/>
      <c r="B565" s="183"/>
      <c r="C565" s="207"/>
      <c r="D565" s="183"/>
      <c r="E565" s="183"/>
      <c r="F565" s="183"/>
      <c r="G565" s="183"/>
      <c r="H565" s="183"/>
      <c r="I565" s="183"/>
      <c r="J565" s="183"/>
      <c r="K565" s="183"/>
      <c r="L565" s="183"/>
      <c r="M565" s="183"/>
      <c r="N565" s="183"/>
    </row>
    <row r="566" spans="1:14" s="139" customFormat="1" x14ac:dyDescent="0.25">
      <c r="A566" s="183"/>
      <c r="B566" s="183"/>
      <c r="C566" s="207"/>
      <c r="D566" s="183"/>
      <c r="E566" s="183"/>
      <c r="F566" s="183"/>
      <c r="G566" s="183"/>
      <c r="H566" s="183"/>
      <c r="I566" s="183"/>
      <c r="J566" s="183"/>
      <c r="K566" s="183"/>
      <c r="L566" s="183"/>
      <c r="M566" s="183"/>
      <c r="N566" s="183"/>
    </row>
    <row r="567" spans="1:14" s="139" customFormat="1" x14ac:dyDescent="0.25">
      <c r="A567" s="183"/>
      <c r="B567" s="183"/>
      <c r="C567" s="207"/>
      <c r="D567" s="183"/>
      <c r="E567" s="183"/>
      <c r="F567" s="183"/>
      <c r="G567" s="183"/>
      <c r="H567" s="183"/>
      <c r="I567" s="183"/>
      <c r="J567" s="183"/>
      <c r="K567" s="183"/>
      <c r="L567" s="183"/>
      <c r="M567" s="183"/>
      <c r="N567" s="183"/>
    </row>
    <row r="568" spans="1:14" s="139" customFormat="1" x14ac:dyDescent="0.25">
      <c r="A568" s="183"/>
      <c r="B568" s="183"/>
      <c r="C568" s="207"/>
      <c r="D568" s="183"/>
      <c r="E568" s="183"/>
      <c r="F568" s="183"/>
      <c r="G568" s="183"/>
      <c r="H568" s="183"/>
      <c r="I568" s="183"/>
      <c r="J568" s="183"/>
      <c r="K568" s="183"/>
      <c r="L568" s="183"/>
      <c r="M568" s="183"/>
      <c r="N568" s="183"/>
    </row>
    <row r="569" spans="1:14" s="139" customFormat="1" x14ac:dyDescent="0.25">
      <c r="A569" s="183"/>
      <c r="B569" s="183"/>
      <c r="C569" s="207"/>
      <c r="D569" s="183"/>
      <c r="E569" s="183"/>
      <c r="F569" s="183"/>
      <c r="G569" s="183"/>
      <c r="H569" s="183"/>
      <c r="I569" s="183"/>
      <c r="J569" s="183"/>
      <c r="K569" s="183"/>
      <c r="L569" s="183"/>
      <c r="M569" s="183"/>
      <c r="N569" s="183"/>
    </row>
    <row r="570" spans="1:14" s="139" customFormat="1" x14ac:dyDescent="0.25">
      <c r="A570" s="183"/>
      <c r="B570" s="183"/>
      <c r="C570" s="207"/>
      <c r="D570" s="183"/>
      <c r="E570" s="183"/>
      <c r="F570" s="183"/>
      <c r="G570" s="183"/>
      <c r="H570" s="183"/>
      <c r="I570" s="183"/>
      <c r="J570" s="183"/>
      <c r="K570" s="183"/>
      <c r="L570" s="183"/>
      <c r="M570" s="183"/>
      <c r="N570" s="183"/>
    </row>
    <row r="571" spans="1:14" s="139" customFormat="1" x14ac:dyDescent="0.25">
      <c r="A571" s="183"/>
      <c r="B571" s="183"/>
      <c r="C571" s="207"/>
      <c r="D571" s="183"/>
      <c r="E571" s="183"/>
      <c r="F571" s="183"/>
      <c r="G571" s="183"/>
      <c r="H571" s="183"/>
      <c r="I571" s="183"/>
      <c r="J571" s="183"/>
      <c r="K571" s="183"/>
      <c r="L571" s="183"/>
      <c r="M571" s="183"/>
      <c r="N571" s="183"/>
    </row>
    <row r="572" spans="1:14" s="139" customFormat="1" x14ac:dyDescent="0.25">
      <c r="A572" s="183"/>
      <c r="B572" s="183"/>
      <c r="C572" s="207"/>
      <c r="D572" s="183"/>
      <c r="E572" s="183"/>
      <c r="F572" s="183"/>
      <c r="G572" s="183"/>
      <c r="H572" s="183"/>
      <c r="I572" s="183"/>
      <c r="J572" s="183"/>
      <c r="K572" s="183"/>
      <c r="L572" s="183"/>
      <c r="M572" s="183"/>
      <c r="N572" s="183"/>
    </row>
    <row r="573" spans="1:14" s="139" customFormat="1" x14ac:dyDescent="0.25">
      <c r="A573" s="183"/>
      <c r="B573" s="183"/>
      <c r="C573" s="207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</row>
    <row r="574" spans="1:14" s="139" customFormat="1" x14ac:dyDescent="0.25">
      <c r="A574" s="183"/>
      <c r="B574" s="183"/>
      <c r="C574" s="207"/>
      <c r="D574" s="183"/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</row>
    <row r="575" spans="1:14" s="139" customFormat="1" x14ac:dyDescent="0.25">
      <c r="A575" s="183"/>
      <c r="B575" s="183"/>
      <c r="C575" s="207"/>
      <c r="D575" s="183"/>
      <c r="E575" s="183"/>
      <c r="F575" s="183"/>
      <c r="G575" s="183"/>
      <c r="H575" s="183"/>
      <c r="I575" s="183"/>
      <c r="J575" s="183"/>
      <c r="K575" s="183"/>
      <c r="L575" s="183"/>
      <c r="M575" s="183"/>
      <c r="N575" s="183"/>
    </row>
    <row r="576" spans="1:14" s="139" customFormat="1" x14ac:dyDescent="0.25">
      <c r="A576" s="183"/>
      <c r="B576" s="183"/>
      <c r="C576" s="207"/>
      <c r="D576" s="183"/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</row>
    <row r="577" spans="1:14" s="139" customFormat="1" x14ac:dyDescent="0.25">
      <c r="A577" s="183"/>
      <c r="B577" s="183"/>
      <c r="C577" s="207"/>
      <c r="D577" s="183"/>
      <c r="E577" s="183"/>
      <c r="F577" s="183"/>
      <c r="G577" s="183"/>
      <c r="H577" s="183"/>
      <c r="I577" s="183"/>
      <c r="J577" s="183"/>
      <c r="K577" s="183"/>
      <c r="L577" s="183"/>
      <c r="M577" s="183"/>
      <c r="N577" s="183"/>
    </row>
    <row r="578" spans="1:14" s="139" customFormat="1" x14ac:dyDescent="0.25">
      <c r="A578" s="183"/>
      <c r="B578" s="183"/>
      <c r="C578" s="207"/>
      <c r="D578" s="183"/>
      <c r="E578" s="183"/>
      <c r="F578" s="183"/>
      <c r="G578" s="183"/>
      <c r="H578" s="183"/>
      <c r="I578" s="183"/>
      <c r="J578" s="183"/>
      <c r="K578" s="183"/>
      <c r="L578" s="183"/>
      <c r="M578" s="183"/>
      <c r="N578" s="183"/>
    </row>
    <row r="579" spans="1:14" s="139" customFormat="1" x14ac:dyDescent="0.25">
      <c r="A579" s="183"/>
      <c r="B579" s="183"/>
      <c r="C579" s="207"/>
      <c r="D579" s="183"/>
      <c r="E579" s="183"/>
      <c r="F579" s="183"/>
      <c r="G579" s="183"/>
      <c r="H579" s="183"/>
      <c r="I579" s="183"/>
      <c r="J579" s="183"/>
      <c r="K579" s="183"/>
      <c r="L579" s="183"/>
      <c r="M579" s="183"/>
      <c r="N579" s="183"/>
    </row>
    <row r="580" spans="1:14" s="139" customFormat="1" x14ac:dyDescent="0.25">
      <c r="A580" s="183"/>
      <c r="B580" s="183"/>
      <c r="C580" s="207"/>
      <c r="D580" s="183"/>
      <c r="E580" s="183"/>
      <c r="F580" s="183"/>
      <c r="G580" s="183"/>
      <c r="H580" s="183"/>
      <c r="I580" s="183"/>
      <c r="J580" s="183"/>
      <c r="K580" s="183"/>
      <c r="L580" s="183"/>
      <c r="M580" s="183"/>
      <c r="N580" s="183"/>
    </row>
    <row r="581" spans="1:14" s="139" customFormat="1" x14ac:dyDescent="0.25">
      <c r="A581" s="183"/>
      <c r="B581" s="183"/>
      <c r="C581" s="207"/>
      <c r="D581" s="183"/>
      <c r="E581" s="183"/>
      <c r="F581" s="183"/>
      <c r="G581" s="183"/>
      <c r="H581" s="183"/>
      <c r="I581" s="183"/>
      <c r="J581" s="183"/>
      <c r="K581" s="183"/>
      <c r="L581" s="183"/>
      <c r="M581" s="183"/>
      <c r="N581" s="183"/>
    </row>
    <row r="582" spans="1:14" s="139" customFormat="1" x14ac:dyDescent="0.25">
      <c r="A582" s="183"/>
      <c r="B582" s="183"/>
      <c r="C582" s="207"/>
      <c r="D582" s="183"/>
      <c r="E582" s="183"/>
      <c r="F582" s="183"/>
      <c r="G582" s="183"/>
      <c r="H582" s="183"/>
      <c r="I582" s="183"/>
      <c r="J582" s="183"/>
      <c r="K582" s="183"/>
      <c r="L582" s="183"/>
      <c r="M582" s="183"/>
      <c r="N582" s="183"/>
    </row>
    <row r="583" spans="1:14" s="139" customFormat="1" x14ac:dyDescent="0.25">
      <c r="A583" s="183"/>
      <c r="B583" s="183"/>
      <c r="C583" s="207"/>
      <c r="D583" s="183"/>
      <c r="E583" s="183"/>
      <c r="F583" s="183"/>
      <c r="G583" s="183"/>
      <c r="H583" s="183"/>
      <c r="I583" s="183"/>
      <c r="J583" s="183"/>
      <c r="K583" s="183"/>
      <c r="L583" s="183"/>
      <c r="M583" s="183"/>
      <c r="N583" s="183"/>
    </row>
    <row r="584" spans="1:14" s="139" customFormat="1" x14ac:dyDescent="0.25">
      <c r="A584" s="183"/>
      <c r="B584" s="183"/>
      <c r="C584" s="207"/>
      <c r="D584" s="183"/>
      <c r="E584" s="183"/>
      <c r="F584" s="183"/>
      <c r="G584" s="183"/>
      <c r="H584" s="183"/>
      <c r="I584" s="183"/>
      <c r="J584" s="183"/>
      <c r="K584" s="183"/>
      <c r="L584" s="183"/>
      <c r="M584" s="183"/>
      <c r="N584" s="183"/>
    </row>
    <row r="585" spans="1:14" s="139" customFormat="1" x14ac:dyDescent="0.25">
      <c r="A585" s="183"/>
      <c r="B585" s="183"/>
      <c r="C585" s="207"/>
      <c r="D585" s="183"/>
      <c r="E585" s="183"/>
      <c r="F585" s="183"/>
      <c r="G585" s="183"/>
      <c r="H585" s="183"/>
      <c r="I585" s="183"/>
      <c r="J585" s="183"/>
      <c r="K585" s="183"/>
      <c r="L585" s="183"/>
      <c r="M585" s="183"/>
      <c r="N585" s="183"/>
    </row>
    <row r="586" spans="1:14" s="139" customFormat="1" x14ac:dyDescent="0.25">
      <c r="A586" s="183"/>
      <c r="B586" s="183"/>
      <c r="C586" s="207"/>
      <c r="D586" s="183"/>
      <c r="E586" s="183"/>
      <c r="F586" s="183"/>
      <c r="G586" s="183"/>
      <c r="H586" s="183"/>
      <c r="I586" s="183"/>
      <c r="J586" s="183"/>
      <c r="K586" s="183"/>
      <c r="L586" s="183"/>
      <c r="M586" s="183"/>
      <c r="N586" s="183"/>
    </row>
    <row r="587" spans="1:14" s="139" customFormat="1" x14ac:dyDescent="0.25">
      <c r="A587" s="183"/>
      <c r="B587" s="183"/>
      <c r="C587" s="207"/>
      <c r="D587" s="183"/>
      <c r="E587" s="183"/>
      <c r="F587" s="183"/>
      <c r="G587" s="183"/>
      <c r="H587" s="183"/>
      <c r="I587" s="183"/>
      <c r="J587" s="183"/>
      <c r="K587" s="183"/>
      <c r="L587" s="183"/>
      <c r="M587" s="183"/>
      <c r="N587" s="183"/>
    </row>
    <row r="588" spans="1:14" s="139" customFormat="1" x14ac:dyDescent="0.25">
      <c r="A588" s="183"/>
      <c r="B588" s="183"/>
      <c r="C588" s="207"/>
      <c r="D588" s="183"/>
      <c r="E588" s="183"/>
      <c r="F588" s="183"/>
      <c r="G588" s="183"/>
      <c r="H588" s="183"/>
      <c r="I588" s="183"/>
      <c r="J588" s="183"/>
      <c r="K588" s="183"/>
      <c r="L588" s="183"/>
      <c r="M588" s="183"/>
      <c r="N588" s="183"/>
    </row>
    <row r="589" spans="1:14" s="139" customFormat="1" x14ac:dyDescent="0.25">
      <c r="A589" s="183"/>
      <c r="B589" s="183"/>
      <c r="C589" s="207"/>
      <c r="D589" s="183"/>
      <c r="E589" s="183"/>
      <c r="F589" s="183"/>
      <c r="G589" s="183"/>
      <c r="H589" s="183"/>
      <c r="I589" s="183"/>
      <c r="J589" s="183"/>
      <c r="K589" s="183"/>
      <c r="L589" s="183"/>
      <c r="M589" s="183"/>
      <c r="N589" s="183"/>
    </row>
    <row r="590" spans="1:14" s="139" customFormat="1" x14ac:dyDescent="0.25">
      <c r="A590" s="183"/>
      <c r="C590" s="209"/>
      <c r="D590" s="209"/>
      <c r="F590" s="209"/>
      <c r="G590" s="210"/>
      <c r="H590" s="210"/>
      <c r="I590" s="210"/>
      <c r="J590" s="209"/>
      <c r="K590" s="209"/>
      <c r="L590" s="209"/>
      <c r="M590" s="183"/>
      <c r="N590" s="183"/>
    </row>
    <row r="591" spans="1:14" s="139" customFormat="1" x14ac:dyDescent="0.25">
      <c r="A591" s="183"/>
      <c r="C591" s="209"/>
      <c r="D591" s="209"/>
      <c r="F591" s="209"/>
      <c r="G591" s="210"/>
      <c r="H591" s="210"/>
      <c r="I591" s="210"/>
      <c r="J591" s="209"/>
      <c r="K591" s="209"/>
      <c r="L591" s="209"/>
      <c r="M591" s="183"/>
      <c r="N591" s="183"/>
    </row>
    <row r="592" spans="1:14" s="139" customFormat="1" x14ac:dyDescent="0.25">
      <c r="A592" s="183"/>
      <c r="C592" s="209"/>
      <c r="D592" s="209"/>
      <c r="F592" s="209"/>
      <c r="G592" s="210"/>
      <c r="H592" s="210"/>
      <c r="I592" s="210"/>
      <c r="J592" s="209"/>
      <c r="K592" s="209"/>
      <c r="L592" s="209"/>
      <c r="M592" s="183"/>
      <c r="N592" s="183"/>
    </row>
    <row r="593" spans="1:14" s="139" customFormat="1" x14ac:dyDescent="0.25">
      <c r="A593" s="183"/>
      <c r="C593" s="209"/>
      <c r="D593" s="209"/>
      <c r="F593" s="209"/>
      <c r="G593" s="210"/>
      <c r="H593" s="210"/>
      <c r="I593" s="210"/>
      <c r="J593" s="209"/>
      <c r="K593" s="209"/>
      <c r="L593" s="209"/>
      <c r="M593" s="183"/>
      <c r="N593" s="183"/>
    </row>
    <row r="594" spans="1:14" s="139" customFormat="1" x14ac:dyDescent="0.25">
      <c r="A594" s="183"/>
      <c r="C594" s="209"/>
      <c r="D594" s="209"/>
      <c r="F594" s="209"/>
      <c r="G594" s="210"/>
      <c r="H594" s="210"/>
      <c r="I594" s="210"/>
      <c r="J594" s="209"/>
      <c r="K594" s="209"/>
      <c r="L594" s="209"/>
      <c r="M594" s="183"/>
      <c r="N594" s="183"/>
    </row>
    <row r="595" spans="1:14" s="139" customFormat="1" x14ac:dyDescent="0.25">
      <c r="A595" s="183"/>
      <c r="C595" s="209"/>
      <c r="D595" s="209"/>
      <c r="F595" s="209"/>
      <c r="G595" s="210"/>
      <c r="H595" s="210"/>
      <c r="I595" s="210"/>
      <c r="J595" s="209"/>
      <c r="K595" s="209"/>
      <c r="L595" s="209"/>
      <c r="M595" s="183"/>
      <c r="N595" s="183"/>
    </row>
    <row r="596" spans="1:14" s="139" customFormat="1" x14ac:dyDescent="0.25">
      <c r="A596" s="183"/>
      <c r="C596" s="209"/>
      <c r="D596" s="209"/>
      <c r="F596" s="209"/>
      <c r="G596" s="210"/>
      <c r="H596" s="210"/>
      <c r="I596" s="210"/>
      <c r="J596" s="209"/>
      <c r="K596" s="209"/>
      <c r="L596" s="209"/>
      <c r="M596" s="183"/>
      <c r="N596" s="183"/>
    </row>
    <row r="597" spans="1:14" s="139" customFormat="1" x14ac:dyDescent="0.25">
      <c r="A597" s="183"/>
      <c r="C597" s="209"/>
      <c r="D597" s="209"/>
      <c r="F597" s="209"/>
      <c r="G597" s="210"/>
      <c r="H597" s="210"/>
      <c r="I597" s="210"/>
      <c r="J597" s="209"/>
      <c r="K597" s="209"/>
      <c r="L597" s="209"/>
      <c r="M597" s="183"/>
      <c r="N597" s="183"/>
    </row>
    <row r="598" spans="1:14" s="139" customFormat="1" x14ac:dyDescent="0.25">
      <c r="A598" s="183"/>
      <c r="C598" s="209"/>
      <c r="D598" s="209"/>
      <c r="F598" s="209"/>
      <c r="G598" s="210"/>
      <c r="H598" s="210"/>
      <c r="I598" s="210"/>
      <c r="J598" s="209"/>
      <c r="K598" s="209"/>
      <c r="L598" s="209"/>
      <c r="M598" s="183"/>
      <c r="N598" s="183"/>
    </row>
    <row r="599" spans="1:14" s="139" customFormat="1" x14ac:dyDescent="0.25">
      <c r="A599" s="183"/>
      <c r="C599" s="209"/>
      <c r="D599" s="209"/>
      <c r="F599" s="209"/>
      <c r="G599" s="210"/>
      <c r="H599" s="210"/>
      <c r="I599" s="210"/>
      <c r="J599" s="209"/>
      <c r="K599" s="209"/>
      <c r="L599" s="209"/>
      <c r="M599" s="183"/>
      <c r="N599" s="183"/>
    </row>
    <row r="600" spans="1:14" s="139" customFormat="1" x14ac:dyDescent="0.25">
      <c r="A600" s="183"/>
      <c r="C600" s="209"/>
      <c r="D600" s="209"/>
      <c r="F600" s="209"/>
      <c r="G600" s="210"/>
      <c r="H600" s="210"/>
      <c r="I600" s="210"/>
      <c r="J600" s="209"/>
      <c r="K600" s="209"/>
      <c r="L600" s="209"/>
      <c r="M600" s="183"/>
      <c r="N600" s="183"/>
    </row>
    <row r="601" spans="1:14" s="139" customFormat="1" x14ac:dyDescent="0.25">
      <c r="C601" s="209"/>
      <c r="D601" s="209"/>
      <c r="F601" s="209"/>
      <c r="G601" s="210"/>
      <c r="H601" s="210"/>
      <c r="I601" s="210"/>
      <c r="J601" s="209"/>
      <c r="K601" s="209"/>
      <c r="L601" s="209"/>
      <c r="M601" s="143"/>
    </row>
    <row r="602" spans="1:14" s="139" customFormat="1" x14ac:dyDescent="0.25">
      <c r="C602" s="209"/>
      <c r="D602" s="209"/>
      <c r="F602" s="209"/>
      <c r="G602" s="210"/>
      <c r="H602" s="210"/>
      <c r="I602" s="210"/>
      <c r="J602" s="209"/>
      <c r="K602" s="209"/>
      <c r="L602" s="209"/>
      <c r="M602" s="143"/>
    </row>
    <row r="603" spans="1:14" s="139" customFormat="1" x14ac:dyDescent="0.25">
      <c r="C603" s="209"/>
      <c r="D603" s="209"/>
      <c r="F603" s="209"/>
      <c r="G603" s="210"/>
      <c r="H603" s="210"/>
      <c r="I603" s="210"/>
      <c r="J603" s="209"/>
      <c r="K603" s="209"/>
      <c r="L603" s="209"/>
      <c r="M603" s="143"/>
    </row>
    <row r="604" spans="1:14" s="139" customFormat="1" x14ac:dyDescent="0.25">
      <c r="C604" s="209"/>
      <c r="D604" s="209"/>
      <c r="F604" s="209"/>
      <c r="G604" s="210"/>
      <c r="H604" s="210"/>
      <c r="I604" s="210"/>
      <c r="J604" s="209"/>
      <c r="K604" s="209"/>
      <c r="L604" s="209"/>
      <c r="M604" s="143"/>
    </row>
    <row r="605" spans="1:14" s="139" customFormat="1" x14ac:dyDescent="0.25">
      <c r="C605" s="209"/>
      <c r="D605" s="209"/>
      <c r="F605" s="209"/>
      <c r="G605" s="210"/>
      <c r="H605" s="210"/>
      <c r="I605" s="210"/>
      <c r="J605" s="209"/>
      <c r="K605" s="209"/>
      <c r="L605" s="209"/>
      <c r="M605" s="143"/>
    </row>
    <row r="606" spans="1:14" s="139" customFormat="1" x14ac:dyDescent="0.25">
      <c r="C606" s="209"/>
      <c r="D606" s="209"/>
      <c r="F606" s="209"/>
      <c r="G606" s="210"/>
      <c r="H606" s="210"/>
      <c r="I606" s="210"/>
      <c r="J606" s="209"/>
      <c r="K606" s="209"/>
      <c r="L606" s="209"/>
      <c r="M606" s="143"/>
    </row>
    <row r="607" spans="1:14" s="139" customFormat="1" x14ac:dyDescent="0.25">
      <c r="C607" s="209"/>
      <c r="D607" s="209"/>
      <c r="F607" s="209"/>
      <c r="G607" s="210"/>
      <c r="H607" s="210"/>
      <c r="I607" s="210"/>
      <c r="J607" s="209"/>
      <c r="K607" s="209"/>
      <c r="L607" s="209"/>
      <c r="M607" s="143"/>
    </row>
    <row r="608" spans="1:14" s="139" customFormat="1" x14ac:dyDescent="0.25">
      <c r="C608" s="209"/>
      <c r="D608" s="209"/>
      <c r="F608" s="209"/>
      <c r="G608" s="210"/>
      <c r="H608" s="210"/>
      <c r="I608" s="210"/>
      <c r="J608" s="209"/>
      <c r="K608" s="209"/>
      <c r="L608" s="209"/>
      <c r="M608" s="143"/>
    </row>
    <row r="609" spans="3:13" s="139" customFormat="1" x14ac:dyDescent="0.25">
      <c r="C609" s="209"/>
      <c r="D609" s="209"/>
      <c r="F609" s="209"/>
      <c r="G609" s="210"/>
      <c r="H609" s="210"/>
      <c r="I609" s="210"/>
      <c r="J609" s="209"/>
      <c r="K609" s="209"/>
      <c r="L609" s="209"/>
      <c r="M609" s="143"/>
    </row>
    <row r="610" spans="3:13" s="139" customFormat="1" x14ac:dyDescent="0.25">
      <c r="C610" s="209"/>
      <c r="D610" s="209"/>
      <c r="F610" s="209"/>
      <c r="G610" s="210"/>
      <c r="H610" s="210"/>
      <c r="I610" s="210"/>
      <c r="J610" s="209"/>
      <c r="K610" s="209"/>
      <c r="L610" s="209"/>
      <c r="M610" s="143"/>
    </row>
    <row r="611" spans="3:13" s="139" customFormat="1" x14ac:dyDescent="0.25">
      <c r="C611" s="209"/>
      <c r="D611" s="209"/>
      <c r="F611" s="209"/>
      <c r="G611" s="210"/>
      <c r="H611" s="210"/>
      <c r="I611" s="210"/>
      <c r="J611" s="209"/>
      <c r="K611" s="209"/>
      <c r="L611" s="209"/>
      <c r="M611" s="143"/>
    </row>
    <row r="612" spans="3:13" s="139" customFormat="1" x14ac:dyDescent="0.25">
      <c r="C612" s="209"/>
      <c r="D612" s="209"/>
      <c r="F612" s="209"/>
      <c r="G612" s="210"/>
      <c r="H612" s="210"/>
      <c r="I612" s="210"/>
      <c r="J612" s="209"/>
      <c r="K612" s="209"/>
      <c r="L612" s="209"/>
      <c r="M612" s="143"/>
    </row>
    <row r="613" spans="3:13" s="139" customFormat="1" x14ac:dyDescent="0.25">
      <c r="C613" s="209"/>
      <c r="D613" s="209"/>
      <c r="F613" s="209"/>
      <c r="G613" s="210"/>
      <c r="H613" s="210"/>
      <c r="I613" s="210"/>
      <c r="J613" s="209"/>
      <c r="K613" s="209"/>
      <c r="L613" s="209"/>
      <c r="M613" s="143"/>
    </row>
    <row r="614" spans="3:13" s="139" customFormat="1" x14ac:dyDescent="0.25">
      <c r="C614" s="209"/>
      <c r="D614" s="209"/>
      <c r="F614" s="209"/>
      <c r="G614" s="210"/>
      <c r="H614" s="210"/>
      <c r="I614" s="210"/>
      <c r="J614" s="209"/>
      <c r="K614" s="209"/>
      <c r="L614" s="209"/>
      <c r="M614" s="143"/>
    </row>
    <row r="615" spans="3:13" s="139" customFormat="1" x14ac:dyDescent="0.25">
      <c r="C615" s="209"/>
      <c r="D615" s="209"/>
      <c r="F615" s="209"/>
      <c r="G615" s="210"/>
      <c r="H615" s="210"/>
      <c r="I615" s="210"/>
      <c r="J615" s="209"/>
      <c r="K615" s="209"/>
      <c r="L615" s="209"/>
      <c r="M615" s="143"/>
    </row>
    <row r="616" spans="3:13" s="139" customFormat="1" x14ac:dyDescent="0.25">
      <c r="C616" s="209"/>
      <c r="D616" s="209"/>
      <c r="F616" s="209"/>
      <c r="G616" s="210"/>
      <c r="H616" s="210"/>
      <c r="I616" s="210"/>
      <c r="J616" s="209"/>
      <c r="K616" s="209"/>
      <c r="L616" s="209"/>
      <c r="M616" s="143"/>
    </row>
    <row r="617" spans="3:13" s="139" customFormat="1" x14ac:dyDescent="0.25">
      <c r="C617" s="209"/>
      <c r="D617" s="209"/>
      <c r="F617" s="209"/>
      <c r="G617" s="210"/>
      <c r="H617" s="210"/>
      <c r="I617" s="210"/>
      <c r="J617" s="209"/>
      <c r="K617" s="209"/>
      <c r="L617" s="209"/>
      <c r="M617" s="143"/>
    </row>
    <row r="618" spans="3:13" s="139" customFormat="1" x14ac:dyDescent="0.25">
      <c r="C618" s="209"/>
      <c r="D618" s="209"/>
      <c r="F618" s="209"/>
      <c r="G618" s="210"/>
      <c r="H618" s="210"/>
      <c r="I618" s="210"/>
      <c r="J618" s="209"/>
      <c r="K618" s="209"/>
      <c r="L618" s="209"/>
      <c r="M618" s="143"/>
    </row>
    <row r="619" spans="3:13" s="139" customFormat="1" x14ac:dyDescent="0.25">
      <c r="C619" s="209"/>
      <c r="D619" s="209"/>
      <c r="F619" s="209"/>
      <c r="G619" s="210"/>
      <c r="H619" s="210"/>
      <c r="I619" s="210"/>
      <c r="J619" s="209"/>
      <c r="K619" s="209"/>
      <c r="L619" s="209"/>
      <c r="M619" s="143"/>
    </row>
    <row r="620" spans="3:13" s="139" customFormat="1" x14ac:dyDescent="0.25">
      <c r="C620" s="209"/>
      <c r="D620" s="209"/>
      <c r="F620" s="209"/>
      <c r="G620" s="210"/>
      <c r="H620" s="210"/>
      <c r="I620" s="210"/>
      <c r="J620" s="209"/>
      <c r="K620" s="209"/>
      <c r="L620" s="209"/>
      <c r="M620" s="143"/>
    </row>
    <row r="621" spans="3:13" s="139" customFormat="1" x14ac:dyDescent="0.25">
      <c r="C621" s="209"/>
      <c r="D621" s="209"/>
      <c r="F621" s="209"/>
      <c r="G621" s="210"/>
      <c r="H621" s="210"/>
      <c r="I621" s="210"/>
      <c r="J621" s="209"/>
      <c r="K621" s="209"/>
      <c r="L621" s="209"/>
      <c r="M621" s="143"/>
    </row>
    <row r="622" spans="3:13" s="139" customFormat="1" x14ac:dyDescent="0.25">
      <c r="C622" s="209"/>
      <c r="D622" s="209"/>
      <c r="F622" s="209"/>
      <c r="G622" s="210"/>
      <c r="H622" s="210"/>
      <c r="I622" s="210"/>
      <c r="J622" s="209"/>
      <c r="K622" s="209"/>
      <c r="L622" s="209"/>
      <c r="M622" s="143"/>
    </row>
    <row r="623" spans="3:13" s="139" customFormat="1" x14ac:dyDescent="0.25">
      <c r="C623" s="209"/>
      <c r="D623" s="209"/>
      <c r="F623" s="209"/>
      <c r="G623" s="210"/>
      <c r="H623" s="210"/>
      <c r="I623" s="210"/>
      <c r="J623" s="209"/>
      <c r="K623" s="209"/>
      <c r="L623" s="209"/>
      <c r="M623" s="143"/>
    </row>
    <row r="624" spans="3:13" s="139" customFormat="1" x14ac:dyDescent="0.25">
      <c r="C624" s="209"/>
      <c r="D624" s="209"/>
      <c r="F624" s="209"/>
      <c r="G624" s="210"/>
      <c r="H624" s="210"/>
      <c r="I624" s="210"/>
      <c r="J624" s="209"/>
      <c r="K624" s="209"/>
      <c r="L624" s="209"/>
      <c r="M624" s="143"/>
    </row>
    <row r="625" spans="3:13" s="139" customFormat="1" x14ac:dyDescent="0.25">
      <c r="C625" s="209"/>
      <c r="D625" s="209"/>
      <c r="F625" s="209"/>
      <c r="G625" s="210"/>
      <c r="H625" s="210"/>
      <c r="I625" s="210"/>
      <c r="J625" s="209"/>
      <c r="K625" s="209"/>
      <c r="L625" s="209"/>
      <c r="M625" s="143"/>
    </row>
    <row r="626" spans="3:13" s="139" customFormat="1" x14ac:dyDescent="0.25">
      <c r="C626" s="209"/>
      <c r="D626" s="209"/>
      <c r="F626" s="209"/>
      <c r="G626" s="210"/>
      <c r="H626" s="210"/>
      <c r="I626" s="210"/>
      <c r="J626" s="209"/>
      <c r="K626" s="209"/>
      <c r="L626" s="209"/>
      <c r="M626" s="143"/>
    </row>
    <row r="627" spans="3:13" s="139" customFormat="1" x14ac:dyDescent="0.25">
      <c r="C627" s="209"/>
      <c r="D627" s="209"/>
      <c r="F627" s="209"/>
      <c r="G627" s="210"/>
      <c r="H627" s="210"/>
      <c r="I627" s="210"/>
      <c r="J627" s="209"/>
      <c r="K627" s="209"/>
      <c r="L627" s="209"/>
      <c r="M627" s="143"/>
    </row>
    <row r="628" spans="3:13" s="139" customFormat="1" x14ac:dyDescent="0.25">
      <c r="C628" s="209"/>
      <c r="D628" s="209"/>
      <c r="F628" s="209"/>
      <c r="G628" s="210"/>
      <c r="H628" s="210"/>
      <c r="I628" s="210"/>
      <c r="J628" s="209"/>
      <c r="K628" s="209"/>
      <c r="L628" s="209"/>
      <c r="M628" s="143"/>
    </row>
    <row r="629" spans="3:13" s="139" customFormat="1" x14ac:dyDescent="0.25">
      <c r="C629" s="209"/>
      <c r="D629" s="209"/>
      <c r="F629" s="209"/>
      <c r="G629" s="210"/>
      <c r="H629" s="210"/>
      <c r="I629" s="210"/>
      <c r="J629" s="209"/>
      <c r="K629" s="209"/>
      <c r="L629" s="209"/>
      <c r="M629" s="143"/>
    </row>
    <row r="630" spans="3:13" s="139" customFormat="1" x14ac:dyDescent="0.25">
      <c r="C630" s="209"/>
      <c r="D630" s="209"/>
      <c r="F630" s="209"/>
      <c r="G630" s="210"/>
      <c r="H630" s="210"/>
      <c r="I630" s="210"/>
      <c r="J630" s="209"/>
      <c r="K630" s="209"/>
      <c r="L630" s="209"/>
      <c r="M630" s="143"/>
    </row>
    <row r="631" spans="3:13" s="139" customFormat="1" x14ac:dyDescent="0.25">
      <c r="C631" s="209"/>
      <c r="D631" s="209"/>
      <c r="F631" s="209"/>
      <c r="G631" s="210"/>
      <c r="H631" s="210"/>
      <c r="I631" s="210"/>
      <c r="J631" s="209"/>
      <c r="K631" s="209"/>
      <c r="L631" s="209"/>
      <c r="M631" s="143"/>
    </row>
    <row r="632" spans="3:13" s="139" customFormat="1" x14ac:dyDescent="0.25">
      <c r="C632" s="209"/>
      <c r="D632" s="209"/>
      <c r="F632" s="209"/>
      <c r="G632" s="210"/>
      <c r="H632" s="210"/>
      <c r="I632" s="210"/>
      <c r="J632" s="209"/>
      <c r="K632" s="209"/>
      <c r="L632" s="209"/>
      <c r="M632" s="143"/>
    </row>
    <row r="633" spans="3:13" s="139" customFormat="1" x14ac:dyDescent="0.25">
      <c r="C633" s="209"/>
      <c r="D633" s="209"/>
      <c r="F633" s="209"/>
      <c r="G633" s="210"/>
      <c r="H633" s="210"/>
      <c r="I633" s="210"/>
      <c r="J633" s="209"/>
      <c r="K633" s="209"/>
      <c r="L633" s="209"/>
      <c r="M633" s="143"/>
    </row>
    <row r="634" spans="3:13" s="139" customFormat="1" x14ac:dyDescent="0.25">
      <c r="C634" s="209"/>
      <c r="D634" s="209"/>
      <c r="F634" s="209"/>
      <c r="G634" s="210"/>
      <c r="H634" s="210"/>
      <c r="I634" s="210"/>
      <c r="J634" s="209"/>
      <c r="K634" s="209"/>
      <c r="L634" s="209"/>
      <c r="M634" s="143"/>
    </row>
    <row r="635" spans="3:13" s="139" customFormat="1" x14ac:dyDescent="0.25">
      <c r="C635" s="209"/>
      <c r="D635" s="209"/>
      <c r="F635" s="209"/>
      <c r="G635" s="210"/>
      <c r="H635" s="210"/>
      <c r="I635" s="210"/>
      <c r="J635" s="209"/>
      <c r="K635" s="209"/>
      <c r="L635" s="209"/>
      <c r="M635" s="143"/>
    </row>
    <row r="636" spans="3:13" s="139" customFormat="1" x14ac:dyDescent="0.25">
      <c r="C636" s="209"/>
      <c r="D636" s="209"/>
      <c r="F636" s="209"/>
      <c r="G636" s="210"/>
      <c r="H636" s="210"/>
      <c r="I636" s="210"/>
      <c r="J636" s="209"/>
      <c r="K636" s="209"/>
      <c r="L636" s="209"/>
      <c r="M636" s="143"/>
    </row>
  </sheetData>
  <mergeCells count="125">
    <mergeCell ref="E367:K367"/>
    <mergeCell ref="E346:K346"/>
    <mergeCell ref="B365:L365"/>
    <mergeCell ref="E358:K358"/>
    <mergeCell ref="E357:K357"/>
    <mergeCell ref="E361:K361"/>
    <mergeCell ref="E366:K366"/>
    <mergeCell ref="E350:K350"/>
    <mergeCell ref="B344:L344"/>
    <mergeCell ref="E337:K337"/>
    <mergeCell ref="E339:K339"/>
    <mergeCell ref="E345:K345"/>
    <mergeCell ref="E362:K362"/>
    <mergeCell ref="E276:K276"/>
    <mergeCell ref="E193:K193"/>
    <mergeCell ref="E195:K195"/>
    <mergeCell ref="E198:K198"/>
    <mergeCell ref="E271:K271"/>
    <mergeCell ref="E296:K296"/>
    <mergeCell ref="E8:K8"/>
    <mergeCell ref="E25:K25"/>
    <mergeCell ref="B360:L360"/>
    <mergeCell ref="E352:K352"/>
    <mergeCell ref="E2:L2"/>
    <mergeCell ref="B3:L3"/>
    <mergeCell ref="B4:D4"/>
    <mergeCell ref="E4:L4"/>
    <mergeCell ref="B2:D2"/>
    <mergeCell ref="B5:D5"/>
    <mergeCell ref="E5:L5"/>
    <mergeCell ref="B6:D6"/>
    <mergeCell ref="E6:J6"/>
    <mergeCell ref="E31:K31"/>
    <mergeCell ref="E32:K32"/>
    <mergeCell ref="E9:K9"/>
    <mergeCell ref="B72:L72"/>
    <mergeCell ref="E67:K67"/>
    <mergeCell ref="E51:K51"/>
    <mergeCell ref="E52:K52"/>
    <mergeCell ref="E56:K56"/>
    <mergeCell ref="E61:K61"/>
    <mergeCell ref="E18:K18"/>
    <mergeCell ref="B30:L30"/>
    <mergeCell ref="B50:L50"/>
    <mergeCell ref="E37:K37"/>
    <mergeCell ref="E374:K374"/>
    <mergeCell ref="E205:K205"/>
    <mergeCell ref="E259:K259"/>
    <mergeCell ref="E96:K96"/>
    <mergeCell ref="E120:K120"/>
    <mergeCell ref="E73:K73"/>
    <mergeCell ref="E74:K74"/>
    <mergeCell ref="E83:K83"/>
    <mergeCell ref="E94:K94"/>
    <mergeCell ref="E93:K93"/>
    <mergeCell ref="E167:K167"/>
    <mergeCell ref="E170:K170"/>
    <mergeCell ref="E199:K199"/>
    <mergeCell ref="E202:K202"/>
    <mergeCell ref="E315:K315"/>
    <mergeCell ref="E373:K373"/>
    <mergeCell ref="B147:L147"/>
    <mergeCell ref="E140:K140"/>
    <mergeCell ref="E141:K141"/>
    <mergeCell ref="E143:K143"/>
    <mergeCell ref="E113:K113"/>
    <mergeCell ref="E99:K99"/>
    <mergeCell ref="E100:K100"/>
    <mergeCell ref="G383:L383"/>
    <mergeCell ref="B379:K379"/>
    <mergeCell ref="B380:L380"/>
    <mergeCell ref="B381:L381"/>
    <mergeCell ref="B377:K377"/>
    <mergeCell ref="B378:K378"/>
    <mergeCell ref="B382:L382"/>
    <mergeCell ref="B383:F383"/>
    <mergeCell ref="B356:L356"/>
    <mergeCell ref="E349:K349"/>
    <mergeCell ref="B376:L376"/>
    <mergeCell ref="B372:L372"/>
    <mergeCell ref="B348:L348"/>
    <mergeCell ref="B258:L258"/>
    <mergeCell ref="B204:L204"/>
    <mergeCell ref="B197:L197"/>
    <mergeCell ref="E253:K253"/>
    <mergeCell ref="E260:K260"/>
    <mergeCell ref="E206:K206"/>
    <mergeCell ref="E236:K236"/>
    <mergeCell ref="E128:K128"/>
    <mergeCell ref="E334:K334"/>
    <mergeCell ref="E277:K277"/>
    <mergeCell ref="E69:K69"/>
    <mergeCell ref="E103:K103"/>
    <mergeCell ref="E106:K106"/>
    <mergeCell ref="E108:K108"/>
    <mergeCell ref="E110:K110"/>
    <mergeCell ref="E174:K174"/>
    <mergeCell ref="E175:K175"/>
    <mergeCell ref="E186:K186"/>
    <mergeCell ref="E159:K159"/>
    <mergeCell ref="E161:K161"/>
    <mergeCell ref="E149:K149"/>
    <mergeCell ref="E154:K154"/>
    <mergeCell ref="E148:K148"/>
    <mergeCell ref="E153:K153"/>
    <mergeCell ref="B92:L92"/>
    <mergeCell ref="B98:L98"/>
    <mergeCell ref="B173:L173"/>
    <mergeCell ref="B165:L165"/>
    <mergeCell ref="B152:L152"/>
    <mergeCell ref="B139:L139"/>
    <mergeCell ref="B119:L119"/>
    <mergeCell ref="E166:K166"/>
    <mergeCell ref="E135:K135"/>
    <mergeCell ref="E121:K121"/>
    <mergeCell ref="B388:F388"/>
    <mergeCell ref="G388:L388"/>
    <mergeCell ref="B386:F386"/>
    <mergeCell ref="G386:L386"/>
    <mergeCell ref="B384:F384"/>
    <mergeCell ref="G384:L384"/>
    <mergeCell ref="B387:F387"/>
    <mergeCell ref="G387:L387"/>
    <mergeCell ref="B385:F385"/>
    <mergeCell ref="G385:L385"/>
  </mergeCells>
  <phoneticPr fontId="14" type="noConversion"/>
  <pageMargins left="0.78740157480314965" right="0.19685039370078741" top="0.39370078740157483" bottom="0.39370078740157483" header="0.19685039370078741" footer="0.19685039370078741"/>
  <pageSetup paperSize="9" scale="43" fitToHeight="0" orientation="landscape" horizontalDpi="300" verticalDpi="300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53BF2-DD8D-48FB-B157-9CBDB3C5C4FD}">
  <sheetPr>
    <pageSetUpPr fitToPage="1"/>
  </sheetPr>
  <dimension ref="B1:L65"/>
  <sheetViews>
    <sheetView topLeftCell="A22" zoomScale="70" zoomScaleNormal="70" workbookViewId="0">
      <selection activeCell="B7" sqref="B7:F7"/>
    </sheetView>
  </sheetViews>
  <sheetFormatPr defaultRowHeight="15.75" x14ac:dyDescent="0.25"/>
  <cols>
    <col min="1" max="1" width="9.140625" style="22"/>
    <col min="2" max="2" width="17.140625" style="21" customWidth="1"/>
    <col min="3" max="3" width="74.28515625" style="22" customWidth="1"/>
    <col min="4" max="4" width="17.28515625" style="22" bestFit="1" customWidth="1"/>
    <col min="5" max="5" width="37.5703125" style="22" customWidth="1"/>
    <col min="6" max="8" width="37.5703125" style="21" customWidth="1"/>
    <col min="9" max="9" width="49.7109375" style="21" customWidth="1"/>
    <col min="10" max="10" width="9.140625" style="22"/>
    <col min="11" max="11" width="30.85546875" style="22" customWidth="1"/>
    <col min="12" max="12" width="17.140625" style="22" bestFit="1" customWidth="1"/>
    <col min="13" max="249" width="9.140625" style="22"/>
    <col min="250" max="250" width="8.28515625" style="22" customWidth="1"/>
    <col min="251" max="251" width="73.5703125" style="22" customWidth="1"/>
    <col min="252" max="252" width="17.85546875" style="22" customWidth="1"/>
    <col min="253" max="253" width="11.5703125" style="22" bestFit="1" customWidth="1"/>
    <col min="254" max="254" width="10" style="22" bestFit="1" customWidth="1"/>
    <col min="255" max="256" width="10.28515625" style="22" bestFit="1" customWidth="1"/>
    <col min="257" max="257" width="9.28515625" style="22" bestFit="1" customWidth="1"/>
    <col min="258" max="258" width="10.28515625" style="22" bestFit="1" customWidth="1"/>
    <col min="259" max="259" width="11" style="22" bestFit="1" customWidth="1"/>
    <col min="260" max="260" width="10.28515625" style="22" bestFit="1" customWidth="1"/>
    <col min="261" max="261" width="9.28515625" style="22" bestFit="1" customWidth="1"/>
    <col min="262" max="262" width="10.28515625" style="22" bestFit="1" customWidth="1"/>
    <col min="263" max="263" width="11.140625" style="22" customWidth="1"/>
    <col min="264" max="264" width="10.28515625" style="22" bestFit="1" customWidth="1"/>
    <col min="265" max="265" width="15.85546875" style="22" customWidth="1"/>
    <col min="266" max="505" width="9.140625" style="22"/>
    <col min="506" max="506" width="8.28515625" style="22" customWidth="1"/>
    <col min="507" max="507" width="73.5703125" style="22" customWidth="1"/>
    <col min="508" max="508" width="17.85546875" style="22" customWidth="1"/>
    <col min="509" max="509" width="11.5703125" style="22" bestFit="1" customWidth="1"/>
    <col min="510" max="510" width="10" style="22" bestFit="1" customWidth="1"/>
    <col min="511" max="512" width="10.28515625" style="22" bestFit="1" customWidth="1"/>
    <col min="513" max="513" width="9.28515625" style="22" bestFit="1" customWidth="1"/>
    <col min="514" max="514" width="10.28515625" style="22" bestFit="1" customWidth="1"/>
    <col min="515" max="515" width="11" style="22" bestFit="1" customWidth="1"/>
    <col min="516" max="516" width="10.28515625" style="22" bestFit="1" customWidth="1"/>
    <col min="517" max="517" width="9.28515625" style="22" bestFit="1" customWidth="1"/>
    <col min="518" max="518" width="10.28515625" style="22" bestFit="1" customWidth="1"/>
    <col min="519" max="519" width="11.140625" style="22" customWidth="1"/>
    <col min="520" max="520" width="10.28515625" style="22" bestFit="1" customWidth="1"/>
    <col min="521" max="521" width="15.85546875" style="22" customWidth="1"/>
    <col min="522" max="761" width="9.140625" style="22"/>
    <col min="762" max="762" width="8.28515625" style="22" customWidth="1"/>
    <col min="763" max="763" width="73.5703125" style="22" customWidth="1"/>
    <col min="764" max="764" width="17.85546875" style="22" customWidth="1"/>
    <col min="765" max="765" width="11.5703125" style="22" bestFit="1" customWidth="1"/>
    <col min="766" max="766" width="10" style="22" bestFit="1" customWidth="1"/>
    <col min="767" max="768" width="10.28515625" style="22" bestFit="1" customWidth="1"/>
    <col min="769" max="769" width="9.28515625" style="22" bestFit="1" customWidth="1"/>
    <col min="770" max="770" width="10.28515625" style="22" bestFit="1" customWidth="1"/>
    <col min="771" max="771" width="11" style="22" bestFit="1" customWidth="1"/>
    <col min="772" max="772" width="10.28515625" style="22" bestFit="1" customWidth="1"/>
    <col min="773" max="773" width="9.28515625" style="22" bestFit="1" customWidth="1"/>
    <col min="774" max="774" width="10.28515625" style="22" bestFit="1" customWidth="1"/>
    <col min="775" max="775" width="11.140625" style="22" customWidth="1"/>
    <col min="776" max="776" width="10.28515625" style="22" bestFit="1" customWidth="1"/>
    <col min="777" max="777" width="15.85546875" style="22" customWidth="1"/>
    <col min="778" max="1017" width="9.140625" style="22"/>
    <col min="1018" max="1018" width="8.28515625" style="22" customWidth="1"/>
    <col min="1019" max="1019" width="73.5703125" style="22" customWidth="1"/>
    <col min="1020" max="1020" width="17.85546875" style="22" customWidth="1"/>
    <col min="1021" max="1021" width="11.5703125" style="22" bestFit="1" customWidth="1"/>
    <col min="1022" max="1022" width="10" style="22" bestFit="1" customWidth="1"/>
    <col min="1023" max="1024" width="10.28515625" style="22" bestFit="1" customWidth="1"/>
    <col min="1025" max="1025" width="9.28515625" style="22" bestFit="1" customWidth="1"/>
    <col min="1026" max="1026" width="10.28515625" style="22" bestFit="1" customWidth="1"/>
    <col min="1027" max="1027" width="11" style="22" bestFit="1" customWidth="1"/>
    <col min="1028" max="1028" width="10.28515625" style="22" bestFit="1" customWidth="1"/>
    <col min="1029" max="1029" width="9.28515625" style="22" bestFit="1" customWidth="1"/>
    <col min="1030" max="1030" width="10.28515625" style="22" bestFit="1" customWidth="1"/>
    <col min="1031" max="1031" width="11.140625" style="22" customWidth="1"/>
    <col min="1032" max="1032" width="10.28515625" style="22" bestFit="1" customWidth="1"/>
    <col min="1033" max="1033" width="15.85546875" style="22" customWidth="1"/>
    <col min="1034" max="1273" width="9.140625" style="22"/>
    <col min="1274" max="1274" width="8.28515625" style="22" customWidth="1"/>
    <col min="1275" max="1275" width="73.5703125" style="22" customWidth="1"/>
    <col min="1276" max="1276" width="17.85546875" style="22" customWidth="1"/>
    <col min="1277" max="1277" width="11.5703125" style="22" bestFit="1" customWidth="1"/>
    <col min="1278" max="1278" width="10" style="22" bestFit="1" customWidth="1"/>
    <col min="1279" max="1280" width="10.28515625" style="22" bestFit="1" customWidth="1"/>
    <col min="1281" max="1281" width="9.28515625" style="22" bestFit="1" customWidth="1"/>
    <col min="1282" max="1282" width="10.28515625" style="22" bestFit="1" customWidth="1"/>
    <col min="1283" max="1283" width="11" style="22" bestFit="1" customWidth="1"/>
    <col min="1284" max="1284" width="10.28515625" style="22" bestFit="1" customWidth="1"/>
    <col min="1285" max="1285" width="9.28515625" style="22" bestFit="1" customWidth="1"/>
    <col min="1286" max="1286" width="10.28515625" style="22" bestFit="1" customWidth="1"/>
    <col min="1287" max="1287" width="11.140625" style="22" customWidth="1"/>
    <col min="1288" max="1288" width="10.28515625" style="22" bestFit="1" customWidth="1"/>
    <col min="1289" max="1289" width="15.85546875" style="22" customWidth="1"/>
    <col min="1290" max="1529" width="9.140625" style="22"/>
    <col min="1530" max="1530" width="8.28515625" style="22" customWidth="1"/>
    <col min="1531" max="1531" width="73.5703125" style="22" customWidth="1"/>
    <col min="1532" max="1532" width="17.85546875" style="22" customWidth="1"/>
    <col min="1533" max="1533" width="11.5703125" style="22" bestFit="1" customWidth="1"/>
    <col min="1534" max="1534" width="10" style="22" bestFit="1" customWidth="1"/>
    <col min="1535" max="1536" width="10.28515625" style="22" bestFit="1" customWidth="1"/>
    <col min="1537" max="1537" width="9.28515625" style="22" bestFit="1" customWidth="1"/>
    <col min="1538" max="1538" width="10.28515625" style="22" bestFit="1" customWidth="1"/>
    <col min="1539" max="1539" width="11" style="22" bestFit="1" customWidth="1"/>
    <col min="1540" max="1540" width="10.28515625" style="22" bestFit="1" customWidth="1"/>
    <col min="1541" max="1541" width="9.28515625" style="22" bestFit="1" customWidth="1"/>
    <col min="1542" max="1542" width="10.28515625" style="22" bestFit="1" customWidth="1"/>
    <col min="1543" max="1543" width="11.140625" style="22" customWidth="1"/>
    <col min="1544" max="1544" width="10.28515625" style="22" bestFit="1" customWidth="1"/>
    <col min="1545" max="1545" width="15.85546875" style="22" customWidth="1"/>
    <col min="1546" max="1785" width="9.140625" style="22"/>
    <col min="1786" max="1786" width="8.28515625" style="22" customWidth="1"/>
    <col min="1787" max="1787" width="73.5703125" style="22" customWidth="1"/>
    <col min="1788" max="1788" width="17.85546875" style="22" customWidth="1"/>
    <col min="1789" max="1789" width="11.5703125" style="22" bestFit="1" customWidth="1"/>
    <col min="1790" max="1790" width="10" style="22" bestFit="1" customWidth="1"/>
    <col min="1791" max="1792" width="10.28515625" style="22" bestFit="1" customWidth="1"/>
    <col min="1793" max="1793" width="9.28515625" style="22" bestFit="1" customWidth="1"/>
    <col min="1794" max="1794" width="10.28515625" style="22" bestFit="1" customWidth="1"/>
    <col min="1795" max="1795" width="11" style="22" bestFit="1" customWidth="1"/>
    <col min="1796" max="1796" width="10.28515625" style="22" bestFit="1" customWidth="1"/>
    <col min="1797" max="1797" width="9.28515625" style="22" bestFit="1" customWidth="1"/>
    <col min="1798" max="1798" width="10.28515625" style="22" bestFit="1" customWidth="1"/>
    <col min="1799" max="1799" width="11.140625" style="22" customWidth="1"/>
    <col min="1800" max="1800" width="10.28515625" style="22" bestFit="1" customWidth="1"/>
    <col min="1801" max="1801" width="15.85546875" style="22" customWidth="1"/>
    <col min="1802" max="2041" width="9.140625" style="22"/>
    <col min="2042" max="2042" width="8.28515625" style="22" customWidth="1"/>
    <col min="2043" max="2043" width="73.5703125" style="22" customWidth="1"/>
    <col min="2044" max="2044" width="17.85546875" style="22" customWidth="1"/>
    <col min="2045" max="2045" width="11.5703125" style="22" bestFit="1" customWidth="1"/>
    <col min="2046" max="2046" width="10" style="22" bestFit="1" customWidth="1"/>
    <col min="2047" max="2048" width="10.28515625" style="22" bestFit="1" customWidth="1"/>
    <col min="2049" max="2049" width="9.28515625" style="22" bestFit="1" customWidth="1"/>
    <col min="2050" max="2050" width="10.28515625" style="22" bestFit="1" customWidth="1"/>
    <col min="2051" max="2051" width="11" style="22" bestFit="1" customWidth="1"/>
    <col min="2052" max="2052" width="10.28515625" style="22" bestFit="1" customWidth="1"/>
    <col min="2053" max="2053" width="9.28515625" style="22" bestFit="1" customWidth="1"/>
    <col min="2054" max="2054" width="10.28515625" style="22" bestFit="1" customWidth="1"/>
    <col min="2055" max="2055" width="11.140625" style="22" customWidth="1"/>
    <col min="2056" max="2056" width="10.28515625" style="22" bestFit="1" customWidth="1"/>
    <col min="2057" max="2057" width="15.85546875" style="22" customWidth="1"/>
    <col min="2058" max="2297" width="9.140625" style="22"/>
    <col min="2298" max="2298" width="8.28515625" style="22" customWidth="1"/>
    <col min="2299" max="2299" width="73.5703125" style="22" customWidth="1"/>
    <col min="2300" max="2300" width="17.85546875" style="22" customWidth="1"/>
    <col min="2301" max="2301" width="11.5703125" style="22" bestFit="1" customWidth="1"/>
    <col min="2302" max="2302" width="10" style="22" bestFit="1" customWidth="1"/>
    <col min="2303" max="2304" width="10.28515625" style="22" bestFit="1" customWidth="1"/>
    <col min="2305" max="2305" width="9.28515625" style="22" bestFit="1" customWidth="1"/>
    <col min="2306" max="2306" width="10.28515625" style="22" bestFit="1" customWidth="1"/>
    <col min="2307" max="2307" width="11" style="22" bestFit="1" customWidth="1"/>
    <col min="2308" max="2308" width="10.28515625" style="22" bestFit="1" customWidth="1"/>
    <col min="2309" max="2309" width="9.28515625" style="22" bestFit="1" customWidth="1"/>
    <col min="2310" max="2310" width="10.28515625" style="22" bestFit="1" customWidth="1"/>
    <col min="2311" max="2311" width="11.140625" style="22" customWidth="1"/>
    <col min="2312" max="2312" width="10.28515625" style="22" bestFit="1" customWidth="1"/>
    <col min="2313" max="2313" width="15.85546875" style="22" customWidth="1"/>
    <col min="2314" max="2553" width="9.140625" style="22"/>
    <col min="2554" max="2554" width="8.28515625" style="22" customWidth="1"/>
    <col min="2555" max="2555" width="73.5703125" style="22" customWidth="1"/>
    <col min="2556" max="2556" width="17.85546875" style="22" customWidth="1"/>
    <col min="2557" max="2557" width="11.5703125" style="22" bestFit="1" customWidth="1"/>
    <col min="2558" max="2558" width="10" style="22" bestFit="1" customWidth="1"/>
    <col min="2559" max="2560" width="10.28515625" style="22" bestFit="1" customWidth="1"/>
    <col min="2561" max="2561" width="9.28515625" style="22" bestFit="1" customWidth="1"/>
    <col min="2562" max="2562" width="10.28515625" style="22" bestFit="1" customWidth="1"/>
    <col min="2563" max="2563" width="11" style="22" bestFit="1" customWidth="1"/>
    <col min="2564" max="2564" width="10.28515625" style="22" bestFit="1" customWidth="1"/>
    <col min="2565" max="2565" width="9.28515625" style="22" bestFit="1" customWidth="1"/>
    <col min="2566" max="2566" width="10.28515625" style="22" bestFit="1" customWidth="1"/>
    <col min="2567" max="2567" width="11.140625" style="22" customWidth="1"/>
    <col min="2568" max="2568" width="10.28515625" style="22" bestFit="1" customWidth="1"/>
    <col min="2569" max="2569" width="15.85546875" style="22" customWidth="1"/>
    <col min="2570" max="2809" width="9.140625" style="22"/>
    <col min="2810" max="2810" width="8.28515625" style="22" customWidth="1"/>
    <col min="2811" max="2811" width="73.5703125" style="22" customWidth="1"/>
    <col min="2812" max="2812" width="17.85546875" style="22" customWidth="1"/>
    <col min="2813" max="2813" width="11.5703125" style="22" bestFit="1" customWidth="1"/>
    <col min="2814" max="2814" width="10" style="22" bestFit="1" customWidth="1"/>
    <col min="2815" max="2816" width="10.28515625" style="22" bestFit="1" customWidth="1"/>
    <col min="2817" max="2817" width="9.28515625" style="22" bestFit="1" customWidth="1"/>
    <col min="2818" max="2818" width="10.28515625" style="22" bestFit="1" customWidth="1"/>
    <col min="2819" max="2819" width="11" style="22" bestFit="1" customWidth="1"/>
    <col min="2820" max="2820" width="10.28515625" style="22" bestFit="1" customWidth="1"/>
    <col min="2821" max="2821" width="9.28515625" style="22" bestFit="1" customWidth="1"/>
    <col min="2822" max="2822" width="10.28515625" style="22" bestFit="1" customWidth="1"/>
    <col min="2823" max="2823" width="11.140625" style="22" customWidth="1"/>
    <col min="2824" max="2824" width="10.28515625" style="22" bestFit="1" customWidth="1"/>
    <col min="2825" max="2825" width="15.85546875" style="22" customWidth="1"/>
    <col min="2826" max="3065" width="9.140625" style="22"/>
    <col min="3066" max="3066" width="8.28515625" style="22" customWidth="1"/>
    <col min="3067" max="3067" width="73.5703125" style="22" customWidth="1"/>
    <col min="3068" max="3068" width="17.85546875" style="22" customWidth="1"/>
    <col min="3069" max="3069" width="11.5703125" style="22" bestFit="1" customWidth="1"/>
    <col min="3070" max="3070" width="10" style="22" bestFit="1" customWidth="1"/>
    <col min="3071" max="3072" width="10.28515625" style="22" bestFit="1" customWidth="1"/>
    <col min="3073" max="3073" width="9.28515625" style="22" bestFit="1" customWidth="1"/>
    <col min="3074" max="3074" width="10.28515625" style="22" bestFit="1" customWidth="1"/>
    <col min="3075" max="3075" width="11" style="22" bestFit="1" customWidth="1"/>
    <col min="3076" max="3076" width="10.28515625" style="22" bestFit="1" customWidth="1"/>
    <col min="3077" max="3077" width="9.28515625" style="22" bestFit="1" customWidth="1"/>
    <col min="3078" max="3078" width="10.28515625" style="22" bestFit="1" customWidth="1"/>
    <col min="3079" max="3079" width="11.140625" style="22" customWidth="1"/>
    <col min="3080" max="3080" width="10.28515625" style="22" bestFit="1" customWidth="1"/>
    <col min="3081" max="3081" width="15.85546875" style="22" customWidth="1"/>
    <col min="3082" max="3321" width="9.140625" style="22"/>
    <col min="3322" max="3322" width="8.28515625" style="22" customWidth="1"/>
    <col min="3323" max="3323" width="73.5703125" style="22" customWidth="1"/>
    <col min="3324" max="3324" width="17.85546875" style="22" customWidth="1"/>
    <col min="3325" max="3325" width="11.5703125" style="22" bestFit="1" customWidth="1"/>
    <col min="3326" max="3326" width="10" style="22" bestFit="1" customWidth="1"/>
    <col min="3327" max="3328" width="10.28515625" style="22" bestFit="1" customWidth="1"/>
    <col min="3329" max="3329" width="9.28515625" style="22" bestFit="1" customWidth="1"/>
    <col min="3330" max="3330" width="10.28515625" style="22" bestFit="1" customWidth="1"/>
    <col min="3331" max="3331" width="11" style="22" bestFit="1" customWidth="1"/>
    <col min="3332" max="3332" width="10.28515625" style="22" bestFit="1" customWidth="1"/>
    <col min="3333" max="3333" width="9.28515625" style="22" bestFit="1" customWidth="1"/>
    <col min="3334" max="3334" width="10.28515625" style="22" bestFit="1" customWidth="1"/>
    <col min="3335" max="3335" width="11.140625" style="22" customWidth="1"/>
    <col min="3336" max="3336" width="10.28515625" style="22" bestFit="1" customWidth="1"/>
    <col min="3337" max="3337" width="15.85546875" style="22" customWidth="1"/>
    <col min="3338" max="3577" width="9.140625" style="22"/>
    <col min="3578" max="3578" width="8.28515625" style="22" customWidth="1"/>
    <col min="3579" max="3579" width="73.5703125" style="22" customWidth="1"/>
    <col min="3580" max="3580" width="17.85546875" style="22" customWidth="1"/>
    <col min="3581" max="3581" width="11.5703125" style="22" bestFit="1" customWidth="1"/>
    <col min="3582" max="3582" width="10" style="22" bestFit="1" customWidth="1"/>
    <col min="3583" max="3584" width="10.28515625" style="22" bestFit="1" customWidth="1"/>
    <col min="3585" max="3585" width="9.28515625" style="22" bestFit="1" customWidth="1"/>
    <col min="3586" max="3586" width="10.28515625" style="22" bestFit="1" customWidth="1"/>
    <col min="3587" max="3587" width="11" style="22" bestFit="1" customWidth="1"/>
    <col min="3588" max="3588" width="10.28515625" style="22" bestFit="1" customWidth="1"/>
    <col min="3589" max="3589" width="9.28515625" style="22" bestFit="1" customWidth="1"/>
    <col min="3590" max="3590" width="10.28515625" style="22" bestFit="1" customWidth="1"/>
    <col min="3591" max="3591" width="11.140625" style="22" customWidth="1"/>
    <col min="3592" max="3592" width="10.28515625" style="22" bestFit="1" customWidth="1"/>
    <col min="3593" max="3593" width="15.85546875" style="22" customWidth="1"/>
    <col min="3594" max="3833" width="9.140625" style="22"/>
    <col min="3834" max="3834" width="8.28515625" style="22" customWidth="1"/>
    <col min="3835" max="3835" width="73.5703125" style="22" customWidth="1"/>
    <col min="3836" max="3836" width="17.85546875" style="22" customWidth="1"/>
    <col min="3837" max="3837" width="11.5703125" style="22" bestFit="1" customWidth="1"/>
    <col min="3838" max="3838" width="10" style="22" bestFit="1" customWidth="1"/>
    <col min="3839" max="3840" width="10.28515625" style="22" bestFit="1" customWidth="1"/>
    <col min="3841" max="3841" width="9.28515625" style="22" bestFit="1" customWidth="1"/>
    <col min="3842" max="3842" width="10.28515625" style="22" bestFit="1" customWidth="1"/>
    <col min="3843" max="3843" width="11" style="22" bestFit="1" customWidth="1"/>
    <col min="3844" max="3844" width="10.28515625" style="22" bestFit="1" customWidth="1"/>
    <col min="3845" max="3845" width="9.28515625" style="22" bestFit="1" customWidth="1"/>
    <col min="3846" max="3846" width="10.28515625" style="22" bestFit="1" customWidth="1"/>
    <col min="3847" max="3847" width="11.140625" style="22" customWidth="1"/>
    <col min="3848" max="3848" width="10.28515625" style="22" bestFit="1" customWidth="1"/>
    <col min="3849" max="3849" width="15.85546875" style="22" customWidth="1"/>
    <col min="3850" max="4089" width="9.140625" style="22"/>
    <col min="4090" max="4090" width="8.28515625" style="22" customWidth="1"/>
    <col min="4091" max="4091" width="73.5703125" style="22" customWidth="1"/>
    <col min="4092" max="4092" width="17.85546875" style="22" customWidth="1"/>
    <col min="4093" max="4093" width="11.5703125" style="22" bestFit="1" customWidth="1"/>
    <col min="4094" max="4094" width="10" style="22" bestFit="1" customWidth="1"/>
    <col min="4095" max="4096" width="10.28515625" style="22" bestFit="1" customWidth="1"/>
    <col min="4097" max="4097" width="9.28515625" style="22" bestFit="1" customWidth="1"/>
    <col min="4098" max="4098" width="10.28515625" style="22" bestFit="1" customWidth="1"/>
    <col min="4099" max="4099" width="11" style="22" bestFit="1" customWidth="1"/>
    <col min="4100" max="4100" width="10.28515625" style="22" bestFit="1" customWidth="1"/>
    <col min="4101" max="4101" width="9.28515625" style="22" bestFit="1" customWidth="1"/>
    <col min="4102" max="4102" width="10.28515625" style="22" bestFit="1" customWidth="1"/>
    <col min="4103" max="4103" width="11.140625" style="22" customWidth="1"/>
    <col min="4104" max="4104" width="10.28515625" style="22" bestFit="1" customWidth="1"/>
    <col min="4105" max="4105" width="15.85546875" style="22" customWidth="1"/>
    <col min="4106" max="4345" width="9.140625" style="22"/>
    <col min="4346" max="4346" width="8.28515625" style="22" customWidth="1"/>
    <col min="4347" max="4347" width="73.5703125" style="22" customWidth="1"/>
    <col min="4348" max="4348" width="17.85546875" style="22" customWidth="1"/>
    <col min="4349" max="4349" width="11.5703125" style="22" bestFit="1" customWidth="1"/>
    <col min="4350" max="4350" width="10" style="22" bestFit="1" customWidth="1"/>
    <col min="4351" max="4352" width="10.28515625" style="22" bestFit="1" customWidth="1"/>
    <col min="4353" max="4353" width="9.28515625" style="22" bestFit="1" customWidth="1"/>
    <col min="4354" max="4354" width="10.28515625" style="22" bestFit="1" customWidth="1"/>
    <col min="4355" max="4355" width="11" style="22" bestFit="1" customWidth="1"/>
    <col min="4356" max="4356" width="10.28515625" style="22" bestFit="1" customWidth="1"/>
    <col min="4357" max="4357" width="9.28515625" style="22" bestFit="1" customWidth="1"/>
    <col min="4358" max="4358" width="10.28515625" style="22" bestFit="1" customWidth="1"/>
    <col min="4359" max="4359" width="11.140625" style="22" customWidth="1"/>
    <col min="4360" max="4360" width="10.28515625" style="22" bestFit="1" customWidth="1"/>
    <col min="4361" max="4361" width="15.85546875" style="22" customWidth="1"/>
    <col min="4362" max="4601" width="9.140625" style="22"/>
    <col min="4602" max="4602" width="8.28515625" style="22" customWidth="1"/>
    <col min="4603" max="4603" width="73.5703125" style="22" customWidth="1"/>
    <col min="4604" max="4604" width="17.85546875" style="22" customWidth="1"/>
    <col min="4605" max="4605" width="11.5703125" style="22" bestFit="1" customWidth="1"/>
    <col min="4606" max="4606" width="10" style="22" bestFit="1" customWidth="1"/>
    <col min="4607" max="4608" width="10.28515625" style="22" bestFit="1" customWidth="1"/>
    <col min="4609" max="4609" width="9.28515625" style="22" bestFit="1" customWidth="1"/>
    <col min="4610" max="4610" width="10.28515625" style="22" bestFit="1" customWidth="1"/>
    <col min="4611" max="4611" width="11" style="22" bestFit="1" customWidth="1"/>
    <col min="4612" max="4612" width="10.28515625" style="22" bestFit="1" customWidth="1"/>
    <col min="4613" max="4613" width="9.28515625" style="22" bestFit="1" customWidth="1"/>
    <col min="4614" max="4614" width="10.28515625" style="22" bestFit="1" customWidth="1"/>
    <col min="4615" max="4615" width="11.140625" style="22" customWidth="1"/>
    <col min="4616" max="4616" width="10.28515625" style="22" bestFit="1" customWidth="1"/>
    <col min="4617" max="4617" width="15.85546875" style="22" customWidth="1"/>
    <col min="4618" max="4857" width="9.140625" style="22"/>
    <col min="4858" max="4858" width="8.28515625" style="22" customWidth="1"/>
    <col min="4859" max="4859" width="73.5703125" style="22" customWidth="1"/>
    <col min="4860" max="4860" width="17.85546875" style="22" customWidth="1"/>
    <col min="4861" max="4861" width="11.5703125" style="22" bestFit="1" customWidth="1"/>
    <col min="4862" max="4862" width="10" style="22" bestFit="1" customWidth="1"/>
    <col min="4863" max="4864" width="10.28515625" style="22" bestFit="1" customWidth="1"/>
    <col min="4865" max="4865" width="9.28515625" style="22" bestFit="1" customWidth="1"/>
    <col min="4866" max="4866" width="10.28515625" style="22" bestFit="1" customWidth="1"/>
    <col min="4867" max="4867" width="11" style="22" bestFit="1" customWidth="1"/>
    <col min="4868" max="4868" width="10.28515625" style="22" bestFit="1" customWidth="1"/>
    <col min="4869" max="4869" width="9.28515625" style="22" bestFit="1" customWidth="1"/>
    <col min="4870" max="4870" width="10.28515625" style="22" bestFit="1" customWidth="1"/>
    <col min="4871" max="4871" width="11.140625" style="22" customWidth="1"/>
    <col min="4872" max="4872" width="10.28515625" style="22" bestFit="1" customWidth="1"/>
    <col min="4873" max="4873" width="15.85546875" style="22" customWidth="1"/>
    <col min="4874" max="5113" width="9.140625" style="22"/>
    <col min="5114" max="5114" width="8.28515625" style="22" customWidth="1"/>
    <col min="5115" max="5115" width="73.5703125" style="22" customWidth="1"/>
    <col min="5116" max="5116" width="17.85546875" style="22" customWidth="1"/>
    <col min="5117" max="5117" width="11.5703125" style="22" bestFit="1" customWidth="1"/>
    <col min="5118" max="5118" width="10" style="22" bestFit="1" customWidth="1"/>
    <col min="5119" max="5120" width="10.28515625" style="22" bestFit="1" customWidth="1"/>
    <col min="5121" max="5121" width="9.28515625" style="22" bestFit="1" customWidth="1"/>
    <col min="5122" max="5122" width="10.28515625" style="22" bestFit="1" customWidth="1"/>
    <col min="5123" max="5123" width="11" style="22" bestFit="1" customWidth="1"/>
    <col min="5124" max="5124" width="10.28515625" style="22" bestFit="1" customWidth="1"/>
    <col min="5125" max="5125" width="9.28515625" style="22" bestFit="1" customWidth="1"/>
    <col min="5126" max="5126" width="10.28515625" style="22" bestFit="1" customWidth="1"/>
    <col min="5127" max="5127" width="11.140625" style="22" customWidth="1"/>
    <col min="5128" max="5128" width="10.28515625" style="22" bestFit="1" customWidth="1"/>
    <col min="5129" max="5129" width="15.85546875" style="22" customWidth="1"/>
    <col min="5130" max="5369" width="9.140625" style="22"/>
    <col min="5370" max="5370" width="8.28515625" style="22" customWidth="1"/>
    <col min="5371" max="5371" width="73.5703125" style="22" customWidth="1"/>
    <col min="5372" max="5372" width="17.85546875" style="22" customWidth="1"/>
    <col min="5373" max="5373" width="11.5703125" style="22" bestFit="1" customWidth="1"/>
    <col min="5374" max="5374" width="10" style="22" bestFit="1" customWidth="1"/>
    <col min="5375" max="5376" width="10.28515625" style="22" bestFit="1" customWidth="1"/>
    <col min="5377" max="5377" width="9.28515625" style="22" bestFit="1" customWidth="1"/>
    <col min="5378" max="5378" width="10.28515625" style="22" bestFit="1" customWidth="1"/>
    <col min="5379" max="5379" width="11" style="22" bestFit="1" customWidth="1"/>
    <col min="5380" max="5380" width="10.28515625" style="22" bestFit="1" customWidth="1"/>
    <col min="5381" max="5381" width="9.28515625" style="22" bestFit="1" customWidth="1"/>
    <col min="5382" max="5382" width="10.28515625" style="22" bestFit="1" customWidth="1"/>
    <col min="5383" max="5383" width="11.140625" style="22" customWidth="1"/>
    <col min="5384" max="5384" width="10.28515625" style="22" bestFit="1" customWidth="1"/>
    <col min="5385" max="5385" width="15.85546875" style="22" customWidth="1"/>
    <col min="5386" max="5625" width="9.140625" style="22"/>
    <col min="5626" max="5626" width="8.28515625" style="22" customWidth="1"/>
    <col min="5627" max="5627" width="73.5703125" style="22" customWidth="1"/>
    <col min="5628" max="5628" width="17.85546875" style="22" customWidth="1"/>
    <col min="5629" max="5629" width="11.5703125" style="22" bestFit="1" customWidth="1"/>
    <col min="5630" max="5630" width="10" style="22" bestFit="1" customWidth="1"/>
    <col min="5631" max="5632" width="10.28515625" style="22" bestFit="1" customWidth="1"/>
    <col min="5633" max="5633" width="9.28515625" style="22" bestFit="1" customWidth="1"/>
    <col min="5634" max="5634" width="10.28515625" style="22" bestFit="1" customWidth="1"/>
    <col min="5635" max="5635" width="11" style="22" bestFit="1" customWidth="1"/>
    <col min="5636" max="5636" width="10.28515625" style="22" bestFit="1" customWidth="1"/>
    <col min="5637" max="5637" width="9.28515625" style="22" bestFit="1" customWidth="1"/>
    <col min="5638" max="5638" width="10.28515625" style="22" bestFit="1" customWidth="1"/>
    <col min="5639" max="5639" width="11.140625" style="22" customWidth="1"/>
    <col min="5640" max="5640" width="10.28515625" style="22" bestFit="1" customWidth="1"/>
    <col min="5641" max="5641" width="15.85546875" style="22" customWidth="1"/>
    <col min="5642" max="5881" width="9.140625" style="22"/>
    <col min="5882" max="5882" width="8.28515625" style="22" customWidth="1"/>
    <col min="5883" max="5883" width="73.5703125" style="22" customWidth="1"/>
    <col min="5884" max="5884" width="17.85546875" style="22" customWidth="1"/>
    <col min="5885" max="5885" width="11.5703125" style="22" bestFit="1" customWidth="1"/>
    <col min="5886" max="5886" width="10" style="22" bestFit="1" customWidth="1"/>
    <col min="5887" max="5888" width="10.28515625" style="22" bestFit="1" customWidth="1"/>
    <col min="5889" max="5889" width="9.28515625" style="22" bestFit="1" customWidth="1"/>
    <col min="5890" max="5890" width="10.28515625" style="22" bestFit="1" customWidth="1"/>
    <col min="5891" max="5891" width="11" style="22" bestFit="1" customWidth="1"/>
    <col min="5892" max="5892" width="10.28515625" style="22" bestFit="1" customWidth="1"/>
    <col min="5893" max="5893" width="9.28515625" style="22" bestFit="1" customWidth="1"/>
    <col min="5894" max="5894" width="10.28515625" style="22" bestFit="1" customWidth="1"/>
    <col min="5895" max="5895" width="11.140625" style="22" customWidth="1"/>
    <col min="5896" max="5896" width="10.28515625" style="22" bestFit="1" customWidth="1"/>
    <col min="5897" max="5897" width="15.85546875" style="22" customWidth="1"/>
    <col min="5898" max="6137" width="9.140625" style="22"/>
    <col min="6138" max="6138" width="8.28515625" style="22" customWidth="1"/>
    <col min="6139" max="6139" width="73.5703125" style="22" customWidth="1"/>
    <col min="6140" max="6140" width="17.85546875" style="22" customWidth="1"/>
    <col min="6141" max="6141" width="11.5703125" style="22" bestFit="1" customWidth="1"/>
    <col min="6142" max="6142" width="10" style="22" bestFit="1" customWidth="1"/>
    <col min="6143" max="6144" width="10.28515625" style="22" bestFit="1" customWidth="1"/>
    <col min="6145" max="6145" width="9.28515625" style="22" bestFit="1" customWidth="1"/>
    <col min="6146" max="6146" width="10.28515625" style="22" bestFit="1" customWidth="1"/>
    <col min="6147" max="6147" width="11" style="22" bestFit="1" customWidth="1"/>
    <col min="6148" max="6148" width="10.28515625" style="22" bestFit="1" customWidth="1"/>
    <col min="6149" max="6149" width="9.28515625" style="22" bestFit="1" customWidth="1"/>
    <col min="6150" max="6150" width="10.28515625" style="22" bestFit="1" customWidth="1"/>
    <col min="6151" max="6151" width="11.140625" style="22" customWidth="1"/>
    <col min="6152" max="6152" width="10.28515625" style="22" bestFit="1" customWidth="1"/>
    <col min="6153" max="6153" width="15.85546875" style="22" customWidth="1"/>
    <col min="6154" max="6393" width="9.140625" style="22"/>
    <col min="6394" max="6394" width="8.28515625" style="22" customWidth="1"/>
    <col min="6395" max="6395" width="73.5703125" style="22" customWidth="1"/>
    <col min="6396" max="6396" width="17.85546875" style="22" customWidth="1"/>
    <col min="6397" max="6397" width="11.5703125" style="22" bestFit="1" customWidth="1"/>
    <col min="6398" max="6398" width="10" style="22" bestFit="1" customWidth="1"/>
    <col min="6399" max="6400" width="10.28515625" style="22" bestFit="1" customWidth="1"/>
    <col min="6401" max="6401" width="9.28515625" style="22" bestFit="1" customWidth="1"/>
    <col min="6402" max="6402" width="10.28515625" style="22" bestFit="1" customWidth="1"/>
    <col min="6403" max="6403" width="11" style="22" bestFit="1" customWidth="1"/>
    <col min="6404" max="6404" width="10.28515625" style="22" bestFit="1" customWidth="1"/>
    <col min="6405" max="6405" width="9.28515625" style="22" bestFit="1" customWidth="1"/>
    <col min="6406" max="6406" width="10.28515625" style="22" bestFit="1" customWidth="1"/>
    <col min="6407" max="6407" width="11.140625" style="22" customWidth="1"/>
    <col min="6408" max="6408" width="10.28515625" style="22" bestFit="1" customWidth="1"/>
    <col min="6409" max="6409" width="15.85546875" style="22" customWidth="1"/>
    <col min="6410" max="6649" width="9.140625" style="22"/>
    <col min="6650" max="6650" width="8.28515625" style="22" customWidth="1"/>
    <col min="6651" max="6651" width="73.5703125" style="22" customWidth="1"/>
    <col min="6652" max="6652" width="17.85546875" style="22" customWidth="1"/>
    <col min="6653" max="6653" width="11.5703125" style="22" bestFit="1" customWidth="1"/>
    <col min="6654" max="6654" width="10" style="22" bestFit="1" customWidth="1"/>
    <col min="6655" max="6656" width="10.28515625" style="22" bestFit="1" customWidth="1"/>
    <col min="6657" max="6657" width="9.28515625" style="22" bestFit="1" customWidth="1"/>
    <col min="6658" max="6658" width="10.28515625" style="22" bestFit="1" customWidth="1"/>
    <col min="6659" max="6659" width="11" style="22" bestFit="1" customWidth="1"/>
    <col min="6660" max="6660" width="10.28515625" style="22" bestFit="1" customWidth="1"/>
    <col min="6661" max="6661" width="9.28515625" style="22" bestFit="1" customWidth="1"/>
    <col min="6662" max="6662" width="10.28515625" style="22" bestFit="1" customWidth="1"/>
    <col min="6663" max="6663" width="11.140625" style="22" customWidth="1"/>
    <col min="6664" max="6664" width="10.28515625" style="22" bestFit="1" customWidth="1"/>
    <col min="6665" max="6665" width="15.85546875" style="22" customWidth="1"/>
    <col min="6666" max="6905" width="9.140625" style="22"/>
    <col min="6906" max="6906" width="8.28515625" style="22" customWidth="1"/>
    <col min="6907" max="6907" width="73.5703125" style="22" customWidth="1"/>
    <col min="6908" max="6908" width="17.85546875" style="22" customWidth="1"/>
    <col min="6909" max="6909" width="11.5703125" style="22" bestFit="1" customWidth="1"/>
    <col min="6910" max="6910" width="10" style="22" bestFit="1" customWidth="1"/>
    <col min="6911" max="6912" width="10.28515625" style="22" bestFit="1" customWidth="1"/>
    <col min="6913" max="6913" width="9.28515625" style="22" bestFit="1" customWidth="1"/>
    <col min="6914" max="6914" width="10.28515625" style="22" bestFit="1" customWidth="1"/>
    <col min="6915" max="6915" width="11" style="22" bestFit="1" customWidth="1"/>
    <col min="6916" max="6916" width="10.28515625" style="22" bestFit="1" customWidth="1"/>
    <col min="6917" max="6917" width="9.28515625" style="22" bestFit="1" customWidth="1"/>
    <col min="6918" max="6918" width="10.28515625" style="22" bestFit="1" customWidth="1"/>
    <col min="6919" max="6919" width="11.140625" style="22" customWidth="1"/>
    <col min="6920" max="6920" width="10.28515625" style="22" bestFit="1" customWidth="1"/>
    <col min="6921" max="6921" width="15.85546875" style="22" customWidth="1"/>
    <col min="6922" max="7161" width="9.140625" style="22"/>
    <col min="7162" max="7162" width="8.28515625" style="22" customWidth="1"/>
    <col min="7163" max="7163" width="73.5703125" style="22" customWidth="1"/>
    <col min="7164" max="7164" width="17.85546875" style="22" customWidth="1"/>
    <col min="7165" max="7165" width="11.5703125" style="22" bestFit="1" customWidth="1"/>
    <col min="7166" max="7166" width="10" style="22" bestFit="1" customWidth="1"/>
    <col min="7167" max="7168" width="10.28515625" style="22" bestFit="1" customWidth="1"/>
    <col min="7169" max="7169" width="9.28515625" style="22" bestFit="1" customWidth="1"/>
    <col min="7170" max="7170" width="10.28515625" style="22" bestFit="1" customWidth="1"/>
    <col min="7171" max="7171" width="11" style="22" bestFit="1" customWidth="1"/>
    <col min="7172" max="7172" width="10.28515625" style="22" bestFit="1" customWidth="1"/>
    <col min="7173" max="7173" width="9.28515625" style="22" bestFit="1" customWidth="1"/>
    <col min="7174" max="7174" width="10.28515625" style="22" bestFit="1" customWidth="1"/>
    <col min="7175" max="7175" width="11.140625" style="22" customWidth="1"/>
    <col min="7176" max="7176" width="10.28515625" style="22" bestFit="1" customWidth="1"/>
    <col min="7177" max="7177" width="15.85546875" style="22" customWidth="1"/>
    <col min="7178" max="7417" width="9.140625" style="22"/>
    <col min="7418" max="7418" width="8.28515625" style="22" customWidth="1"/>
    <col min="7419" max="7419" width="73.5703125" style="22" customWidth="1"/>
    <col min="7420" max="7420" width="17.85546875" style="22" customWidth="1"/>
    <col min="7421" max="7421" width="11.5703125" style="22" bestFit="1" customWidth="1"/>
    <col min="7422" max="7422" width="10" style="22" bestFit="1" customWidth="1"/>
    <col min="7423" max="7424" width="10.28515625" style="22" bestFit="1" customWidth="1"/>
    <col min="7425" max="7425" width="9.28515625" style="22" bestFit="1" customWidth="1"/>
    <col min="7426" max="7426" width="10.28515625" style="22" bestFit="1" customWidth="1"/>
    <col min="7427" max="7427" width="11" style="22" bestFit="1" customWidth="1"/>
    <col min="7428" max="7428" width="10.28515625" style="22" bestFit="1" customWidth="1"/>
    <col min="7429" max="7429" width="9.28515625" style="22" bestFit="1" customWidth="1"/>
    <col min="7430" max="7430" width="10.28515625" style="22" bestFit="1" customWidth="1"/>
    <col min="7431" max="7431" width="11.140625" style="22" customWidth="1"/>
    <col min="7432" max="7432" width="10.28515625" style="22" bestFit="1" customWidth="1"/>
    <col min="7433" max="7433" width="15.85546875" style="22" customWidth="1"/>
    <col min="7434" max="7673" width="9.140625" style="22"/>
    <col min="7674" max="7674" width="8.28515625" style="22" customWidth="1"/>
    <col min="7675" max="7675" width="73.5703125" style="22" customWidth="1"/>
    <col min="7676" max="7676" width="17.85546875" style="22" customWidth="1"/>
    <col min="7677" max="7677" width="11.5703125" style="22" bestFit="1" customWidth="1"/>
    <col min="7678" max="7678" width="10" style="22" bestFit="1" customWidth="1"/>
    <col min="7679" max="7680" width="10.28515625" style="22" bestFit="1" customWidth="1"/>
    <col min="7681" max="7681" width="9.28515625" style="22" bestFit="1" customWidth="1"/>
    <col min="7682" max="7682" width="10.28515625" style="22" bestFit="1" customWidth="1"/>
    <col min="7683" max="7683" width="11" style="22" bestFit="1" customWidth="1"/>
    <col min="7684" max="7684" width="10.28515625" style="22" bestFit="1" customWidth="1"/>
    <col min="7685" max="7685" width="9.28515625" style="22" bestFit="1" customWidth="1"/>
    <col min="7686" max="7686" width="10.28515625" style="22" bestFit="1" customWidth="1"/>
    <col min="7687" max="7687" width="11.140625" style="22" customWidth="1"/>
    <col min="7688" max="7688" width="10.28515625" style="22" bestFit="1" customWidth="1"/>
    <col min="7689" max="7689" width="15.85546875" style="22" customWidth="1"/>
    <col min="7690" max="7929" width="9.140625" style="22"/>
    <col min="7930" max="7930" width="8.28515625" style="22" customWidth="1"/>
    <col min="7931" max="7931" width="73.5703125" style="22" customWidth="1"/>
    <col min="7932" max="7932" width="17.85546875" style="22" customWidth="1"/>
    <col min="7933" max="7933" width="11.5703125" style="22" bestFit="1" customWidth="1"/>
    <col min="7934" max="7934" width="10" style="22" bestFit="1" customWidth="1"/>
    <col min="7935" max="7936" width="10.28515625" style="22" bestFit="1" customWidth="1"/>
    <col min="7937" max="7937" width="9.28515625" style="22" bestFit="1" customWidth="1"/>
    <col min="7938" max="7938" width="10.28515625" style="22" bestFit="1" customWidth="1"/>
    <col min="7939" max="7939" width="11" style="22" bestFit="1" customWidth="1"/>
    <col min="7940" max="7940" width="10.28515625" style="22" bestFit="1" customWidth="1"/>
    <col min="7941" max="7941" width="9.28515625" style="22" bestFit="1" customWidth="1"/>
    <col min="7942" max="7942" width="10.28515625" style="22" bestFit="1" customWidth="1"/>
    <col min="7943" max="7943" width="11.140625" style="22" customWidth="1"/>
    <col min="7944" max="7944" width="10.28515625" style="22" bestFit="1" customWidth="1"/>
    <col min="7945" max="7945" width="15.85546875" style="22" customWidth="1"/>
    <col min="7946" max="8185" width="9.140625" style="22"/>
    <col min="8186" max="8186" width="8.28515625" style="22" customWidth="1"/>
    <col min="8187" max="8187" width="73.5703125" style="22" customWidth="1"/>
    <col min="8188" max="8188" width="17.85546875" style="22" customWidth="1"/>
    <col min="8189" max="8189" width="11.5703125" style="22" bestFit="1" customWidth="1"/>
    <col min="8190" max="8190" width="10" style="22" bestFit="1" customWidth="1"/>
    <col min="8191" max="8192" width="10.28515625" style="22" bestFit="1" customWidth="1"/>
    <col min="8193" max="8193" width="9.28515625" style="22" bestFit="1" customWidth="1"/>
    <col min="8194" max="8194" width="10.28515625" style="22" bestFit="1" customWidth="1"/>
    <col min="8195" max="8195" width="11" style="22" bestFit="1" customWidth="1"/>
    <col min="8196" max="8196" width="10.28515625" style="22" bestFit="1" customWidth="1"/>
    <col min="8197" max="8197" width="9.28515625" style="22" bestFit="1" customWidth="1"/>
    <col min="8198" max="8198" width="10.28515625" style="22" bestFit="1" customWidth="1"/>
    <col min="8199" max="8199" width="11.140625" style="22" customWidth="1"/>
    <col min="8200" max="8200" width="10.28515625" style="22" bestFit="1" customWidth="1"/>
    <col min="8201" max="8201" width="15.85546875" style="22" customWidth="1"/>
    <col min="8202" max="8441" width="9.140625" style="22"/>
    <col min="8442" max="8442" width="8.28515625" style="22" customWidth="1"/>
    <col min="8443" max="8443" width="73.5703125" style="22" customWidth="1"/>
    <col min="8444" max="8444" width="17.85546875" style="22" customWidth="1"/>
    <col min="8445" max="8445" width="11.5703125" style="22" bestFit="1" customWidth="1"/>
    <col min="8446" max="8446" width="10" style="22" bestFit="1" customWidth="1"/>
    <col min="8447" max="8448" width="10.28515625" style="22" bestFit="1" customWidth="1"/>
    <col min="8449" max="8449" width="9.28515625" style="22" bestFit="1" customWidth="1"/>
    <col min="8450" max="8450" width="10.28515625" style="22" bestFit="1" customWidth="1"/>
    <col min="8451" max="8451" width="11" style="22" bestFit="1" customWidth="1"/>
    <col min="8452" max="8452" width="10.28515625" style="22" bestFit="1" customWidth="1"/>
    <col min="8453" max="8453" width="9.28515625" style="22" bestFit="1" customWidth="1"/>
    <col min="8454" max="8454" width="10.28515625" style="22" bestFit="1" customWidth="1"/>
    <col min="8455" max="8455" width="11.140625" style="22" customWidth="1"/>
    <col min="8456" max="8456" width="10.28515625" style="22" bestFit="1" customWidth="1"/>
    <col min="8457" max="8457" width="15.85546875" style="22" customWidth="1"/>
    <col min="8458" max="8697" width="9.140625" style="22"/>
    <col min="8698" max="8698" width="8.28515625" style="22" customWidth="1"/>
    <col min="8699" max="8699" width="73.5703125" style="22" customWidth="1"/>
    <col min="8700" max="8700" width="17.85546875" style="22" customWidth="1"/>
    <col min="8701" max="8701" width="11.5703125" style="22" bestFit="1" customWidth="1"/>
    <col min="8702" max="8702" width="10" style="22" bestFit="1" customWidth="1"/>
    <col min="8703" max="8704" width="10.28515625" style="22" bestFit="1" customWidth="1"/>
    <col min="8705" max="8705" width="9.28515625" style="22" bestFit="1" customWidth="1"/>
    <col min="8706" max="8706" width="10.28515625" style="22" bestFit="1" customWidth="1"/>
    <col min="8707" max="8707" width="11" style="22" bestFit="1" customWidth="1"/>
    <col min="8708" max="8708" width="10.28515625" style="22" bestFit="1" customWidth="1"/>
    <col min="8709" max="8709" width="9.28515625" style="22" bestFit="1" customWidth="1"/>
    <col min="8710" max="8710" width="10.28515625" style="22" bestFit="1" customWidth="1"/>
    <col min="8711" max="8711" width="11.140625" style="22" customWidth="1"/>
    <col min="8712" max="8712" width="10.28515625" style="22" bestFit="1" customWidth="1"/>
    <col min="8713" max="8713" width="15.85546875" style="22" customWidth="1"/>
    <col min="8714" max="8953" width="9.140625" style="22"/>
    <col min="8954" max="8954" width="8.28515625" style="22" customWidth="1"/>
    <col min="8955" max="8955" width="73.5703125" style="22" customWidth="1"/>
    <col min="8956" max="8956" width="17.85546875" style="22" customWidth="1"/>
    <col min="8957" max="8957" width="11.5703125" style="22" bestFit="1" customWidth="1"/>
    <col min="8958" max="8958" width="10" style="22" bestFit="1" customWidth="1"/>
    <col min="8959" max="8960" width="10.28515625" style="22" bestFit="1" customWidth="1"/>
    <col min="8961" max="8961" width="9.28515625" style="22" bestFit="1" customWidth="1"/>
    <col min="8962" max="8962" width="10.28515625" style="22" bestFit="1" customWidth="1"/>
    <col min="8963" max="8963" width="11" style="22" bestFit="1" customWidth="1"/>
    <col min="8964" max="8964" width="10.28515625" style="22" bestFit="1" customWidth="1"/>
    <col min="8965" max="8965" width="9.28515625" style="22" bestFit="1" customWidth="1"/>
    <col min="8966" max="8966" width="10.28515625" style="22" bestFit="1" customWidth="1"/>
    <col min="8967" max="8967" width="11.140625" style="22" customWidth="1"/>
    <col min="8968" max="8968" width="10.28515625" style="22" bestFit="1" customWidth="1"/>
    <col min="8969" max="8969" width="15.85546875" style="22" customWidth="1"/>
    <col min="8970" max="9209" width="9.140625" style="22"/>
    <col min="9210" max="9210" width="8.28515625" style="22" customWidth="1"/>
    <col min="9211" max="9211" width="73.5703125" style="22" customWidth="1"/>
    <col min="9212" max="9212" width="17.85546875" style="22" customWidth="1"/>
    <col min="9213" max="9213" width="11.5703125" style="22" bestFit="1" customWidth="1"/>
    <col min="9214" max="9214" width="10" style="22" bestFit="1" customWidth="1"/>
    <col min="9215" max="9216" width="10.28515625" style="22" bestFit="1" customWidth="1"/>
    <col min="9217" max="9217" width="9.28515625" style="22" bestFit="1" customWidth="1"/>
    <col min="9218" max="9218" width="10.28515625" style="22" bestFit="1" customWidth="1"/>
    <col min="9219" max="9219" width="11" style="22" bestFit="1" customWidth="1"/>
    <col min="9220" max="9220" width="10.28515625" style="22" bestFit="1" customWidth="1"/>
    <col min="9221" max="9221" width="9.28515625" style="22" bestFit="1" customWidth="1"/>
    <col min="9222" max="9222" width="10.28515625" style="22" bestFit="1" customWidth="1"/>
    <col min="9223" max="9223" width="11.140625" style="22" customWidth="1"/>
    <col min="9224" max="9224" width="10.28515625" style="22" bestFit="1" customWidth="1"/>
    <col min="9225" max="9225" width="15.85546875" style="22" customWidth="1"/>
    <col min="9226" max="9465" width="9.140625" style="22"/>
    <col min="9466" max="9466" width="8.28515625" style="22" customWidth="1"/>
    <col min="9467" max="9467" width="73.5703125" style="22" customWidth="1"/>
    <col min="9468" max="9468" width="17.85546875" style="22" customWidth="1"/>
    <col min="9469" max="9469" width="11.5703125" style="22" bestFit="1" customWidth="1"/>
    <col min="9470" max="9470" width="10" style="22" bestFit="1" customWidth="1"/>
    <col min="9471" max="9472" width="10.28515625" style="22" bestFit="1" customWidth="1"/>
    <col min="9473" max="9473" width="9.28515625" style="22" bestFit="1" customWidth="1"/>
    <col min="9474" max="9474" width="10.28515625" style="22" bestFit="1" customWidth="1"/>
    <col min="9475" max="9475" width="11" style="22" bestFit="1" customWidth="1"/>
    <col min="9476" max="9476" width="10.28515625" style="22" bestFit="1" customWidth="1"/>
    <col min="9477" max="9477" width="9.28515625" style="22" bestFit="1" customWidth="1"/>
    <col min="9478" max="9478" width="10.28515625" style="22" bestFit="1" customWidth="1"/>
    <col min="9479" max="9479" width="11.140625" style="22" customWidth="1"/>
    <col min="9480" max="9480" width="10.28515625" style="22" bestFit="1" customWidth="1"/>
    <col min="9481" max="9481" width="15.85546875" style="22" customWidth="1"/>
    <col min="9482" max="9721" width="9.140625" style="22"/>
    <col min="9722" max="9722" width="8.28515625" style="22" customWidth="1"/>
    <col min="9723" max="9723" width="73.5703125" style="22" customWidth="1"/>
    <col min="9724" max="9724" width="17.85546875" style="22" customWidth="1"/>
    <col min="9725" max="9725" width="11.5703125" style="22" bestFit="1" customWidth="1"/>
    <col min="9726" max="9726" width="10" style="22" bestFit="1" customWidth="1"/>
    <col min="9727" max="9728" width="10.28515625" style="22" bestFit="1" customWidth="1"/>
    <col min="9729" max="9729" width="9.28515625" style="22" bestFit="1" customWidth="1"/>
    <col min="9730" max="9730" width="10.28515625" style="22" bestFit="1" customWidth="1"/>
    <col min="9731" max="9731" width="11" style="22" bestFit="1" customWidth="1"/>
    <col min="9732" max="9732" width="10.28515625" style="22" bestFit="1" customWidth="1"/>
    <col min="9733" max="9733" width="9.28515625" style="22" bestFit="1" customWidth="1"/>
    <col min="9734" max="9734" width="10.28515625" style="22" bestFit="1" customWidth="1"/>
    <col min="9735" max="9735" width="11.140625" style="22" customWidth="1"/>
    <col min="9736" max="9736" width="10.28515625" style="22" bestFit="1" customWidth="1"/>
    <col min="9737" max="9737" width="15.85546875" style="22" customWidth="1"/>
    <col min="9738" max="9977" width="9.140625" style="22"/>
    <col min="9978" max="9978" width="8.28515625" style="22" customWidth="1"/>
    <col min="9979" max="9979" width="73.5703125" style="22" customWidth="1"/>
    <col min="9980" max="9980" width="17.85546875" style="22" customWidth="1"/>
    <col min="9981" max="9981" width="11.5703125" style="22" bestFit="1" customWidth="1"/>
    <col min="9982" max="9982" width="10" style="22" bestFit="1" customWidth="1"/>
    <col min="9983" max="9984" width="10.28515625" style="22" bestFit="1" customWidth="1"/>
    <col min="9985" max="9985" width="9.28515625" style="22" bestFit="1" customWidth="1"/>
    <col min="9986" max="9986" width="10.28515625" style="22" bestFit="1" customWidth="1"/>
    <col min="9987" max="9987" width="11" style="22" bestFit="1" customWidth="1"/>
    <col min="9988" max="9988" width="10.28515625" style="22" bestFit="1" customWidth="1"/>
    <col min="9989" max="9989" width="9.28515625" style="22" bestFit="1" customWidth="1"/>
    <col min="9990" max="9990" width="10.28515625" style="22" bestFit="1" customWidth="1"/>
    <col min="9991" max="9991" width="11.140625" style="22" customWidth="1"/>
    <col min="9992" max="9992" width="10.28515625" style="22" bestFit="1" customWidth="1"/>
    <col min="9993" max="9993" width="15.85546875" style="22" customWidth="1"/>
    <col min="9994" max="10233" width="9.140625" style="22"/>
    <col min="10234" max="10234" width="8.28515625" style="22" customWidth="1"/>
    <col min="10235" max="10235" width="73.5703125" style="22" customWidth="1"/>
    <col min="10236" max="10236" width="17.85546875" style="22" customWidth="1"/>
    <col min="10237" max="10237" width="11.5703125" style="22" bestFit="1" customWidth="1"/>
    <col min="10238" max="10238" width="10" style="22" bestFit="1" customWidth="1"/>
    <col min="10239" max="10240" width="10.28515625" style="22" bestFit="1" customWidth="1"/>
    <col min="10241" max="10241" width="9.28515625" style="22" bestFit="1" customWidth="1"/>
    <col min="10242" max="10242" width="10.28515625" style="22" bestFit="1" customWidth="1"/>
    <col min="10243" max="10243" width="11" style="22" bestFit="1" customWidth="1"/>
    <col min="10244" max="10244" width="10.28515625" style="22" bestFit="1" customWidth="1"/>
    <col min="10245" max="10245" width="9.28515625" style="22" bestFit="1" customWidth="1"/>
    <col min="10246" max="10246" width="10.28515625" style="22" bestFit="1" customWidth="1"/>
    <col min="10247" max="10247" width="11.140625" style="22" customWidth="1"/>
    <col min="10248" max="10248" width="10.28515625" style="22" bestFit="1" customWidth="1"/>
    <col min="10249" max="10249" width="15.85546875" style="22" customWidth="1"/>
    <col min="10250" max="10489" width="9.140625" style="22"/>
    <col min="10490" max="10490" width="8.28515625" style="22" customWidth="1"/>
    <col min="10491" max="10491" width="73.5703125" style="22" customWidth="1"/>
    <col min="10492" max="10492" width="17.85546875" style="22" customWidth="1"/>
    <col min="10493" max="10493" width="11.5703125" style="22" bestFit="1" customWidth="1"/>
    <col min="10494" max="10494" width="10" style="22" bestFit="1" customWidth="1"/>
    <col min="10495" max="10496" width="10.28515625" style="22" bestFit="1" customWidth="1"/>
    <col min="10497" max="10497" width="9.28515625" style="22" bestFit="1" customWidth="1"/>
    <col min="10498" max="10498" width="10.28515625" style="22" bestFit="1" customWidth="1"/>
    <col min="10499" max="10499" width="11" style="22" bestFit="1" customWidth="1"/>
    <col min="10500" max="10500" width="10.28515625" style="22" bestFit="1" customWidth="1"/>
    <col min="10501" max="10501" width="9.28515625" style="22" bestFit="1" customWidth="1"/>
    <col min="10502" max="10502" width="10.28515625" style="22" bestFit="1" customWidth="1"/>
    <col min="10503" max="10503" width="11.140625" style="22" customWidth="1"/>
    <col min="10504" max="10504" width="10.28515625" style="22" bestFit="1" customWidth="1"/>
    <col min="10505" max="10505" width="15.85546875" style="22" customWidth="1"/>
    <col min="10506" max="10745" width="9.140625" style="22"/>
    <col min="10746" max="10746" width="8.28515625" style="22" customWidth="1"/>
    <col min="10747" max="10747" width="73.5703125" style="22" customWidth="1"/>
    <col min="10748" max="10748" width="17.85546875" style="22" customWidth="1"/>
    <col min="10749" max="10749" width="11.5703125" style="22" bestFit="1" customWidth="1"/>
    <col min="10750" max="10750" width="10" style="22" bestFit="1" customWidth="1"/>
    <col min="10751" max="10752" width="10.28515625" style="22" bestFit="1" customWidth="1"/>
    <col min="10753" max="10753" width="9.28515625" style="22" bestFit="1" customWidth="1"/>
    <col min="10754" max="10754" width="10.28515625" style="22" bestFit="1" customWidth="1"/>
    <col min="10755" max="10755" width="11" style="22" bestFit="1" customWidth="1"/>
    <col min="10756" max="10756" width="10.28515625" style="22" bestFit="1" customWidth="1"/>
    <col min="10757" max="10757" width="9.28515625" style="22" bestFit="1" customWidth="1"/>
    <col min="10758" max="10758" width="10.28515625" style="22" bestFit="1" customWidth="1"/>
    <col min="10759" max="10759" width="11.140625" style="22" customWidth="1"/>
    <col min="10760" max="10760" width="10.28515625" style="22" bestFit="1" customWidth="1"/>
    <col min="10761" max="10761" width="15.85546875" style="22" customWidth="1"/>
    <col min="10762" max="11001" width="9.140625" style="22"/>
    <col min="11002" max="11002" width="8.28515625" style="22" customWidth="1"/>
    <col min="11003" max="11003" width="73.5703125" style="22" customWidth="1"/>
    <col min="11004" max="11004" width="17.85546875" style="22" customWidth="1"/>
    <col min="11005" max="11005" width="11.5703125" style="22" bestFit="1" customWidth="1"/>
    <col min="11006" max="11006" width="10" style="22" bestFit="1" customWidth="1"/>
    <col min="11007" max="11008" width="10.28515625" style="22" bestFit="1" customWidth="1"/>
    <col min="11009" max="11009" width="9.28515625" style="22" bestFit="1" customWidth="1"/>
    <col min="11010" max="11010" width="10.28515625" style="22" bestFit="1" customWidth="1"/>
    <col min="11011" max="11011" width="11" style="22" bestFit="1" customWidth="1"/>
    <col min="11012" max="11012" width="10.28515625" style="22" bestFit="1" customWidth="1"/>
    <col min="11013" max="11013" width="9.28515625" style="22" bestFit="1" customWidth="1"/>
    <col min="11014" max="11014" width="10.28515625" style="22" bestFit="1" customWidth="1"/>
    <col min="11015" max="11015" width="11.140625" style="22" customWidth="1"/>
    <col min="11016" max="11016" width="10.28515625" style="22" bestFit="1" customWidth="1"/>
    <col min="11017" max="11017" width="15.85546875" style="22" customWidth="1"/>
    <col min="11018" max="11257" width="9.140625" style="22"/>
    <col min="11258" max="11258" width="8.28515625" style="22" customWidth="1"/>
    <col min="11259" max="11259" width="73.5703125" style="22" customWidth="1"/>
    <col min="11260" max="11260" width="17.85546875" style="22" customWidth="1"/>
    <col min="11261" max="11261" width="11.5703125" style="22" bestFit="1" customWidth="1"/>
    <col min="11262" max="11262" width="10" style="22" bestFit="1" customWidth="1"/>
    <col min="11263" max="11264" width="10.28515625" style="22" bestFit="1" customWidth="1"/>
    <col min="11265" max="11265" width="9.28515625" style="22" bestFit="1" customWidth="1"/>
    <col min="11266" max="11266" width="10.28515625" style="22" bestFit="1" customWidth="1"/>
    <col min="11267" max="11267" width="11" style="22" bestFit="1" customWidth="1"/>
    <col min="11268" max="11268" width="10.28515625" style="22" bestFit="1" customWidth="1"/>
    <col min="11269" max="11269" width="9.28515625" style="22" bestFit="1" customWidth="1"/>
    <col min="11270" max="11270" width="10.28515625" style="22" bestFit="1" customWidth="1"/>
    <col min="11271" max="11271" width="11.140625" style="22" customWidth="1"/>
    <col min="11272" max="11272" width="10.28515625" style="22" bestFit="1" customWidth="1"/>
    <col min="11273" max="11273" width="15.85546875" style="22" customWidth="1"/>
    <col min="11274" max="11513" width="9.140625" style="22"/>
    <col min="11514" max="11514" width="8.28515625" style="22" customWidth="1"/>
    <col min="11515" max="11515" width="73.5703125" style="22" customWidth="1"/>
    <col min="11516" max="11516" width="17.85546875" style="22" customWidth="1"/>
    <col min="11517" max="11517" width="11.5703125" style="22" bestFit="1" customWidth="1"/>
    <col min="11518" max="11518" width="10" style="22" bestFit="1" customWidth="1"/>
    <col min="11519" max="11520" width="10.28515625" style="22" bestFit="1" customWidth="1"/>
    <col min="11521" max="11521" width="9.28515625" style="22" bestFit="1" customWidth="1"/>
    <col min="11522" max="11522" width="10.28515625" style="22" bestFit="1" customWidth="1"/>
    <col min="11523" max="11523" width="11" style="22" bestFit="1" customWidth="1"/>
    <col min="11524" max="11524" width="10.28515625" style="22" bestFit="1" customWidth="1"/>
    <col min="11525" max="11525" width="9.28515625" style="22" bestFit="1" customWidth="1"/>
    <col min="11526" max="11526" width="10.28515625" style="22" bestFit="1" customWidth="1"/>
    <col min="11527" max="11527" width="11.140625" style="22" customWidth="1"/>
    <col min="11528" max="11528" width="10.28515625" style="22" bestFit="1" customWidth="1"/>
    <col min="11529" max="11529" width="15.85546875" style="22" customWidth="1"/>
    <col min="11530" max="11769" width="9.140625" style="22"/>
    <col min="11770" max="11770" width="8.28515625" style="22" customWidth="1"/>
    <col min="11771" max="11771" width="73.5703125" style="22" customWidth="1"/>
    <col min="11772" max="11772" width="17.85546875" style="22" customWidth="1"/>
    <col min="11773" max="11773" width="11.5703125" style="22" bestFit="1" customWidth="1"/>
    <col min="11774" max="11774" width="10" style="22" bestFit="1" customWidth="1"/>
    <col min="11775" max="11776" width="10.28515625" style="22" bestFit="1" customWidth="1"/>
    <col min="11777" max="11777" width="9.28515625" style="22" bestFit="1" customWidth="1"/>
    <col min="11778" max="11778" width="10.28515625" style="22" bestFit="1" customWidth="1"/>
    <col min="11779" max="11779" width="11" style="22" bestFit="1" customWidth="1"/>
    <col min="11780" max="11780" width="10.28515625" style="22" bestFit="1" customWidth="1"/>
    <col min="11781" max="11781" width="9.28515625" style="22" bestFit="1" customWidth="1"/>
    <col min="11782" max="11782" width="10.28515625" style="22" bestFit="1" customWidth="1"/>
    <col min="11783" max="11783" width="11.140625" style="22" customWidth="1"/>
    <col min="11784" max="11784" width="10.28515625" style="22" bestFit="1" customWidth="1"/>
    <col min="11785" max="11785" width="15.85546875" style="22" customWidth="1"/>
    <col min="11786" max="12025" width="9.140625" style="22"/>
    <col min="12026" max="12026" width="8.28515625" style="22" customWidth="1"/>
    <col min="12027" max="12027" width="73.5703125" style="22" customWidth="1"/>
    <col min="12028" max="12028" width="17.85546875" style="22" customWidth="1"/>
    <col min="12029" max="12029" width="11.5703125" style="22" bestFit="1" customWidth="1"/>
    <col min="12030" max="12030" width="10" style="22" bestFit="1" customWidth="1"/>
    <col min="12031" max="12032" width="10.28515625" style="22" bestFit="1" customWidth="1"/>
    <col min="12033" max="12033" width="9.28515625" style="22" bestFit="1" customWidth="1"/>
    <col min="12034" max="12034" width="10.28515625" style="22" bestFit="1" customWidth="1"/>
    <col min="12035" max="12035" width="11" style="22" bestFit="1" customWidth="1"/>
    <col min="12036" max="12036" width="10.28515625" style="22" bestFit="1" customWidth="1"/>
    <col min="12037" max="12037" width="9.28515625" style="22" bestFit="1" customWidth="1"/>
    <col min="12038" max="12038" width="10.28515625" style="22" bestFit="1" customWidth="1"/>
    <col min="12039" max="12039" width="11.140625" style="22" customWidth="1"/>
    <col min="12040" max="12040" width="10.28515625" style="22" bestFit="1" customWidth="1"/>
    <col min="12041" max="12041" width="15.85546875" style="22" customWidth="1"/>
    <col min="12042" max="12281" width="9.140625" style="22"/>
    <col min="12282" max="12282" width="8.28515625" style="22" customWidth="1"/>
    <col min="12283" max="12283" width="73.5703125" style="22" customWidth="1"/>
    <col min="12284" max="12284" width="17.85546875" style="22" customWidth="1"/>
    <col min="12285" max="12285" width="11.5703125" style="22" bestFit="1" customWidth="1"/>
    <col min="12286" max="12286" width="10" style="22" bestFit="1" customWidth="1"/>
    <col min="12287" max="12288" width="10.28515625" style="22" bestFit="1" customWidth="1"/>
    <col min="12289" max="12289" width="9.28515625" style="22" bestFit="1" customWidth="1"/>
    <col min="12290" max="12290" width="10.28515625" style="22" bestFit="1" customWidth="1"/>
    <col min="12291" max="12291" width="11" style="22" bestFit="1" customWidth="1"/>
    <col min="12292" max="12292" width="10.28515625" style="22" bestFit="1" customWidth="1"/>
    <col min="12293" max="12293" width="9.28515625" style="22" bestFit="1" customWidth="1"/>
    <col min="12294" max="12294" width="10.28515625" style="22" bestFit="1" customWidth="1"/>
    <col min="12295" max="12295" width="11.140625" style="22" customWidth="1"/>
    <col min="12296" max="12296" width="10.28515625" style="22" bestFit="1" customWidth="1"/>
    <col min="12297" max="12297" width="15.85546875" style="22" customWidth="1"/>
    <col min="12298" max="12537" width="9.140625" style="22"/>
    <col min="12538" max="12538" width="8.28515625" style="22" customWidth="1"/>
    <col min="12539" max="12539" width="73.5703125" style="22" customWidth="1"/>
    <col min="12540" max="12540" width="17.85546875" style="22" customWidth="1"/>
    <col min="12541" max="12541" width="11.5703125" style="22" bestFit="1" customWidth="1"/>
    <col min="12542" max="12542" width="10" style="22" bestFit="1" customWidth="1"/>
    <col min="12543" max="12544" width="10.28515625" style="22" bestFit="1" customWidth="1"/>
    <col min="12545" max="12545" width="9.28515625" style="22" bestFit="1" customWidth="1"/>
    <col min="12546" max="12546" width="10.28515625" style="22" bestFit="1" customWidth="1"/>
    <col min="12547" max="12547" width="11" style="22" bestFit="1" customWidth="1"/>
    <col min="12548" max="12548" width="10.28515625" style="22" bestFit="1" customWidth="1"/>
    <col min="12549" max="12549" width="9.28515625" style="22" bestFit="1" customWidth="1"/>
    <col min="12550" max="12550" width="10.28515625" style="22" bestFit="1" customWidth="1"/>
    <col min="12551" max="12551" width="11.140625" style="22" customWidth="1"/>
    <col min="12552" max="12552" width="10.28515625" style="22" bestFit="1" customWidth="1"/>
    <col min="12553" max="12553" width="15.85546875" style="22" customWidth="1"/>
    <col min="12554" max="12793" width="9.140625" style="22"/>
    <col min="12794" max="12794" width="8.28515625" style="22" customWidth="1"/>
    <col min="12795" max="12795" width="73.5703125" style="22" customWidth="1"/>
    <col min="12796" max="12796" width="17.85546875" style="22" customWidth="1"/>
    <col min="12797" max="12797" width="11.5703125" style="22" bestFit="1" customWidth="1"/>
    <col min="12798" max="12798" width="10" style="22" bestFit="1" customWidth="1"/>
    <col min="12799" max="12800" width="10.28515625" style="22" bestFit="1" customWidth="1"/>
    <col min="12801" max="12801" width="9.28515625" style="22" bestFit="1" customWidth="1"/>
    <col min="12802" max="12802" width="10.28515625" style="22" bestFit="1" customWidth="1"/>
    <col min="12803" max="12803" width="11" style="22" bestFit="1" customWidth="1"/>
    <col min="12804" max="12804" width="10.28515625" style="22" bestFit="1" customWidth="1"/>
    <col min="12805" max="12805" width="9.28515625" style="22" bestFit="1" customWidth="1"/>
    <col min="12806" max="12806" width="10.28515625" style="22" bestFit="1" customWidth="1"/>
    <col min="12807" max="12807" width="11.140625" style="22" customWidth="1"/>
    <col min="12808" max="12808" width="10.28515625" style="22" bestFit="1" customWidth="1"/>
    <col min="12809" max="12809" width="15.85546875" style="22" customWidth="1"/>
    <col min="12810" max="13049" width="9.140625" style="22"/>
    <col min="13050" max="13050" width="8.28515625" style="22" customWidth="1"/>
    <col min="13051" max="13051" width="73.5703125" style="22" customWidth="1"/>
    <col min="13052" max="13052" width="17.85546875" style="22" customWidth="1"/>
    <col min="13053" max="13053" width="11.5703125" style="22" bestFit="1" customWidth="1"/>
    <col min="13054" max="13054" width="10" style="22" bestFit="1" customWidth="1"/>
    <col min="13055" max="13056" width="10.28515625" style="22" bestFit="1" customWidth="1"/>
    <col min="13057" max="13057" width="9.28515625" style="22" bestFit="1" customWidth="1"/>
    <col min="13058" max="13058" width="10.28515625" style="22" bestFit="1" customWidth="1"/>
    <col min="13059" max="13059" width="11" style="22" bestFit="1" customWidth="1"/>
    <col min="13060" max="13060" width="10.28515625" style="22" bestFit="1" customWidth="1"/>
    <col min="13061" max="13061" width="9.28515625" style="22" bestFit="1" customWidth="1"/>
    <col min="13062" max="13062" width="10.28515625" style="22" bestFit="1" customWidth="1"/>
    <col min="13063" max="13063" width="11.140625" style="22" customWidth="1"/>
    <col min="13064" max="13064" width="10.28515625" style="22" bestFit="1" customWidth="1"/>
    <col min="13065" max="13065" width="15.85546875" style="22" customWidth="1"/>
    <col min="13066" max="13305" width="9.140625" style="22"/>
    <col min="13306" max="13306" width="8.28515625" style="22" customWidth="1"/>
    <col min="13307" max="13307" width="73.5703125" style="22" customWidth="1"/>
    <col min="13308" max="13308" width="17.85546875" style="22" customWidth="1"/>
    <col min="13309" max="13309" width="11.5703125" style="22" bestFit="1" customWidth="1"/>
    <col min="13310" max="13310" width="10" style="22" bestFit="1" customWidth="1"/>
    <col min="13311" max="13312" width="10.28515625" style="22" bestFit="1" customWidth="1"/>
    <col min="13313" max="13313" width="9.28515625" style="22" bestFit="1" customWidth="1"/>
    <col min="13314" max="13314" width="10.28515625" style="22" bestFit="1" customWidth="1"/>
    <col min="13315" max="13315" width="11" style="22" bestFit="1" customWidth="1"/>
    <col min="13316" max="13316" width="10.28515625" style="22" bestFit="1" customWidth="1"/>
    <col min="13317" max="13317" width="9.28515625" style="22" bestFit="1" customWidth="1"/>
    <col min="13318" max="13318" width="10.28515625" style="22" bestFit="1" customWidth="1"/>
    <col min="13319" max="13319" width="11.140625" style="22" customWidth="1"/>
    <col min="13320" max="13320" width="10.28515625" style="22" bestFit="1" customWidth="1"/>
    <col min="13321" max="13321" width="15.85546875" style="22" customWidth="1"/>
    <col min="13322" max="13561" width="9.140625" style="22"/>
    <col min="13562" max="13562" width="8.28515625" style="22" customWidth="1"/>
    <col min="13563" max="13563" width="73.5703125" style="22" customWidth="1"/>
    <col min="13564" max="13564" width="17.85546875" style="22" customWidth="1"/>
    <col min="13565" max="13565" width="11.5703125" style="22" bestFit="1" customWidth="1"/>
    <col min="13566" max="13566" width="10" style="22" bestFit="1" customWidth="1"/>
    <col min="13567" max="13568" width="10.28515625" style="22" bestFit="1" customWidth="1"/>
    <col min="13569" max="13569" width="9.28515625" style="22" bestFit="1" customWidth="1"/>
    <col min="13570" max="13570" width="10.28515625" style="22" bestFit="1" customWidth="1"/>
    <col min="13571" max="13571" width="11" style="22" bestFit="1" customWidth="1"/>
    <col min="13572" max="13572" width="10.28515625" style="22" bestFit="1" customWidth="1"/>
    <col min="13573" max="13573" width="9.28515625" style="22" bestFit="1" customWidth="1"/>
    <col min="13574" max="13574" width="10.28515625" style="22" bestFit="1" customWidth="1"/>
    <col min="13575" max="13575" width="11.140625" style="22" customWidth="1"/>
    <col min="13576" max="13576" width="10.28515625" style="22" bestFit="1" customWidth="1"/>
    <col min="13577" max="13577" width="15.85546875" style="22" customWidth="1"/>
    <col min="13578" max="13817" width="9.140625" style="22"/>
    <col min="13818" max="13818" width="8.28515625" style="22" customWidth="1"/>
    <col min="13819" max="13819" width="73.5703125" style="22" customWidth="1"/>
    <col min="13820" max="13820" width="17.85546875" style="22" customWidth="1"/>
    <col min="13821" max="13821" width="11.5703125" style="22" bestFit="1" customWidth="1"/>
    <col min="13822" max="13822" width="10" style="22" bestFit="1" customWidth="1"/>
    <col min="13823" max="13824" width="10.28515625" style="22" bestFit="1" customWidth="1"/>
    <col min="13825" max="13825" width="9.28515625" style="22" bestFit="1" customWidth="1"/>
    <col min="13826" max="13826" width="10.28515625" style="22" bestFit="1" customWidth="1"/>
    <col min="13827" max="13827" width="11" style="22" bestFit="1" customWidth="1"/>
    <col min="13828" max="13828" width="10.28515625" style="22" bestFit="1" customWidth="1"/>
    <col min="13829" max="13829" width="9.28515625" style="22" bestFit="1" customWidth="1"/>
    <col min="13830" max="13830" width="10.28515625" style="22" bestFit="1" customWidth="1"/>
    <col min="13831" max="13831" width="11.140625" style="22" customWidth="1"/>
    <col min="13832" max="13832" width="10.28515625" style="22" bestFit="1" customWidth="1"/>
    <col min="13833" max="13833" width="15.85546875" style="22" customWidth="1"/>
    <col min="13834" max="14073" width="9.140625" style="22"/>
    <col min="14074" max="14074" width="8.28515625" style="22" customWidth="1"/>
    <col min="14075" max="14075" width="73.5703125" style="22" customWidth="1"/>
    <col min="14076" max="14076" width="17.85546875" style="22" customWidth="1"/>
    <col min="14077" max="14077" width="11.5703125" style="22" bestFit="1" customWidth="1"/>
    <col min="14078" max="14078" width="10" style="22" bestFit="1" customWidth="1"/>
    <col min="14079" max="14080" width="10.28515625" style="22" bestFit="1" customWidth="1"/>
    <col min="14081" max="14081" width="9.28515625" style="22" bestFit="1" customWidth="1"/>
    <col min="14082" max="14082" width="10.28515625" style="22" bestFit="1" customWidth="1"/>
    <col min="14083" max="14083" width="11" style="22" bestFit="1" customWidth="1"/>
    <col min="14084" max="14084" width="10.28515625" style="22" bestFit="1" customWidth="1"/>
    <col min="14085" max="14085" width="9.28515625" style="22" bestFit="1" customWidth="1"/>
    <col min="14086" max="14086" width="10.28515625" style="22" bestFit="1" customWidth="1"/>
    <col min="14087" max="14087" width="11.140625" style="22" customWidth="1"/>
    <col min="14088" max="14088" width="10.28515625" style="22" bestFit="1" customWidth="1"/>
    <col min="14089" max="14089" width="15.85546875" style="22" customWidth="1"/>
    <col min="14090" max="14329" width="9.140625" style="22"/>
    <col min="14330" max="14330" width="8.28515625" style="22" customWidth="1"/>
    <col min="14331" max="14331" width="73.5703125" style="22" customWidth="1"/>
    <col min="14332" max="14332" width="17.85546875" style="22" customWidth="1"/>
    <col min="14333" max="14333" width="11.5703125" style="22" bestFit="1" customWidth="1"/>
    <col min="14334" max="14334" width="10" style="22" bestFit="1" customWidth="1"/>
    <col min="14335" max="14336" width="10.28515625" style="22" bestFit="1" customWidth="1"/>
    <col min="14337" max="14337" width="9.28515625" style="22" bestFit="1" customWidth="1"/>
    <col min="14338" max="14338" width="10.28515625" style="22" bestFit="1" customWidth="1"/>
    <col min="14339" max="14339" width="11" style="22" bestFit="1" customWidth="1"/>
    <col min="14340" max="14340" width="10.28515625" style="22" bestFit="1" customWidth="1"/>
    <col min="14341" max="14341" width="9.28515625" style="22" bestFit="1" customWidth="1"/>
    <col min="14342" max="14342" width="10.28515625" style="22" bestFit="1" customWidth="1"/>
    <col min="14343" max="14343" width="11.140625" style="22" customWidth="1"/>
    <col min="14344" max="14344" width="10.28515625" style="22" bestFit="1" customWidth="1"/>
    <col min="14345" max="14345" width="15.85546875" style="22" customWidth="1"/>
    <col min="14346" max="14585" width="9.140625" style="22"/>
    <col min="14586" max="14586" width="8.28515625" style="22" customWidth="1"/>
    <col min="14587" max="14587" width="73.5703125" style="22" customWidth="1"/>
    <col min="14588" max="14588" width="17.85546875" style="22" customWidth="1"/>
    <col min="14589" max="14589" width="11.5703125" style="22" bestFit="1" customWidth="1"/>
    <col min="14590" max="14590" width="10" style="22" bestFit="1" customWidth="1"/>
    <col min="14591" max="14592" width="10.28515625" style="22" bestFit="1" customWidth="1"/>
    <col min="14593" max="14593" width="9.28515625" style="22" bestFit="1" customWidth="1"/>
    <col min="14594" max="14594" width="10.28515625" style="22" bestFit="1" customWidth="1"/>
    <col min="14595" max="14595" width="11" style="22" bestFit="1" customWidth="1"/>
    <col min="14596" max="14596" width="10.28515625" style="22" bestFit="1" customWidth="1"/>
    <col min="14597" max="14597" width="9.28515625" style="22" bestFit="1" customWidth="1"/>
    <col min="14598" max="14598" width="10.28515625" style="22" bestFit="1" customWidth="1"/>
    <col min="14599" max="14599" width="11.140625" style="22" customWidth="1"/>
    <col min="14600" max="14600" width="10.28515625" style="22" bestFit="1" customWidth="1"/>
    <col min="14601" max="14601" width="15.85546875" style="22" customWidth="1"/>
    <col min="14602" max="14841" width="9.140625" style="22"/>
    <col min="14842" max="14842" width="8.28515625" style="22" customWidth="1"/>
    <col min="14843" max="14843" width="73.5703125" style="22" customWidth="1"/>
    <col min="14844" max="14844" width="17.85546875" style="22" customWidth="1"/>
    <col min="14845" max="14845" width="11.5703125" style="22" bestFit="1" customWidth="1"/>
    <col min="14846" max="14846" width="10" style="22" bestFit="1" customWidth="1"/>
    <col min="14847" max="14848" width="10.28515625" style="22" bestFit="1" customWidth="1"/>
    <col min="14849" max="14849" width="9.28515625" style="22" bestFit="1" customWidth="1"/>
    <col min="14850" max="14850" width="10.28515625" style="22" bestFit="1" customWidth="1"/>
    <col min="14851" max="14851" width="11" style="22" bestFit="1" customWidth="1"/>
    <col min="14852" max="14852" width="10.28515625" style="22" bestFit="1" customWidth="1"/>
    <col min="14853" max="14853" width="9.28515625" style="22" bestFit="1" customWidth="1"/>
    <col min="14854" max="14854" width="10.28515625" style="22" bestFit="1" customWidth="1"/>
    <col min="14855" max="14855" width="11.140625" style="22" customWidth="1"/>
    <col min="14856" max="14856" width="10.28515625" style="22" bestFit="1" customWidth="1"/>
    <col min="14857" max="14857" width="15.85546875" style="22" customWidth="1"/>
    <col min="14858" max="15097" width="9.140625" style="22"/>
    <col min="15098" max="15098" width="8.28515625" style="22" customWidth="1"/>
    <col min="15099" max="15099" width="73.5703125" style="22" customWidth="1"/>
    <col min="15100" max="15100" width="17.85546875" style="22" customWidth="1"/>
    <col min="15101" max="15101" width="11.5703125" style="22" bestFit="1" customWidth="1"/>
    <col min="15102" max="15102" width="10" style="22" bestFit="1" customWidth="1"/>
    <col min="15103" max="15104" width="10.28515625" style="22" bestFit="1" customWidth="1"/>
    <col min="15105" max="15105" width="9.28515625" style="22" bestFit="1" customWidth="1"/>
    <col min="15106" max="15106" width="10.28515625" style="22" bestFit="1" customWidth="1"/>
    <col min="15107" max="15107" width="11" style="22" bestFit="1" customWidth="1"/>
    <col min="15108" max="15108" width="10.28515625" style="22" bestFit="1" customWidth="1"/>
    <col min="15109" max="15109" width="9.28515625" style="22" bestFit="1" customWidth="1"/>
    <col min="15110" max="15110" width="10.28515625" style="22" bestFit="1" customWidth="1"/>
    <col min="15111" max="15111" width="11.140625" style="22" customWidth="1"/>
    <col min="15112" max="15112" width="10.28515625" style="22" bestFit="1" customWidth="1"/>
    <col min="15113" max="15113" width="15.85546875" style="22" customWidth="1"/>
    <col min="15114" max="15353" width="9.140625" style="22"/>
    <col min="15354" max="15354" width="8.28515625" style="22" customWidth="1"/>
    <col min="15355" max="15355" width="73.5703125" style="22" customWidth="1"/>
    <col min="15356" max="15356" width="17.85546875" style="22" customWidth="1"/>
    <col min="15357" max="15357" width="11.5703125" style="22" bestFit="1" customWidth="1"/>
    <col min="15358" max="15358" width="10" style="22" bestFit="1" customWidth="1"/>
    <col min="15359" max="15360" width="10.28515625" style="22" bestFit="1" customWidth="1"/>
    <col min="15361" max="15361" width="9.28515625" style="22" bestFit="1" customWidth="1"/>
    <col min="15362" max="15362" width="10.28515625" style="22" bestFit="1" customWidth="1"/>
    <col min="15363" max="15363" width="11" style="22" bestFit="1" customWidth="1"/>
    <col min="15364" max="15364" width="10.28515625" style="22" bestFit="1" customWidth="1"/>
    <col min="15365" max="15365" width="9.28515625" style="22" bestFit="1" customWidth="1"/>
    <col min="15366" max="15366" width="10.28515625" style="22" bestFit="1" customWidth="1"/>
    <col min="15367" max="15367" width="11.140625" style="22" customWidth="1"/>
    <col min="15368" max="15368" width="10.28515625" style="22" bestFit="1" customWidth="1"/>
    <col min="15369" max="15369" width="15.85546875" style="22" customWidth="1"/>
    <col min="15370" max="15609" width="9.140625" style="22"/>
    <col min="15610" max="15610" width="8.28515625" style="22" customWidth="1"/>
    <col min="15611" max="15611" width="73.5703125" style="22" customWidth="1"/>
    <col min="15612" max="15612" width="17.85546875" style="22" customWidth="1"/>
    <col min="15613" max="15613" width="11.5703125" style="22" bestFit="1" customWidth="1"/>
    <col min="15614" max="15614" width="10" style="22" bestFit="1" customWidth="1"/>
    <col min="15615" max="15616" width="10.28515625" style="22" bestFit="1" customWidth="1"/>
    <col min="15617" max="15617" width="9.28515625" style="22" bestFit="1" customWidth="1"/>
    <col min="15618" max="15618" width="10.28515625" style="22" bestFit="1" customWidth="1"/>
    <col min="15619" max="15619" width="11" style="22" bestFit="1" customWidth="1"/>
    <col min="15620" max="15620" width="10.28515625" style="22" bestFit="1" customWidth="1"/>
    <col min="15621" max="15621" width="9.28515625" style="22" bestFit="1" customWidth="1"/>
    <col min="15622" max="15622" width="10.28515625" style="22" bestFit="1" customWidth="1"/>
    <col min="15623" max="15623" width="11.140625" style="22" customWidth="1"/>
    <col min="15624" max="15624" width="10.28515625" style="22" bestFit="1" customWidth="1"/>
    <col min="15625" max="15625" width="15.85546875" style="22" customWidth="1"/>
    <col min="15626" max="15865" width="9.140625" style="22"/>
    <col min="15866" max="15866" width="8.28515625" style="22" customWidth="1"/>
    <col min="15867" max="15867" width="73.5703125" style="22" customWidth="1"/>
    <col min="15868" max="15868" width="17.85546875" style="22" customWidth="1"/>
    <col min="15869" max="15869" width="11.5703125" style="22" bestFit="1" customWidth="1"/>
    <col min="15870" max="15870" width="10" style="22" bestFit="1" customWidth="1"/>
    <col min="15871" max="15872" width="10.28515625" style="22" bestFit="1" customWidth="1"/>
    <col min="15873" max="15873" width="9.28515625" style="22" bestFit="1" customWidth="1"/>
    <col min="15874" max="15874" width="10.28515625" style="22" bestFit="1" customWidth="1"/>
    <col min="15875" max="15875" width="11" style="22" bestFit="1" customWidth="1"/>
    <col min="15876" max="15876" width="10.28515625" style="22" bestFit="1" customWidth="1"/>
    <col min="15877" max="15877" width="9.28515625" style="22" bestFit="1" customWidth="1"/>
    <col min="15878" max="15878" width="10.28515625" style="22" bestFit="1" customWidth="1"/>
    <col min="15879" max="15879" width="11.140625" style="22" customWidth="1"/>
    <col min="15880" max="15880" width="10.28515625" style="22" bestFit="1" customWidth="1"/>
    <col min="15881" max="15881" width="15.85546875" style="22" customWidth="1"/>
    <col min="15882" max="16121" width="9.140625" style="22"/>
    <col min="16122" max="16122" width="8.28515625" style="22" customWidth="1"/>
    <col min="16123" max="16123" width="73.5703125" style="22" customWidth="1"/>
    <col min="16124" max="16124" width="17.85546875" style="22" customWidth="1"/>
    <col min="16125" max="16125" width="11.5703125" style="22" bestFit="1" customWidth="1"/>
    <col min="16126" max="16126" width="10" style="22" bestFit="1" customWidth="1"/>
    <col min="16127" max="16128" width="10.28515625" style="22" bestFit="1" customWidth="1"/>
    <col min="16129" max="16129" width="9.28515625" style="22" bestFit="1" customWidth="1"/>
    <col min="16130" max="16130" width="10.28515625" style="22" bestFit="1" customWidth="1"/>
    <col min="16131" max="16131" width="11" style="22" bestFit="1" customWidth="1"/>
    <col min="16132" max="16132" width="10.28515625" style="22" bestFit="1" customWidth="1"/>
    <col min="16133" max="16133" width="9.28515625" style="22" bestFit="1" customWidth="1"/>
    <col min="16134" max="16134" width="10.28515625" style="22" bestFit="1" customWidth="1"/>
    <col min="16135" max="16135" width="11.140625" style="22" customWidth="1"/>
    <col min="16136" max="16136" width="10.28515625" style="22" bestFit="1" customWidth="1"/>
    <col min="16137" max="16137" width="15.85546875" style="22" customWidth="1"/>
    <col min="16138" max="16384" width="9.140625" style="22"/>
  </cols>
  <sheetData>
    <row r="1" spans="2:9" ht="16.5" thickBot="1" x14ac:dyDescent="0.3"/>
    <row r="2" spans="2:9" s="23" customFormat="1" ht="172.5" customHeight="1" x14ac:dyDescent="0.25">
      <c r="B2" s="109"/>
      <c r="C2" s="110"/>
      <c r="D2" s="111" t="s">
        <v>8056</v>
      </c>
      <c r="E2" s="111"/>
      <c r="F2" s="111"/>
      <c r="G2" s="111"/>
      <c r="H2" s="111"/>
      <c r="I2" s="112"/>
    </row>
    <row r="3" spans="2:9" s="23" customFormat="1" ht="65.099999999999994" customHeight="1" x14ac:dyDescent="0.25">
      <c r="B3" s="113" t="s">
        <v>6728</v>
      </c>
      <c r="C3" s="114"/>
      <c r="D3" s="114"/>
      <c r="E3" s="114"/>
      <c r="F3" s="114"/>
      <c r="G3" s="114"/>
      <c r="H3" s="114"/>
      <c r="I3" s="115"/>
    </row>
    <row r="4" spans="2:9" s="23" customFormat="1" ht="41.25" customHeight="1" x14ac:dyDescent="0.25">
      <c r="B4" s="116" t="s">
        <v>7974</v>
      </c>
      <c r="C4" s="117"/>
      <c r="D4" s="117"/>
      <c r="E4" s="117"/>
      <c r="F4" s="117"/>
      <c r="G4" s="108" t="s">
        <v>7975</v>
      </c>
      <c r="H4" s="108"/>
      <c r="I4" s="24" t="s">
        <v>7976</v>
      </c>
    </row>
    <row r="5" spans="2:9" s="23" customFormat="1" ht="30.75" customHeight="1" x14ac:dyDescent="0.25">
      <c r="B5" s="106" t="s">
        <v>8769</v>
      </c>
      <c r="C5" s="107"/>
      <c r="D5" s="107"/>
      <c r="E5" s="107"/>
      <c r="F5" s="107"/>
      <c r="G5" s="108" t="s">
        <v>8060</v>
      </c>
      <c r="H5" s="108"/>
      <c r="I5" s="25">
        <v>45191</v>
      </c>
    </row>
    <row r="6" spans="2:9" s="23" customFormat="1" ht="30.75" customHeight="1" x14ac:dyDescent="0.25">
      <c r="B6" s="106" t="s">
        <v>7978</v>
      </c>
      <c r="C6" s="107"/>
      <c r="D6" s="107"/>
      <c r="E6" s="107"/>
      <c r="F6" s="107"/>
      <c r="G6" s="119" t="s">
        <v>7979</v>
      </c>
      <c r="H6" s="119"/>
      <c r="I6" s="120"/>
    </row>
    <row r="7" spans="2:9" s="23" customFormat="1" ht="30.75" customHeight="1" x14ac:dyDescent="0.25">
      <c r="B7" s="121" t="s">
        <v>6721</v>
      </c>
      <c r="C7" s="122"/>
      <c r="D7" s="122"/>
      <c r="E7" s="122"/>
      <c r="F7" s="122"/>
      <c r="G7" s="122" t="s">
        <v>8211</v>
      </c>
      <c r="H7" s="122"/>
      <c r="I7" s="123"/>
    </row>
    <row r="8" spans="2:9" s="23" customFormat="1" ht="59.25" customHeight="1" x14ac:dyDescent="0.25">
      <c r="B8" s="124" t="str">
        <f>PLANILHA_ORÇ_REV001!E4</f>
        <v>CONSTRUÇÃO DE UBS - DEMANDA Nº062655</v>
      </c>
      <c r="C8" s="125"/>
      <c r="D8" s="125"/>
      <c r="E8" s="125"/>
      <c r="F8" s="125"/>
      <c r="G8" s="122" t="s">
        <v>7980</v>
      </c>
      <c r="H8" s="122"/>
      <c r="I8" s="123"/>
    </row>
    <row r="9" spans="2:9" s="23" customFormat="1" ht="51.75" customHeight="1" x14ac:dyDescent="0.25">
      <c r="B9" s="101" t="s">
        <v>6723</v>
      </c>
      <c r="C9" s="102" t="s">
        <v>6733</v>
      </c>
      <c r="D9" s="102" t="s">
        <v>6724</v>
      </c>
      <c r="E9" s="126" t="s">
        <v>7981</v>
      </c>
      <c r="F9" s="126"/>
      <c r="G9" s="126" t="s">
        <v>7982</v>
      </c>
      <c r="H9" s="126"/>
      <c r="I9" s="118" t="s">
        <v>6729</v>
      </c>
    </row>
    <row r="10" spans="2:9" s="23" customFormat="1" ht="50.1" customHeight="1" x14ac:dyDescent="0.25">
      <c r="B10" s="101"/>
      <c r="C10" s="102"/>
      <c r="D10" s="102"/>
      <c r="E10" s="122" t="s">
        <v>8540</v>
      </c>
      <c r="F10" s="122"/>
      <c r="G10" s="122" t="s">
        <v>8540</v>
      </c>
      <c r="H10" s="122"/>
      <c r="I10" s="118"/>
    </row>
    <row r="11" spans="2:9" s="26" customFormat="1" ht="72" customHeight="1" x14ac:dyDescent="0.25">
      <c r="B11" s="101"/>
      <c r="C11" s="102"/>
      <c r="D11" s="102"/>
      <c r="E11" s="31" t="s">
        <v>8541</v>
      </c>
      <c r="F11" s="31" t="s">
        <v>8542</v>
      </c>
      <c r="G11" s="31" t="s">
        <v>8543</v>
      </c>
      <c r="H11" s="31" t="s">
        <v>8544</v>
      </c>
      <c r="I11" s="118"/>
    </row>
    <row r="12" spans="2:9" s="23" customFormat="1" ht="30" customHeight="1" x14ac:dyDescent="0.25">
      <c r="B12" s="91" t="str">
        <f>PLANILHA_ORÇ_REV001!D9</f>
        <v>1261.01</v>
      </c>
      <c r="C12" s="103" t="str">
        <f>PLANILHA_ORÇ_REV001!E9</f>
        <v>INICIO DE OBRA</v>
      </c>
      <c r="D12" s="34" t="str">
        <f>[3]PLANILHA_ORÇ_REV001!F11</f>
        <v>M2</v>
      </c>
      <c r="E12" s="99">
        <f>[3]PLANILHA_ORÇ_REV001!G11</f>
        <v>6</v>
      </c>
      <c r="F12" s="99"/>
      <c r="G12" s="99"/>
      <c r="H12" s="99"/>
      <c r="I12" s="36">
        <f t="shared" ref="I12:I56" si="0">SUM(E12:H12)</f>
        <v>6</v>
      </c>
    </row>
    <row r="13" spans="2:9" s="23" customFormat="1" ht="30" customHeight="1" x14ac:dyDescent="0.25">
      <c r="B13" s="91"/>
      <c r="C13" s="103"/>
      <c r="D13" s="37" t="s">
        <v>7983</v>
      </c>
      <c r="E13" s="100">
        <f>PLANILHA_ORÇ_REV001!L8</f>
        <v>252925.09</v>
      </c>
      <c r="F13" s="100"/>
      <c r="G13" s="100"/>
      <c r="H13" s="100"/>
      <c r="I13" s="38">
        <f t="shared" si="0"/>
        <v>252925.09</v>
      </c>
    </row>
    <row r="14" spans="2:9" s="23" customFormat="1" ht="30" customHeight="1" x14ac:dyDescent="0.25">
      <c r="B14" s="95" t="str">
        <f>PLANILHA_ORÇ_REV001!D31</f>
        <v>1261.02</v>
      </c>
      <c r="C14" s="96" t="str">
        <f>PLANILHA_ORÇ_REV001!E31</f>
        <v>INFRAESTRUTURA</v>
      </c>
      <c r="D14" s="39" t="str">
        <f>PLANILHA_ORÇ_REV001!F34</f>
        <v>M</v>
      </c>
      <c r="E14" s="104">
        <f>PLANILHA_ORÇ_REV001!G34</f>
        <v>570</v>
      </c>
      <c r="F14" s="104"/>
      <c r="G14" s="104"/>
      <c r="H14" s="104"/>
      <c r="I14" s="41">
        <f t="shared" si="0"/>
        <v>570</v>
      </c>
    </row>
    <row r="15" spans="2:9" s="23" customFormat="1" ht="30" customHeight="1" x14ac:dyDescent="0.25">
      <c r="B15" s="95"/>
      <c r="C15" s="96"/>
      <c r="D15" s="42" t="s">
        <v>7983</v>
      </c>
      <c r="E15" s="105">
        <f>PLANILHA_ORÇ_REV001!L31</f>
        <v>120906.90000000001</v>
      </c>
      <c r="F15" s="105"/>
      <c r="G15" s="105"/>
      <c r="H15" s="105"/>
      <c r="I15" s="43">
        <f t="shared" si="0"/>
        <v>120906.90000000001</v>
      </c>
    </row>
    <row r="16" spans="2:9" s="23" customFormat="1" ht="30" customHeight="1" x14ac:dyDescent="0.25">
      <c r="B16" s="91" t="str">
        <f>PLANILHA_ORÇ_REV001!D51</f>
        <v>1261.03</v>
      </c>
      <c r="C16" s="92" t="str">
        <f>PLANILHA_ORÇ_REV001!E51</f>
        <v xml:space="preserve">SUPER ESTRUTURA </v>
      </c>
      <c r="D16" s="34" t="str">
        <f>PLANILHA_ORÇ_REV001!F62</f>
        <v>M2</v>
      </c>
      <c r="E16" s="99">
        <f>PLANILHA_ORÇ_REV001!G62</f>
        <v>562.79</v>
      </c>
      <c r="F16" s="99"/>
      <c r="G16" s="99"/>
      <c r="H16" s="99"/>
      <c r="I16" s="36">
        <f t="shared" si="0"/>
        <v>562.79</v>
      </c>
    </row>
    <row r="17" spans="2:9" s="23" customFormat="1" ht="30" customHeight="1" x14ac:dyDescent="0.25">
      <c r="B17" s="91"/>
      <c r="C17" s="92"/>
      <c r="D17" s="37" t="s">
        <v>7983</v>
      </c>
      <c r="E17" s="100">
        <f>PLANILHA_ORÇ_REV001!L51</f>
        <v>190894.16000000003</v>
      </c>
      <c r="F17" s="100"/>
      <c r="G17" s="100"/>
      <c r="H17" s="100"/>
      <c r="I17" s="38">
        <f t="shared" si="0"/>
        <v>190894.16000000003</v>
      </c>
    </row>
    <row r="18" spans="2:9" s="23" customFormat="1" ht="30" customHeight="1" x14ac:dyDescent="0.25">
      <c r="B18" s="95" t="str">
        <f>PLANILHA_ORÇ_REV001!D73</f>
        <v>1261.04</v>
      </c>
      <c r="C18" s="96" t="str">
        <f>PLANILHA_ORÇ_REV001!E73</f>
        <v>RADIER LIXEIRA, MEDIDORES E GERADOR</v>
      </c>
      <c r="D18" s="44" t="str">
        <f>[3]PLANILHA_ORÇ_REV001!F57</f>
        <v>M2</v>
      </c>
      <c r="E18" s="97">
        <f>PLANILHA_ORÇ_REV001!G84</f>
        <v>21.48</v>
      </c>
      <c r="F18" s="97"/>
      <c r="G18" s="97"/>
      <c r="H18" s="97"/>
      <c r="I18" s="46">
        <f t="shared" si="0"/>
        <v>21.48</v>
      </c>
    </row>
    <row r="19" spans="2:9" s="23" customFormat="1" ht="30" customHeight="1" x14ac:dyDescent="0.25">
      <c r="B19" s="95"/>
      <c r="C19" s="96"/>
      <c r="D19" s="47" t="s">
        <v>7983</v>
      </c>
      <c r="E19" s="98">
        <f>PLANILHA_ORÇ_REV001!L73</f>
        <v>8977.7999999999993</v>
      </c>
      <c r="F19" s="98"/>
      <c r="G19" s="98"/>
      <c r="H19" s="98"/>
      <c r="I19" s="48">
        <f t="shared" si="0"/>
        <v>8977.7999999999993</v>
      </c>
    </row>
    <row r="20" spans="2:9" s="23" customFormat="1" ht="30" customHeight="1" x14ac:dyDescent="0.25">
      <c r="B20" s="91" t="str">
        <f>PLANILHA_ORÇ_REV001!D93</f>
        <v>1261.05</v>
      </c>
      <c r="C20" s="92" t="str">
        <f>PLANILHA_ORÇ_REV001!E93</f>
        <v>IMPERMEABILIZAÇÃO</v>
      </c>
      <c r="D20" s="49" t="str">
        <f>[3]PLANILHA_ORÇ_REV001!F64</f>
        <v>M2</v>
      </c>
      <c r="E20" s="93">
        <f>PLANILHA_ORÇ_REV001!G97</f>
        <v>67.48</v>
      </c>
      <c r="F20" s="93"/>
      <c r="G20" s="93"/>
      <c r="H20" s="93"/>
      <c r="I20" s="51">
        <f t="shared" si="0"/>
        <v>67.48</v>
      </c>
    </row>
    <row r="21" spans="2:9" s="23" customFormat="1" ht="30" customHeight="1" x14ac:dyDescent="0.25">
      <c r="B21" s="91"/>
      <c r="C21" s="92"/>
      <c r="D21" s="52" t="s">
        <v>7983</v>
      </c>
      <c r="E21" s="94">
        <f>PLANILHA_ORÇ_REV001!L93</f>
        <v>6580.34</v>
      </c>
      <c r="F21" s="94"/>
      <c r="G21" s="94"/>
      <c r="H21" s="94"/>
      <c r="I21" s="53">
        <f t="shared" si="0"/>
        <v>6580.34</v>
      </c>
    </row>
    <row r="22" spans="2:9" s="23" customFormat="1" ht="30" customHeight="1" x14ac:dyDescent="0.25">
      <c r="B22" s="95" t="str">
        <f>PLANILHA_ORÇ_REV001!D99</f>
        <v>1261.06</v>
      </c>
      <c r="C22" s="96" t="str">
        <f>PLANILHA_ORÇ_REV001!E99</f>
        <v>ESTRUTURA METÁLICA</v>
      </c>
      <c r="D22" s="44" t="str">
        <f>PLANILHA_ORÇ_REV001!F112</f>
        <v>M2</v>
      </c>
      <c r="E22" s="97">
        <v>42.52</v>
      </c>
      <c r="F22" s="97"/>
      <c r="G22" s="97">
        <f>PLANILHA_ORÇ_REV001!G112-E22</f>
        <v>142.75</v>
      </c>
      <c r="H22" s="97"/>
      <c r="I22" s="46">
        <f t="shared" si="0"/>
        <v>185.27</v>
      </c>
    </row>
    <row r="23" spans="2:9" s="23" customFormat="1" ht="30" customHeight="1" x14ac:dyDescent="0.25">
      <c r="B23" s="95"/>
      <c r="C23" s="96"/>
      <c r="D23" s="47" t="s">
        <v>7983</v>
      </c>
      <c r="E23" s="98">
        <v>63948.67</v>
      </c>
      <c r="F23" s="98"/>
      <c r="G23" s="98">
        <f>PLANILHA_ORÇ_REV001!L99-E23</f>
        <v>214684.84000000003</v>
      </c>
      <c r="H23" s="98"/>
      <c r="I23" s="48">
        <f t="shared" si="0"/>
        <v>278633.51</v>
      </c>
    </row>
    <row r="24" spans="2:9" s="23" customFormat="1" ht="30" customHeight="1" x14ac:dyDescent="0.25">
      <c r="B24" s="91" t="str">
        <f>PLANILHA_ORÇ_REV001!D120</f>
        <v>1261.07</v>
      </c>
      <c r="C24" s="92" t="str">
        <f>PLANILHA_ORÇ_REV001!E120</f>
        <v>REVESTIMENTOS ÁREA INTERNA</v>
      </c>
      <c r="D24" s="49" t="str">
        <f>[3]PLANILHA_ORÇ_REV001!F80</f>
        <v>M2</v>
      </c>
      <c r="E24" s="93"/>
      <c r="F24" s="93"/>
      <c r="G24" s="93">
        <f>PLANILHA_ORÇ_REV001!G123</f>
        <v>226.71</v>
      </c>
      <c r="H24" s="93"/>
      <c r="I24" s="51">
        <f t="shared" si="0"/>
        <v>226.71</v>
      </c>
    </row>
    <row r="25" spans="2:9" s="23" customFormat="1" ht="30" customHeight="1" x14ac:dyDescent="0.25">
      <c r="B25" s="91"/>
      <c r="C25" s="92"/>
      <c r="D25" s="52" t="s">
        <v>7983</v>
      </c>
      <c r="E25" s="94"/>
      <c r="F25" s="94"/>
      <c r="G25" s="94">
        <f>PLANILHA_ORÇ_REV001!L120</f>
        <v>123443.84999999999</v>
      </c>
      <c r="H25" s="94"/>
      <c r="I25" s="53">
        <f t="shared" si="0"/>
        <v>123443.84999999999</v>
      </c>
    </row>
    <row r="26" spans="2:9" s="23" customFormat="1" ht="30" customHeight="1" x14ac:dyDescent="0.25">
      <c r="B26" s="95" t="str">
        <f>PLANILHA_ORÇ_REV001!D140</f>
        <v>1261.08</v>
      </c>
      <c r="C26" s="96" t="str">
        <f>PLANILHA_ORÇ_REV001!E140</f>
        <v>ESQUADRIA METÁLICA</v>
      </c>
      <c r="D26" s="44" t="str">
        <f>[3]PLANILHA_ORÇ_REV001!F99</f>
        <v>M2</v>
      </c>
      <c r="E26" s="97"/>
      <c r="F26" s="97"/>
      <c r="G26" s="97">
        <f>PLANILHA_ORÇ_REV001!G146</f>
        <v>24.7</v>
      </c>
      <c r="H26" s="97"/>
      <c r="I26" s="46">
        <f t="shared" si="0"/>
        <v>24.7</v>
      </c>
    </row>
    <row r="27" spans="2:9" s="23" customFormat="1" ht="30" customHeight="1" x14ac:dyDescent="0.25">
      <c r="B27" s="95"/>
      <c r="C27" s="96"/>
      <c r="D27" s="47" t="s">
        <v>7983</v>
      </c>
      <c r="E27" s="98"/>
      <c r="F27" s="98"/>
      <c r="G27" s="98">
        <f>PLANILHA_ORÇ_REV001!L140</f>
        <v>42176.78</v>
      </c>
      <c r="H27" s="98"/>
      <c r="I27" s="48">
        <f t="shared" si="0"/>
        <v>42176.78</v>
      </c>
    </row>
    <row r="28" spans="2:9" s="23" customFormat="1" ht="30" customHeight="1" x14ac:dyDescent="0.25">
      <c r="B28" s="91" t="str">
        <f>PLANILHA_ORÇ_REV001!D148</f>
        <v>1261.09</v>
      </c>
      <c r="C28" s="103" t="str">
        <f>PLANILHA_ORÇ_REV001!E148</f>
        <v>ESQUADRIAS EM VIDRO</v>
      </c>
      <c r="D28" s="49" t="str">
        <f>[3]PLANILHA_ORÇ_REV001!F112</f>
        <v>M2</v>
      </c>
      <c r="E28" s="93"/>
      <c r="F28" s="93"/>
      <c r="G28" s="93">
        <f>PLANILHA_ORÇ_REV001!G151</f>
        <v>30.24</v>
      </c>
      <c r="H28" s="93"/>
      <c r="I28" s="51">
        <f t="shared" si="0"/>
        <v>30.24</v>
      </c>
    </row>
    <row r="29" spans="2:9" s="23" customFormat="1" ht="32.25" customHeight="1" x14ac:dyDescent="0.25">
      <c r="B29" s="91"/>
      <c r="C29" s="103"/>
      <c r="D29" s="52" t="s">
        <v>7983</v>
      </c>
      <c r="E29" s="94"/>
      <c r="F29" s="94"/>
      <c r="G29" s="94">
        <f>PLANILHA_ORÇ_REV001!L148</f>
        <v>17780.54</v>
      </c>
      <c r="H29" s="94"/>
      <c r="I29" s="53">
        <f t="shared" si="0"/>
        <v>17780.54</v>
      </c>
    </row>
    <row r="30" spans="2:9" s="23" customFormat="1" ht="30" customHeight="1" x14ac:dyDescent="0.25">
      <c r="B30" s="95" t="str">
        <f>PLANILHA_ORÇ_REV001!D153</f>
        <v>1261.10</v>
      </c>
      <c r="C30" s="96" t="str">
        <f>PLANILHA_ORÇ_REV001!E153</f>
        <v>ESQUADRIAS EM MADEIRA</v>
      </c>
      <c r="D30" s="44" t="str">
        <f>PLANILHA_ORÇ_REV001!F155</f>
        <v>UN</v>
      </c>
      <c r="E30" s="97"/>
      <c r="F30" s="97"/>
      <c r="G30" s="97">
        <f>PLANILHA_ORÇ_REV001!G155</f>
        <v>12</v>
      </c>
      <c r="H30" s="97"/>
      <c r="I30" s="46">
        <f t="shared" si="0"/>
        <v>12</v>
      </c>
    </row>
    <row r="31" spans="2:9" s="23" customFormat="1" ht="30" customHeight="1" x14ac:dyDescent="0.25">
      <c r="B31" s="95"/>
      <c r="C31" s="96"/>
      <c r="D31" s="47" t="s">
        <v>7983</v>
      </c>
      <c r="E31" s="98"/>
      <c r="F31" s="98"/>
      <c r="G31" s="98">
        <f>PLANILHA_ORÇ_REV001!L153</f>
        <v>31091.989999999998</v>
      </c>
      <c r="H31" s="98"/>
      <c r="I31" s="48">
        <f t="shared" si="0"/>
        <v>31091.989999999998</v>
      </c>
    </row>
    <row r="32" spans="2:9" s="23" customFormat="1" ht="30" customHeight="1" x14ac:dyDescent="0.25">
      <c r="B32" s="91" t="str">
        <f>PLANILHA_ORÇ_REV001!D166</f>
        <v>1261.11</v>
      </c>
      <c r="C32" s="92" t="str">
        <f>PLANILHA_ORÇ_REV001!E166</f>
        <v>PORTAS PNE</v>
      </c>
      <c r="D32" s="49" t="str">
        <f>PLANILHA_ORÇ_REV001!F171</f>
        <v>M</v>
      </c>
      <c r="E32" s="93"/>
      <c r="F32" s="93"/>
      <c r="G32" s="93">
        <f>PLANILHA_ORÇ_REV001!G171</f>
        <v>5.6</v>
      </c>
      <c r="H32" s="93"/>
      <c r="I32" s="51">
        <f t="shared" si="0"/>
        <v>5.6</v>
      </c>
    </row>
    <row r="33" spans="2:9" s="23" customFormat="1" ht="30" customHeight="1" x14ac:dyDescent="0.25">
      <c r="B33" s="91"/>
      <c r="C33" s="92"/>
      <c r="D33" s="52" t="s">
        <v>7983</v>
      </c>
      <c r="E33" s="94"/>
      <c r="F33" s="94"/>
      <c r="G33" s="94">
        <f>PLANILHA_ORÇ_REV001!L166</f>
        <v>7438.3</v>
      </c>
      <c r="H33" s="94"/>
      <c r="I33" s="53">
        <f t="shared" si="0"/>
        <v>7438.3</v>
      </c>
    </row>
    <row r="34" spans="2:9" s="23" customFormat="1" ht="30" customHeight="1" x14ac:dyDescent="0.25">
      <c r="B34" s="95" t="str">
        <f>PLANILHA_ORÇ_REV001!D174</f>
        <v>1261.12</v>
      </c>
      <c r="C34" s="96" t="str">
        <f>PLANILHA_ORÇ_REV001!E174</f>
        <v>LOUCAS, METAIS E ACESSÓRIOS</v>
      </c>
      <c r="D34" s="44" t="str">
        <f>[3]PLANILHA_ORÇ_REV001!F134</f>
        <v>UN</v>
      </c>
      <c r="E34" s="97"/>
      <c r="F34" s="97"/>
      <c r="G34" s="97">
        <f>PLANILHA_ORÇ_REV001!G179</f>
        <v>3</v>
      </c>
      <c r="H34" s="97"/>
      <c r="I34" s="46">
        <f t="shared" si="0"/>
        <v>3</v>
      </c>
    </row>
    <row r="35" spans="2:9" s="23" customFormat="1" ht="30" customHeight="1" x14ac:dyDescent="0.25">
      <c r="B35" s="95"/>
      <c r="C35" s="96"/>
      <c r="D35" s="47" t="s">
        <v>7983</v>
      </c>
      <c r="E35" s="98"/>
      <c r="F35" s="98"/>
      <c r="G35" s="98">
        <f>PLANILHA_ORÇ_REV001!L174</f>
        <v>41363.950000000004</v>
      </c>
      <c r="H35" s="98"/>
      <c r="I35" s="48">
        <f t="shared" si="0"/>
        <v>41363.950000000004</v>
      </c>
    </row>
    <row r="36" spans="2:9" s="23" customFormat="1" ht="30" customHeight="1" x14ac:dyDescent="0.25">
      <c r="B36" s="91" t="str">
        <f>PLANILHA_ORÇ_REV001!D198</f>
        <v>1261.13</v>
      </c>
      <c r="C36" s="92" t="str">
        <f>PLANILHA_ORÇ_REV001!E198</f>
        <v>ACESSIBILIDADE ÁREA INTERNA</v>
      </c>
      <c r="D36" s="49" t="str">
        <f>PLANILHA_ORÇ_REV001!F200</f>
        <v>UN</v>
      </c>
      <c r="E36" s="93"/>
      <c r="F36" s="93"/>
      <c r="G36" s="93">
        <f>PLANILHA_ORÇ_REV001!G200</f>
        <v>8</v>
      </c>
      <c r="H36" s="93"/>
      <c r="I36" s="51">
        <f t="shared" si="0"/>
        <v>8</v>
      </c>
    </row>
    <row r="37" spans="2:9" s="23" customFormat="1" ht="30" customHeight="1" x14ac:dyDescent="0.25">
      <c r="B37" s="91"/>
      <c r="C37" s="92"/>
      <c r="D37" s="52" t="s">
        <v>7983</v>
      </c>
      <c r="E37" s="94"/>
      <c r="F37" s="94"/>
      <c r="G37" s="94">
        <f>PLANILHA_ORÇ_REV001!L198</f>
        <v>3244.98</v>
      </c>
      <c r="H37" s="94"/>
      <c r="I37" s="53">
        <f t="shared" si="0"/>
        <v>3244.98</v>
      </c>
    </row>
    <row r="38" spans="2:9" s="23" customFormat="1" ht="30" customHeight="1" x14ac:dyDescent="0.25">
      <c r="B38" s="95" t="str">
        <f>PLANILHA_ORÇ_REV001!D205</f>
        <v>1261.14</v>
      </c>
      <c r="C38" s="96" t="str">
        <f>PLANILHA_ORÇ_REV001!E205</f>
        <v>ELÉTRICA</v>
      </c>
      <c r="D38" s="44" t="str">
        <f>[3]PLANILHA_ORÇ_REV001!F155</f>
        <v>M</v>
      </c>
      <c r="E38" s="97"/>
      <c r="F38" s="97"/>
      <c r="G38" s="97">
        <f>PLANILHA_ORÇ_REV001!G213</f>
        <v>495</v>
      </c>
      <c r="H38" s="97"/>
      <c r="I38" s="46">
        <f t="shared" si="0"/>
        <v>495</v>
      </c>
    </row>
    <row r="39" spans="2:9" s="23" customFormat="1" ht="30" customHeight="1" x14ac:dyDescent="0.25">
      <c r="B39" s="95"/>
      <c r="C39" s="96"/>
      <c r="D39" s="47" t="s">
        <v>7983</v>
      </c>
      <c r="E39" s="98"/>
      <c r="F39" s="98"/>
      <c r="G39" s="98">
        <f>PLANILHA_ORÇ_REV001!L205</f>
        <v>81202.159999999989</v>
      </c>
      <c r="H39" s="98"/>
      <c r="I39" s="48">
        <f t="shared" si="0"/>
        <v>81202.159999999989</v>
      </c>
    </row>
    <row r="40" spans="2:9" s="23" customFormat="1" ht="30" customHeight="1" x14ac:dyDescent="0.25">
      <c r="B40" s="91" t="str">
        <f>PLANILHA_ORÇ_REV001!D259</f>
        <v>1261.15</v>
      </c>
      <c r="C40" s="92" t="str">
        <f>PLANILHA_ORÇ_REV001!E259</f>
        <v>HIDRÁULICA</v>
      </c>
      <c r="D40" s="49" t="str">
        <f>PLANILHA_ORÇ_REV001!F262</f>
        <v>UN</v>
      </c>
      <c r="E40" s="93"/>
      <c r="F40" s="93"/>
      <c r="G40" s="93">
        <f>PLANILHA_ORÇ_REV001!G262</f>
        <v>4</v>
      </c>
      <c r="H40" s="93"/>
      <c r="I40" s="51">
        <f t="shared" si="0"/>
        <v>4</v>
      </c>
    </row>
    <row r="41" spans="2:9" s="23" customFormat="1" ht="30" customHeight="1" x14ac:dyDescent="0.25">
      <c r="B41" s="91"/>
      <c r="C41" s="92"/>
      <c r="D41" s="52" t="s">
        <v>7983</v>
      </c>
      <c r="E41" s="94"/>
      <c r="F41" s="94"/>
      <c r="G41" s="94">
        <f>PLANILHA_ORÇ_REV001!L259</f>
        <v>33711.710000000006</v>
      </c>
      <c r="H41" s="94"/>
      <c r="I41" s="53">
        <f t="shared" si="0"/>
        <v>33711.710000000006</v>
      </c>
    </row>
    <row r="42" spans="2:9" s="63" customFormat="1" ht="30" customHeight="1" x14ac:dyDescent="0.25">
      <c r="B42" s="95" t="str">
        <f>PLANILHA_ORÇ_REV001!D345</f>
        <v>1261.16</v>
      </c>
      <c r="C42" s="96" t="str">
        <f>PLANILHA_ORÇ_REV001!E345</f>
        <v>ÁREA EXTERNA</v>
      </c>
      <c r="D42" s="44" t="str">
        <f>PLANILHA_ORÇ_REV001!F347</f>
        <v>M2</v>
      </c>
      <c r="E42" s="97"/>
      <c r="F42" s="97"/>
      <c r="G42" s="97">
        <f>PLANILHA_ORÇ_REV001!G347</f>
        <v>245.06</v>
      </c>
      <c r="H42" s="97"/>
      <c r="I42" s="46">
        <f t="shared" si="0"/>
        <v>245.06</v>
      </c>
    </row>
    <row r="43" spans="2:9" s="63" customFormat="1" ht="30" customHeight="1" x14ac:dyDescent="0.25">
      <c r="B43" s="95"/>
      <c r="C43" s="96"/>
      <c r="D43" s="47" t="s">
        <v>7983</v>
      </c>
      <c r="E43" s="98"/>
      <c r="F43" s="98"/>
      <c r="G43" s="98">
        <f>PLANILHA_ORÇ_REV001!L345</f>
        <v>12412.28</v>
      </c>
      <c r="H43" s="98"/>
      <c r="I43" s="48">
        <f t="shared" si="0"/>
        <v>12412.28</v>
      </c>
    </row>
    <row r="44" spans="2:9" s="23" customFormat="1" ht="30" customHeight="1" x14ac:dyDescent="0.25">
      <c r="B44" s="91" t="str">
        <f>PLANILHA_ORÇ_REV001!D349</f>
        <v>1261.17</v>
      </c>
      <c r="C44" s="92" t="str">
        <f>PLANILHA_ORÇ_REV001!E349</f>
        <v>ESQUADRIA METÁLICA ÁREA EXTERNA</v>
      </c>
      <c r="D44" s="49" t="str">
        <f>PLANILHA_ORÇ_REV001!F354</f>
        <v>M</v>
      </c>
      <c r="E44" s="93"/>
      <c r="F44" s="93"/>
      <c r="G44" s="93">
        <f>PLANILHA_ORÇ_REV001!G354</f>
        <v>4.5</v>
      </c>
      <c r="H44" s="93"/>
      <c r="I44" s="51">
        <f t="shared" si="0"/>
        <v>4.5</v>
      </c>
    </row>
    <row r="45" spans="2:9" s="23" customFormat="1" ht="30" customHeight="1" x14ac:dyDescent="0.25">
      <c r="B45" s="91"/>
      <c r="C45" s="92"/>
      <c r="D45" s="52" t="s">
        <v>7983</v>
      </c>
      <c r="E45" s="94"/>
      <c r="F45" s="94"/>
      <c r="G45" s="94">
        <f>PLANILHA_ORÇ_REV001!L349</f>
        <v>11455.599999999999</v>
      </c>
      <c r="H45" s="94"/>
      <c r="I45" s="53">
        <f t="shared" si="0"/>
        <v>11455.599999999999</v>
      </c>
    </row>
    <row r="46" spans="2:9" s="63" customFormat="1" ht="30" customHeight="1" x14ac:dyDescent="0.25">
      <c r="B46" s="95" t="str">
        <f>PLANILHA_ORÇ_REV001!D357</f>
        <v>1261.18</v>
      </c>
      <c r="C46" s="96" t="str">
        <f>PLANILHA_ORÇ_REV001!E357</f>
        <v>VENTILAÇÃO PERMANENTE</v>
      </c>
      <c r="D46" s="44" t="str">
        <f>PLANILHA_ORÇ_REV001!F359</f>
        <v>M2</v>
      </c>
      <c r="E46" s="97"/>
      <c r="F46" s="97"/>
      <c r="G46" s="97">
        <f>PLANILHA_ORÇ_REV001!G359</f>
        <v>37.28</v>
      </c>
      <c r="H46" s="97"/>
      <c r="I46" s="46">
        <f t="shared" si="0"/>
        <v>37.28</v>
      </c>
    </row>
    <row r="47" spans="2:9" s="63" customFormat="1" ht="30" customHeight="1" x14ac:dyDescent="0.25">
      <c r="B47" s="95"/>
      <c r="C47" s="96"/>
      <c r="D47" s="47" t="s">
        <v>7983</v>
      </c>
      <c r="E47" s="98"/>
      <c r="F47" s="98"/>
      <c r="G47" s="98">
        <f>PLANILHA_ORÇ_REV001!L357</f>
        <v>12906.7</v>
      </c>
      <c r="H47" s="98"/>
      <c r="I47" s="48">
        <f t="shared" si="0"/>
        <v>12906.7</v>
      </c>
    </row>
    <row r="48" spans="2:9" s="23" customFormat="1" ht="30" customHeight="1" x14ac:dyDescent="0.25">
      <c r="B48" s="91" t="str">
        <f>PLANILHA_ORÇ_REV001!D361</f>
        <v>1261.19</v>
      </c>
      <c r="C48" s="92" t="str">
        <f>PLANILHA_ORÇ_REV001!E361</f>
        <v>PAVIMENTO EXTERNO</v>
      </c>
      <c r="D48" s="49" t="str">
        <f>PLANILHA_ORÇ_REV001!F363</f>
        <v>M3</v>
      </c>
      <c r="E48" s="93"/>
      <c r="F48" s="93"/>
      <c r="G48" s="93">
        <f>PLANILHA_ORÇ_REV001!G363</f>
        <v>2.99</v>
      </c>
      <c r="H48" s="93"/>
      <c r="I48" s="51">
        <f t="shared" si="0"/>
        <v>2.99</v>
      </c>
    </row>
    <row r="49" spans="2:12" s="23" customFormat="1" ht="30" customHeight="1" x14ac:dyDescent="0.25">
      <c r="B49" s="91"/>
      <c r="C49" s="92"/>
      <c r="D49" s="52" t="s">
        <v>7983</v>
      </c>
      <c r="E49" s="94"/>
      <c r="F49" s="94"/>
      <c r="G49" s="94">
        <f>PLANILHA_ORÇ_REV001!L361</f>
        <v>4360.49</v>
      </c>
      <c r="H49" s="94"/>
      <c r="I49" s="53">
        <f t="shared" si="0"/>
        <v>4360.49</v>
      </c>
    </row>
    <row r="50" spans="2:12" s="63" customFormat="1" ht="30" customHeight="1" x14ac:dyDescent="0.25">
      <c r="B50" s="95" t="str">
        <f>PLANILHA_ORÇ_REV001!D366</f>
        <v>1261.20</v>
      </c>
      <c r="C50" s="96" t="str">
        <f>PLANILHA_ORÇ_REV001!E366</f>
        <v>ACESSIBILIDADE ÁREA EXTERNA</v>
      </c>
      <c r="D50" s="44" t="str">
        <f>PLANILHA_ORÇ_REV001!F368</f>
        <v>M2</v>
      </c>
      <c r="E50" s="97"/>
      <c r="F50" s="97"/>
      <c r="G50" s="97">
        <f>PLANILHA_ORÇ_REV001!G368</f>
        <v>7.06</v>
      </c>
      <c r="H50" s="97"/>
      <c r="I50" s="46">
        <f t="shared" si="0"/>
        <v>7.06</v>
      </c>
    </row>
    <row r="51" spans="2:12" s="63" customFormat="1" ht="30" customHeight="1" x14ac:dyDescent="0.25">
      <c r="B51" s="95"/>
      <c r="C51" s="96"/>
      <c r="D51" s="47" t="s">
        <v>7983</v>
      </c>
      <c r="E51" s="98"/>
      <c r="F51" s="98"/>
      <c r="G51" s="98">
        <f>PLANILHA_ORÇ_REV001!L366</f>
        <v>2838.81</v>
      </c>
      <c r="H51" s="98"/>
      <c r="I51" s="48">
        <f t="shared" si="0"/>
        <v>2838.81</v>
      </c>
    </row>
    <row r="52" spans="2:12" s="23" customFormat="1" ht="30" customHeight="1" x14ac:dyDescent="0.25">
      <c r="B52" s="91" t="str">
        <f>PLANILHA_ORÇ_REV001!D373</f>
        <v>1261.21</v>
      </c>
      <c r="C52" s="92" t="str">
        <f>PLANILHA_ORÇ_REV001!E373</f>
        <v>LIMPEZA</v>
      </c>
      <c r="D52" s="49" t="str">
        <f>PLANILHA_ORÇ_REV001!F375</f>
        <v>M2</v>
      </c>
      <c r="E52" s="93"/>
      <c r="F52" s="93"/>
      <c r="G52" s="93">
        <f>PLANILHA_ORÇ_REV001!G375</f>
        <v>231.33</v>
      </c>
      <c r="H52" s="93"/>
      <c r="I52" s="51">
        <f t="shared" ref="I52:I53" si="1">SUM(E52:H52)</f>
        <v>231.33</v>
      </c>
    </row>
    <row r="53" spans="2:12" s="23" customFormat="1" ht="30" customHeight="1" x14ac:dyDescent="0.25">
      <c r="B53" s="91"/>
      <c r="C53" s="92"/>
      <c r="D53" s="52" t="s">
        <v>7983</v>
      </c>
      <c r="E53" s="94"/>
      <c r="F53" s="94"/>
      <c r="G53" s="94">
        <f>PLANILHA_ORÇ_REV001!L373</f>
        <v>4119.9799999999996</v>
      </c>
      <c r="H53" s="94"/>
      <c r="I53" s="53">
        <f t="shared" si="1"/>
        <v>4119.9799999999996</v>
      </c>
    </row>
    <row r="54" spans="2:12" s="23" customFormat="1" ht="45" customHeight="1" x14ac:dyDescent="0.25">
      <c r="B54" s="127" t="s">
        <v>7245</v>
      </c>
      <c r="C54" s="128"/>
      <c r="D54" s="128"/>
      <c r="E54" s="129">
        <v>417500</v>
      </c>
      <c r="F54" s="129"/>
      <c r="G54" s="129">
        <v>417500</v>
      </c>
      <c r="H54" s="129"/>
      <c r="I54" s="55">
        <f>SUM(E54:H54)</f>
        <v>835000</v>
      </c>
    </row>
    <row r="55" spans="2:12" s="23" customFormat="1" ht="45" customHeight="1" x14ac:dyDescent="0.25">
      <c r="B55" s="127" t="s">
        <v>7985</v>
      </c>
      <c r="C55" s="128"/>
      <c r="D55" s="128"/>
      <c r="E55" s="129">
        <f>E56-E54</f>
        <v>226732.96000000008</v>
      </c>
      <c r="F55" s="129"/>
      <c r="G55" s="129">
        <f>G56-G54</f>
        <v>226732.95999999985</v>
      </c>
      <c r="H55" s="129"/>
      <c r="I55" s="55">
        <f t="shared" si="0"/>
        <v>453465.91999999993</v>
      </c>
    </row>
    <row r="56" spans="2:12" s="27" customFormat="1" ht="54.95" customHeight="1" x14ac:dyDescent="0.25">
      <c r="B56" s="113" t="s">
        <v>6729</v>
      </c>
      <c r="C56" s="114"/>
      <c r="D56" s="114"/>
      <c r="E56" s="136">
        <f>E13+E15+E17+E19+E21+E23+E25+E27+E29+E31+E33+E35+E37+E39+E41+E43+E45+E47+E49+E51</f>
        <v>644232.96000000008</v>
      </c>
      <c r="F56" s="136"/>
      <c r="G56" s="136">
        <f>G13+G15+G17+G19+G21+G23+G25+G27+G29+G31+G33+G35+G37+G39+G41+G43+G45+G47+G49+G51+G53</f>
        <v>644232.95999999985</v>
      </c>
      <c r="H56" s="136"/>
      <c r="I56" s="56">
        <f t="shared" si="0"/>
        <v>1288465.9199999999</v>
      </c>
      <c r="K56" s="28"/>
      <c r="L56" s="28"/>
    </row>
    <row r="57" spans="2:12" s="23" customFormat="1" ht="15.95" customHeight="1" x14ac:dyDescent="0.25">
      <c r="B57" s="121"/>
      <c r="C57" s="122"/>
      <c r="D57" s="122"/>
      <c r="E57" s="122"/>
      <c r="F57" s="122"/>
      <c r="G57" s="122"/>
      <c r="H57" s="122"/>
      <c r="I57" s="123"/>
    </row>
    <row r="58" spans="2:12" s="23" customFormat="1" ht="30" customHeight="1" x14ac:dyDescent="0.25">
      <c r="B58" s="121" t="str">
        <f>PLANILHA_ORÇ_REV001!B381</f>
        <v>Prefeitura do Município de Taguaí, aos 22 dias de setembro de 2023.</v>
      </c>
      <c r="C58" s="122"/>
      <c r="D58" s="122"/>
      <c r="E58" s="122"/>
      <c r="F58" s="122"/>
      <c r="G58" s="122"/>
      <c r="H58" s="122"/>
      <c r="I58" s="123"/>
    </row>
    <row r="59" spans="2:12" s="23" customFormat="1" ht="72" customHeight="1" x14ac:dyDescent="0.25">
      <c r="B59" s="121"/>
      <c r="C59" s="122"/>
      <c r="D59" s="122"/>
      <c r="E59" s="122"/>
      <c r="F59" s="122"/>
      <c r="G59" s="122"/>
      <c r="H59" s="122"/>
      <c r="I59" s="123"/>
    </row>
    <row r="60" spans="2:12" s="29" customFormat="1" ht="30" customHeight="1" x14ac:dyDescent="0.25">
      <c r="B60" s="133" t="str">
        <f>PLANILHA_ORÇ_REV001!B383</f>
        <v>DEIVISON LUCIO RODRIGUES</v>
      </c>
      <c r="C60" s="134"/>
      <c r="D60" s="134"/>
      <c r="E60" s="134"/>
      <c r="F60" s="134"/>
      <c r="G60" s="134" t="str">
        <f>PLANILHA_ORÇ_REV001!G383</f>
        <v>EDER CARLOS FOGAÇA DA CRUZ</v>
      </c>
      <c r="H60" s="134"/>
      <c r="I60" s="135"/>
    </row>
    <row r="61" spans="2:12" s="23" customFormat="1" ht="30" customHeight="1" x14ac:dyDescent="0.25">
      <c r="B61" s="121" t="str">
        <f>PLANILHA_ORÇ_REV001!B384</f>
        <v>Responsável Técnico</v>
      </c>
      <c r="C61" s="122"/>
      <c r="D61" s="122"/>
      <c r="E61" s="122"/>
      <c r="F61" s="134"/>
      <c r="G61" s="122" t="str">
        <f>PLANILHA_ORÇ_REV001!G384</f>
        <v>Prefeito Municipal</v>
      </c>
      <c r="H61" s="122"/>
      <c r="I61" s="123"/>
    </row>
    <row r="62" spans="2:12" s="23" customFormat="1" ht="30" customHeight="1" x14ac:dyDescent="0.25">
      <c r="B62" s="121" t="str">
        <f>PLANILHA_ORÇ_REV001!B385</f>
        <v>Engenheiro Civil</v>
      </c>
      <c r="C62" s="122"/>
      <c r="D62" s="122"/>
      <c r="E62" s="122"/>
      <c r="F62" s="134"/>
      <c r="G62" s="122"/>
      <c r="H62" s="122"/>
      <c r="I62" s="123"/>
    </row>
    <row r="63" spans="2:12" s="23" customFormat="1" ht="30" customHeight="1" x14ac:dyDescent="0.25">
      <c r="B63" s="121" t="str">
        <f>PLANILHA_ORÇ_REV001!B386</f>
        <v>CREA Nº5070205291</v>
      </c>
      <c r="C63" s="122"/>
      <c r="D63" s="122"/>
      <c r="E63" s="122"/>
      <c r="F63" s="134"/>
      <c r="G63" s="122"/>
      <c r="H63" s="122"/>
      <c r="I63" s="123"/>
    </row>
    <row r="64" spans="2:12" s="23" customFormat="1" ht="30" customHeight="1" x14ac:dyDescent="0.25">
      <c r="B64" s="121" t="str">
        <f>PLANILHA_ORÇ_REV001!B387</f>
        <v>ART Nº28027230231500461</v>
      </c>
      <c r="C64" s="122"/>
      <c r="D64" s="122"/>
      <c r="E64" s="122"/>
      <c r="F64" s="134"/>
      <c r="G64" s="122"/>
      <c r="H64" s="122"/>
      <c r="I64" s="123"/>
    </row>
    <row r="65" spans="2:9" s="23" customFormat="1" ht="15.95" customHeight="1" thickBot="1" x14ac:dyDescent="0.3">
      <c r="B65" s="130"/>
      <c r="C65" s="131"/>
      <c r="D65" s="131"/>
      <c r="E65" s="131"/>
      <c r="F65" s="131"/>
      <c r="G65" s="131"/>
      <c r="H65" s="131"/>
      <c r="I65" s="132"/>
    </row>
  </sheetData>
  <mergeCells count="171">
    <mergeCell ref="B65:I65"/>
    <mergeCell ref="B52:B53"/>
    <mergeCell ref="C52:C53"/>
    <mergeCell ref="E52:F52"/>
    <mergeCell ref="G52:H52"/>
    <mergeCell ref="E53:F53"/>
    <mergeCell ref="G53:H53"/>
    <mergeCell ref="B59:I59"/>
    <mergeCell ref="B60:E60"/>
    <mergeCell ref="F60:F64"/>
    <mergeCell ref="G60:I60"/>
    <mergeCell ref="B61:E61"/>
    <mergeCell ref="G61:I61"/>
    <mergeCell ref="B62:E62"/>
    <mergeCell ref="G62:I62"/>
    <mergeCell ref="B63:E63"/>
    <mergeCell ref="G63:I63"/>
    <mergeCell ref="B64:E64"/>
    <mergeCell ref="G64:I64"/>
    <mergeCell ref="B56:D56"/>
    <mergeCell ref="E56:F56"/>
    <mergeCell ref="G56:H56"/>
    <mergeCell ref="B57:I57"/>
    <mergeCell ref="B58:I58"/>
    <mergeCell ref="B54:D54"/>
    <mergeCell ref="E54:F54"/>
    <mergeCell ref="G54:H54"/>
    <mergeCell ref="B55:D55"/>
    <mergeCell ref="E55:F55"/>
    <mergeCell ref="G55:H55"/>
    <mergeCell ref="B50:B51"/>
    <mergeCell ref="C50:C51"/>
    <mergeCell ref="E50:F50"/>
    <mergeCell ref="G50:H50"/>
    <mergeCell ref="E51:F51"/>
    <mergeCell ref="G51:H51"/>
    <mergeCell ref="B48:B49"/>
    <mergeCell ref="C48:C49"/>
    <mergeCell ref="E48:F48"/>
    <mergeCell ref="G48:H48"/>
    <mergeCell ref="E49:F49"/>
    <mergeCell ref="G49:H49"/>
    <mergeCell ref="B46:B47"/>
    <mergeCell ref="C46:C47"/>
    <mergeCell ref="E46:F46"/>
    <mergeCell ref="G46:H46"/>
    <mergeCell ref="E47:F47"/>
    <mergeCell ref="G47:H47"/>
    <mergeCell ref="B44:B45"/>
    <mergeCell ref="C44:C45"/>
    <mergeCell ref="E44:F44"/>
    <mergeCell ref="G44:H44"/>
    <mergeCell ref="E45:F45"/>
    <mergeCell ref="G45:H45"/>
    <mergeCell ref="B42:B43"/>
    <mergeCell ref="C42:C43"/>
    <mergeCell ref="E42:F42"/>
    <mergeCell ref="G42:H42"/>
    <mergeCell ref="E43:F43"/>
    <mergeCell ref="G43:H43"/>
    <mergeCell ref="B40:B41"/>
    <mergeCell ref="C40:C41"/>
    <mergeCell ref="E40:F40"/>
    <mergeCell ref="G40:H40"/>
    <mergeCell ref="E41:F41"/>
    <mergeCell ref="G41:H41"/>
    <mergeCell ref="B38:B39"/>
    <mergeCell ref="C38:C39"/>
    <mergeCell ref="E38:F38"/>
    <mergeCell ref="G38:H38"/>
    <mergeCell ref="E39:F39"/>
    <mergeCell ref="G39:H39"/>
    <mergeCell ref="B36:B37"/>
    <mergeCell ref="C36:C37"/>
    <mergeCell ref="E36:F36"/>
    <mergeCell ref="G36:H36"/>
    <mergeCell ref="E37:F37"/>
    <mergeCell ref="G37:H37"/>
    <mergeCell ref="B34:B35"/>
    <mergeCell ref="C34:C35"/>
    <mergeCell ref="E34:F34"/>
    <mergeCell ref="G34:H34"/>
    <mergeCell ref="E35:F35"/>
    <mergeCell ref="G35:H35"/>
    <mergeCell ref="B28:B29"/>
    <mergeCell ref="C28:C29"/>
    <mergeCell ref="E28:F28"/>
    <mergeCell ref="G28:H28"/>
    <mergeCell ref="E29:F29"/>
    <mergeCell ref="G29:H29"/>
    <mergeCell ref="B32:B33"/>
    <mergeCell ref="C32:C33"/>
    <mergeCell ref="E32:F32"/>
    <mergeCell ref="G32:H32"/>
    <mergeCell ref="E33:F33"/>
    <mergeCell ref="G33:H33"/>
    <mergeCell ref="B30:B31"/>
    <mergeCell ref="C30:C31"/>
    <mergeCell ref="E30:F30"/>
    <mergeCell ref="G30:H30"/>
    <mergeCell ref="E31:F31"/>
    <mergeCell ref="G31:H31"/>
    <mergeCell ref="B14:B15"/>
    <mergeCell ref="C14:C15"/>
    <mergeCell ref="E14:F14"/>
    <mergeCell ref="G14:H14"/>
    <mergeCell ref="E15:F15"/>
    <mergeCell ref="G15:H15"/>
    <mergeCell ref="B5:F5"/>
    <mergeCell ref="G5:H5"/>
    <mergeCell ref="B2:C2"/>
    <mergeCell ref="D2:I2"/>
    <mergeCell ref="B3:I3"/>
    <mergeCell ref="B4:F4"/>
    <mergeCell ref="G4:H4"/>
    <mergeCell ref="I9:I11"/>
    <mergeCell ref="B6:F6"/>
    <mergeCell ref="G6:I6"/>
    <mergeCell ref="B7:F7"/>
    <mergeCell ref="G7:I7"/>
    <mergeCell ref="B8:F8"/>
    <mergeCell ref="G8:I8"/>
    <mergeCell ref="E9:F9"/>
    <mergeCell ref="G9:H9"/>
    <mergeCell ref="E10:F10"/>
    <mergeCell ref="G10:H10"/>
    <mergeCell ref="B9:B11"/>
    <mergeCell ref="C9:C11"/>
    <mergeCell ref="D9:D11"/>
    <mergeCell ref="B12:B13"/>
    <mergeCell ref="C12:C13"/>
    <mergeCell ref="E12:F12"/>
    <mergeCell ref="G12:H12"/>
    <mergeCell ref="E13:F13"/>
    <mergeCell ref="G13:H13"/>
    <mergeCell ref="B16:B17"/>
    <mergeCell ref="C16:C17"/>
    <mergeCell ref="B18:B19"/>
    <mergeCell ref="C18:C19"/>
    <mergeCell ref="E16:F16"/>
    <mergeCell ref="G16:H16"/>
    <mergeCell ref="E17:F17"/>
    <mergeCell ref="G17:H17"/>
    <mergeCell ref="E18:F18"/>
    <mergeCell ref="G18:H18"/>
    <mergeCell ref="E19:F19"/>
    <mergeCell ref="G19:H19"/>
    <mergeCell ref="B20:B21"/>
    <mergeCell ref="C20:C21"/>
    <mergeCell ref="E20:F20"/>
    <mergeCell ref="G20:H20"/>
    <mergeCell ref="E21:F21"/>
    <mergeCell ref="G21:H21"/>
    <mergeCell ref="B26:B27"/>
    <mergeCell ref="C26:C27"/>
    <mergeCell ref="E26:F26"/>
    <mergeCell ref="B24:B25"/>
    <mergeCell ref="C24:C25"/>
    <mergeCell ref="E24:F24"/>
    <mergeCell ref="G24:H24"/>
    <mergeCell ref="E25:F25"/>
    <mergeCell ref="G25:H25"/>
    <mergeCell ref="B22:B23"/>
    <mergeCell ref="C22:C23"/>
    <mergeCell ref="E22:F22"/>
    <mergeCell ref="G22:H22"/>
    <mergeCell ref="E23:F23"/>
    <mergeCell ref="G23:H23"/>
    <mergeCell ref="G26:H26"/>
    <mergeCell ref="E27:F27"/>
    <mergeCell ref="G27:H27"/>
  </mergeCells>
  <pageMargins left="0.59055118110236215" right="0.19685039370078741" top="0.39370078740157483" bottom="0.39370078740157483" header="0" footer="0"/>
  <pageSetup paperSize="9" scale="46" fitToHeight="0" orientation="landscape" horizontalDpi="300" verticalDpi="300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991D9-C7B4-4B06-A08A-82E8893963E0}">
  <sheetPr>
    <pageSetUpPr fitToPage="1"/>
  </sheetPr>
  <dimension ref="B1:N65"/>
  <sheetViews>
    <sheetView zoomScale="85" zoomScaleNormal="85" workbookViewId="0">
      <selection activeCell="B65" sqref="B2:K65"/>
    </sheetView>
  </sheetViews>
  <sheetFormatPr defaultRowHeight="15.75" x14ac:dyDescent="0.25"/>
  <cols>
    <col min="1" max="1" width="9.140625" style="22"/>
    <col min="2" max="2" width="17.140625" style="21" customWidth="1"/>
    <col min="3" max="3" width="64.85546875" style="22" customWidth="1"/>
    <col min="4" max="4" width="17.28515625" style="22" bestFit="1" customWidth="1"/>
    <col min="5" max="10" width="35.7109375" style="21" customWidth="1"/>
    <col min="11" max="11" width="59.28515625" style="21" customWidth="1"/>
    <col min="12" max="12" width="9.140625" style="22"/>
    <col min="13" max="13" width="30.85546875" style="22" customWidth="1"/>
    <col min="14" max="14" width="17.140625" style="22" bestFit="1" customWidth="1"/>
    <col min="15" max="251" width="9.140625" style="22"/>
    <col min="252" max="252" width="8.28515625" style="22" customWidth="1"/>
    <col min="253" max="253" width="73.5703125" style="22" customWidth="1"/>
    <col min="254" max="254" width="17.85546875" style="22" customWidth="1"/>
    <col min="255" max="255" width="11.5703125" style="22" bestFit="1" customWidth="1"/>
    <col min="256" max="256" width="10" style="22" bestFit="1" customWidth="1"/>
    <col min="257" max="258" width="10.28515625" style="22" bestFit="1" customWidth="1"/>
    <col min="259" max="259" width="9.28515625" style="22" bestFit="1" customWidth="1"/>
    <col min="260" max="260" width="10.28515625" style="22" bestFit="1" customWidth="1"/>
    <col min="261" max="261" width="11" style="22" bestFit="1" customWidth="1"/>
    <col min="262" max="262" width="10.28515625" style="22" bestFit="1" customWidth="1"/>
    <col min="263" max="263" width="9.28515625" style="22" bestFit="1" customWidth="1"/>
    <col min="264" max="264" width="10.28515625" style="22" bestFit="1" customWidth="1"/>
    <col min="265" max="265" width="11.140625" style="22" customWidth="1"/>
    <col min="266" max="266" width="10.28515625" style="22" bestFit="1" customWidth="1"/>
    <col min="267" max="267" width="15.85546875" style="22" customWidth="1"/>
    <col min="268" max="507" width="9.140625" style="22"/>
    <col min="508" max="508" width="8.28515625" style="22" customWidth="1"/>
    <col min="509" max="509" width="73.5703125" style="22" customWidth="1"/>
    <col min="510" max="510" width="17.85546875" style="22" customWidth="1"/>
    <col min="511" max="511" width="11.5703125" style="22" bestFit="1" customWidth="1"/>
    <col min="512" max="512" width="10" style="22" bestFit="1" customWidth="1"/>
    <col min="513" max="514" width="10.28515625" style="22" bestFit="1" customWidth="1"/>
    <col min="515" max="515" width="9.28515625" style="22" bestFit="1" customWidth="1"/>
    <col min="516" max="516" width="10.28515625" style="22" bestFit="1" customWidth="1"/>
    <col min="517" max="517" width="11" style="22" bestFit="1" customWidth="1"/>
    <col min="518" max="518" width="10.28515625" style="22" bestFit="1" customWidth="1"/>
    <col min="519" max="519" width="9.28515625" style="22" bestFit="1" customWidth="1"/>
    <col min="520" max="520" width="10.28515625" style="22" bestFit="1" customWidth="1"/>
    <col min="521" max="521" width="11.140625" style="22" customWidth="1"/>
    <col min="522" max="522" width="10.28515625" style="22" bestFit="1" customWidth="1"/>
    <col min="523" max="523" width="15.85546875" style="22" customWidth="1"/>
    <col min="524" max="763" width="9.140625" style="22"/>
    <col min="764" max="764" width="8.28515625" style="22" customWidth="1"/>
    <col min="765" max="765" width="73.5703125" style="22" customWidth="1"/>
    <col min="766" max="766" width="17.85546875" style="22" customWidth="1"/>
    <col min="767" max="767" width="11.5703125" style="22" bestFit="1" customWidth="1"/>
    <col min="768" max="768" width="10" style="22" bestFit="1" customWidth="1"/>
    <col min="769" max="770" width="10.28515625" style="22" bestFit="1" customWidth="1"/>
    <col min="771" max="771" width="9.28515625" style="22" bestFit="1" customWidth="1"/>
    <col min="772" max="772" width="10.28515625" style="22" bestFit="1" customWidth="1"/>
    <col min="773" max="773" width="11" style="22" bestFit="1" customWidth="1"/>
    <col min="774" max="774" width="10.28515625" style="22" bestFit="1" customWidth="1"/>
    <col min="775" max="775" width="9.28515625" style="22" bestFit="1" customWidth="1"/>
    <col min="776" max="776" width="10.28515625" style="22" bestFit="1" customWidth="1"/>
    <col min="777" max="777" width="11.140625" style="22" customWidth="1"/>
    <col min="778" max="778" width="10.28515625" style="22" bestFit="1" customWidth="1"/>
    <col min="779" max="779" width="15.85546875" style="22" customWidth="1"/>
    <col min="780" max="1019" width="9.140625" style="22"/>
    <col min="1020" max="1020" width="8.28515625" style="22" customWidth="1"/>
    <col min="1021" max="1021" width="73.5703125" style="22" customWidth="1"/>
    <col min="1022" max="1022" width="17.85546875" style="22" customWidth="1"/>
    <col min="1023" max="1023" width="11.5703125" style="22" bestFit="1" customWidth="1"/>
    <col min="1024" max="1024" width="10" style="22" bestFit="1" customWidth="1"/>
    <col min="1025" max="1026" width="10.28515625" style="22" bestFit="1" customWidth="1"/>
    <col min="1027" max="1027" width="9.28515625" style="22" bestFit="1" customWidth="1"/>
    <col min="1028" max="1028" width="10.28515625" style="22" bestFit="1" customWidth="1"/>
    <col min="1029" max="1029" width="11" style="22" bestFit="1" customWidth="1"/>
    <col min="1030" max="1030" width="10.28515625" style="22" bestFit="1" customWidth="1"/>
    <col min="1031" max="1031" width="9.28515625" style="22" bestFit="1" customWidth="1"/>
    <col min="1032" max="1032" width="10.28515625" style="22" bestFit="1" customWidth="1"/>
    <col min="1033" max="1033" width="11.140625" style="22" customWidth="1"/>
    <col min="1034" max="1034" width="10.28515625" style="22" bestFit="1" customWidth="1"/>
    <col min="1035" max="1035" width="15.85546875" style="22" customWidth="1"/>
    <col min="1036" max="1275" width="9.140625" style="22"/>
    <col min="1276" max="1276" width="8.28515625" style="22" customWidth="1"/>
    <col min="1277" max="1277" width="73.5703125" style="22" customWidth="1"/>
    <col min="1278" max="1278" width="17.85546875" style="22" customWidth="1"/>
    <col min="1279" max="1279" width="11.5703125" style="22" bestFit="1" customWidth="1"/>
    <col min="1280" max="1280" width="10" style="22" bestFit="1" customWidth="1"/>
    <col min="1281" max="1282" width="10.28515625" style="22" bestFit="1" customWidth="1"/>
    <col min="1283" max="1283" width="9.28515625" style="22" bestFit="1" customWidth="1"/>
    <col min="1284" max="1284" width="10.28515625" style="22" bestFit="1" customWidth="1"/>
    <col min="1285" max="1285" width="11" style="22" bestFit="1" customWidth="1"/>
    <col min="1286" max="1286" width="10.28515625" style="22" bestFit="1" customWidth="1"/>
    <col min="1287" max="1287" width="9.28515625" style="22" bestFit="1" customWidth="1"/>
    <col min="1288" max="1288" width="10.28515625" style="22" bestFit="1" customWidth="1"/>
    <col min="1289" max="1289" width="11.140625" style="22" customWidth="1"/>
    <col min="1290" max="1290" width="10.28515625" style="22" bestFit="1" customWidth="1"/>
    <col min="1291" max="1291" width="15.85546875" style="22" customWidth="1"/>
    <col min="1292" max="1531" width="9.140625" style="22"/>
    <col min="1532" max="1532" width="8.28515625" style="22" customWidth="1"/>
    <col min="1533" max="1533" width="73.5703125" style="22" customWidth="1"/>
    <col min="1534" max="1534" width="17.85546875" style="22" customWidth="1"/>
    <col min="1535" max="1535" width="11.5703125" style="22" bestFit="1" customWidth="1"/>
    <col min="1536" max="1536" width="10" style="22" bestFit="1" customWidth="1"/>
    <col min="1537" max="1538" width="10.28515625" style="22" bestFit="1" customWidth="1"/>
    <col min="1539" max="1539" width="9.28515625" style="22" bestFit="1" customWidth="1"/>
    <col min="1540" max="1540" width="10.28515625" style="22" bestFit="1" customWidth="1"/>
    <col min="1541" max="1541" width="11" style="22" bestFit="1" customWidth="1"/>
    <col min="1542" max="1542" width="10.28515625" style="22" bestFit="1" customWidth="1"/>
    <col min="1543" max="1543" width="9.28515625" style="22" bestFit="1" customWidth="1"/>
    <col min="1544" max="1544" width="10.28515625" style="22" bestFit="1" customWidth="1"/>
    <col min="1545" max="1545" width="11.140625" style="22" customWidth="1"/>
    <col min="1546" max="1546" width="10.28515625" style="22" bestFit="1" customWidth="1"/>
    <col min="1547" max="1547" width="15.85546875" style="22" customWidth="1"/>
    <col min="1548" max="1787" width="9.140625" style="22"/>
    <col min="1788" max="1788" width="8.28515625" style="22" customWidth="1"/>
    <col min="1789" max="1789" width="73.5703125" style="22" customWidth="1"/>
    <col min="1790" max="1790" width="17.85546875" style="22" customWidth="1"/>
    <col min="1791" max="1791" width="11.5703125" style="22" bestFit="1" customWidth="1"/>
    <col min="1792" max="1792" width="10" style="22" bestFit="1" customWidth="1"/>
    <col min="1793" max="1794" width="10.28515625" style="22" bestFit="1" customWidth="1"/>
    <col min="1795" max="1795" width="9.28515625" style="22" bestFit="1" customWidth="1"/>
    <col min="1796" max="1796" width="10.28515625" style="22" bestFit="1" customWidth="1"/>
    <col min="1797" max="1797" width="11" style="22" bestFit="1" customWidth="1"/>
    <col min="1798" max="1798" width="10.28515625" style="22" bestFit="1" customWidth="1"/>
    <col min="1799" max="1799" width="9.28515625" style="22" bestFit="1" customWidth="1"/>
    <col min="1800" max="1800" width="10.28515625" style="22" bestFit="1" customWidth="1"/>
    <col min="1801" max="1801" width="11.140625" style="22" customWidth="1"/>
    <col min="1802" max="1802" width="10.28515625" style="22" bestFit="1" customWidth="1"/>
    <col min="1803" max="1803" width="15.85546875" style="22" customWidth="1"/>
    <col min="1804" max="2043" width="9.140625" style="22"/>
    <col min="2044" max="2044" width="8.28515625" style="22" customWidth="1"/>
    <col min="2045" max="2045" width="73.5703125" style="22" customWidth="1"/>
    <col min="2046" max="2046" width="17.85546875" style="22" customWidth="1"/>
    <col min="2047" max="2047" width="11.5703125" style="22" bestFit="1" customWidth="1"/>
    <col min="2048" max="2048" width="10" style="22" bestFit="1" customWidth="1"/>
    <col min="2049" max="2050" width="10.28515625" style="22" bestFit="1" customWidth="1"/>
    <col min="2051" max="2051" width="9.28515625" style="22" bestFit="1" customWidth="1"/>
    <col min="2052" max="2052" width="10.28515625" style="22" bestFit="1" customWidth="1"/>
    <col min="2053" max="2053" width="11" style="22" bestFit="1" customWidth="1"/>
    <col min="2054" max="2054" width="10.28515625" style="22" bestFit="1" customWidth="1"/>
    <col min="2055" max="2055" width="9.28515625" style="22" bestFit="1" customWidth="1"/>
    <col min="2056" max="2056" width="10.28515625" style="22" bestFit="1" customWidth="1"/>
    <col min="2057" max="2057" width="11.140625" style="22" customWidth="1"/>
    <col min="2058" max="2058" width="10.28515625" style="22" bestFit="1" customWidth="1"/>
    <col min="2059" max="2059" width="15.85546875" style="22" customWidth="1"/>
    <col min="2060" max="2299" width="9.140625" style="22"/>
    <col min="2300" max="2300" width="8.28515625" style="22" customWidth="1"/>
    <col min="2301" max="2301" width="73.5703125" style="22" customWidth="1"/>
    <col min="2302" max="2302" width="17.85546875" style="22" customWidth="1"/>
    <col min="2303" max="2303" width="11.5703125" style="22" bestFit="1" customWidth="1"/>
    <col min="2304" max="2304" width="10" style="22" bestFit="1" customWidth="1"/>
    <col min="2305" max="2306" width="10.28515625" style="22" bestFit="1" customWidth="1"/>
    <col min="2307" max="2307" width="9.28515625" style="22" bestFit="1" customWidth="1"/>
    <col min="2308" max="2308" width="10.28515625" style="22" bestFit="1" customWidth="1"/>
    <col min="2309" max="2309" width="11" style="22" bestFit="1" customWidth="1"/>
    <col min="2310" max="2310" width="10.28515625" style="22" bestFit="1" customWidth="1"/>
    <col min="2311" max="2311" width="9.28515625" style="22" bestFit="1" customWidth="1"/>
    <col min="2312" max="2312" width="10.28515625" style="22" bestFit="1" customWidth="1"/>
    <col min="2313" max="2313" width="11.140625" style="22" customWidth="1"/>
    <col min="2314" max="2314" width="10.28515625" style="22" bestFit="1" customWidth="1"/>
    <col min="2315" max="2315" width="15.85546875" style="22" customWidth="1"/>
    <col min="2316" max="2555" width="9.140625" style="22"/>
    <col min="2556" max="2556" width="8.28515625" style="22" customWidth="1"/>
    <col min="2557" max="2557" width="73.5703125" style="22" customWidth="1"/>
    <col min="2558" max="2558" width="17.85546875" style="22" customWidth="1"/>
    <col min="2559" max="2559" width="11.5703125" style="22" bestFit="1" customWidth="1"/>
    <col min="2560" max="2560" width="10" style="22" bestFit="1" customWidth="1"/>
    <col min="2561" max="2562" width="10.28515625" style="22" bestFit="1" customWidth="1"/>
    <col min="2563" max="2563" width="9.28515625" style="22" bestFit="1" customWidth="1"/>
    <col min="2564" max="2564" width="10.28515625" style="22" bestFit="1" customWidth="1"/>
    <col min="2565" max="2565" width="11" style="22" bestFit="1" customWidth="1"/>
    <col min="2566" max="2566" width="10.28515625" style="22" bestFit="1" customWidth="1"/>
    <col min="2567" max="2567" width="9.28515625" style="22" bestFit="1" customWidth="1"/>
    <col min="2568" max="2568" width="10.28515625" style="22" bestFit="1" customWidth="1"/>
    <col min="2569" max="2569" width="11.140625" style="22" customWidth="1"/>
    <col min="2570" max="2570" width="10.28515625" style="22" bestFit="1" customWidth="1"/>
    <col min="2571" max="2571" width="15.85546875" style="22" customWidth="1"/>
    <col min="2572" max="2811" width="9.140625" style="22"/>
    <col min="2812" max="2812" width="8.28515625" style="22" customWidth="1"/>
    <col min="2813" max="2813" width="73.5703125" style="22" customWidth="1"/>
    <col min="2814" max="2814" width="17.85546875" style="22" customWidth="1"/>
    <col min="2815" max="2815" width="11.5703125" style="22" bestFit="1" customWidth="1"/>
    <col min="2816" max="2816" width="10" style="22" bestFit="1" customWidth="1"/>
    <col min="2817" max="2818" width="10.28515625" style="22" bestFit="1" customWidth="1"/>
    <col min="2819" max="2819" width="9.28515625" style="22" bestFit="1" customWidth="1"/>
    <col min="2820" max="2820" width="10.28515625" style="22" bestFit="1" customWidth="1"/>
    <col min="2821" max="2821" width="11" style="22" bestFit="1" customWidth="1"/>
    <col min="2822" max="2822" width="10.28515625" style="22" bestFit="1" customWidth="1"/>
    <col min="2823" max="2823" width="9.28515625" style="22" bestFit="1" customWidth="1"/>
    <col min="2824" max="2824" width="10.28515625" style="22" bestFit="1" customWidth="1"/>
    <col min="2825" max="2825" width="11.140625" style="22" customWidth="1"/>
    <col min="2826" max="2826" width="10.28515625" style="22" bestFit="1" customWidth="1"/>
    <col min="2827" max="2827" width="15.85546875" style="22" customWidth="1"/>
    <col min="2828" max="3067" width="9.140625" style="22"/>
    <col min="3068" max="3068" width="8.28515625" style="22" customWidth="1"/>
    <col min="3069" max="3069" width="73.5703125" style="22" customWidth="1"/>
    <col min="3070" max="3070" width="17.85546875" style="22" customWidth="1"/>
    <col min="3071" max="3071" width="11.5703125" style="22" bestFit="1" customWidth="1"/>
    <col min="3072" max="3072" width="10" style="22" bestFit="1" customWidth="1"/>
    <col min="3073" max="3074" width="10.28515625" style="22" bestFit="1" customWidth="1"/>
    <col min="3075" max="3075" width="9.28515625" style="22" bestFit="1" customWidth="1"/>
    <col min="3076" max="3076" width="10.28515625" style="22" bestFit="1" customWidth="1"/>
    <col min="3077" max="3077" width="11" style="22" bestFit="1" customWidth="1"/>
    <col min="3078" max="3078" width="10.28515625" style="22" bestFit="1" customWidth="1"/>
    <col min="3079" max="3079" width="9.28515625" style="22" bestFit="1" customWidth="1"/>
    <col min="3080" max="3080" width="10.28515625" style="22" bestFit="1" customWidth="1"/>
    <col min="3081" max="3081" width="11.140625" style="22" customWidth="1"/>
    <col min="3082" max="3082" width="10.28515625" style="22" bestFit="1" customWidth="1"/>
    <col min="3083" max="3083" width="15.85546875" style="22" customWidth="1"/>
    <col min="3084" max="3323" width="9.140625" style="22"/>
    <col min="3324" max="3324" width="8.28515625" style="22" customWidth="1"/>
    <col min="3325" max="3325" width="73.5703125" style="22" customWidth="1"/>
    <col min="3326" max="3326" width="17.85546875" style="22" customWidth="1"/>
    <col min="3327" max="3327" width="11.5703125" style="22" bestFit="1" customWidth="1"/>
    <col min="3328" max="3328" width="10" style="22" bestFit="1" customWidth="1"/>
    <col min="3329" max="3330" width="10.28515625" style="22" bestFit="1" customWidth="1"/>
    <col min="3331" max="3331" width="9.28515625" style="22" bestFit="1" customWidth="1"/>
    <col min="3332" max="3332" width="10.28515625" style="22" bestFit="1" customWidth="1"/>
    <col min="3333" max="3333" width="11" style="22" bestFit="1" customWidth="1"/>
    <col min="3334" max="3334" width="10.28515625" style="22" bestFit="1" customWidth="1"/>
    <col min="3335" max="3335" width="9.28515625" style="22" bestFit="1" customWidth="1"/>
    <col min="3336" max="3336" width="10.28515625" style="22" bestFit="1" customWidth="1"/>
    <col min="3337" max="3337" width="11.140625" style="22" customWidth="1"/>
    <col min="3338" max="3338" width="10.28515625" style="22" bestFit="1" customWidth="1"/>
    <col min="3339" max="3339" width="15.85546875" style="22" customWidth="1"/>
    <col min="3340" max="3579" width="9.140625" style="22"/>
    <col min="3580" max="3580" width="8.28515625" style="22" customWidth="1"/>
    <col min="3581" max="3581" width="73.5703125" style="22" customWidth="1"/>
    <col min="3582" max="3582" width="17.85546875" style="22" customWidth="1"/>
    <col min="3583" max="3583" width="11.5703125" style="22" bestFit="1" customWidth="1"/>
    <col min="3584" max="3584" width="10" style="22" bestFit="1" customWidth="1"/>
    <col min="3585" max="3586" width="10.28515625" style="22" bestFit="1" customWidth="1"/>
    <col min="3587" max="3587" width="9.28515625" style="22" bestFit="1" customWidth="1"/>
    <col min="3588" max="3588" width="10.28515625" style="22" bestFit="1" customWidth="1"/>
    <col min="3589" max="3589" width="11" style="22" bestFit="1" customWidth="1"/>
    <col min="3590" max="3590" width="10.28515625" style="22" bestFit="1" customWidth="1"/>
    <col min="3591" max="3591" width="9.28515625" style="22" bestFit="1" customWidth="1"/>
    <col min="3592" max="3592" width="10.28515625" style="22" bestFit="1" customWidth="1"/>
    <col min="3593" max="3593" width="11.140625" style="22" customWidth="1"/>
    <col min="3594" max="3594" width="10.28515625" style="22" bestFit="1" customWidth="1"/>
    <col min="3595" max="3595" width="15.85546875" style="22" customWidth="1"/>
    <col min="3596" max="3835" width="9.140625" style="22"/>
    <col min="3836" max="3836" width="8.28515625" style="22" customWidth="1"/>
    <col min="3837" max="3837" width="73.5703125" style="22" customWidth="1"/>
    <col min="3838" max="3838" width="17.85546875" style="22" customWidth="1"/>
    <col min="3839" max="3839" width="11.5703125" style="22" bestFit="1" customWidth="1"/>
    <col min="3840" max="3840" width="10" style="22" bestFit="1" customWidth="1"/>
    <col min="3841" max="3842" width="10.28515625" style="22" bestFit="1" customWidth="1"/>
    <col min="3843" max="3843" width="9.28515625" style="22" bestFit="1" customWidth="1"/>
    <col min="3844" max="3844" width="10.28515625" style="22" bestFit="1" customWidth="1"/>
    <col min="3845" max="3845" width="11" style="22" bestFit="1" customWidth="1"/>
    <col min="3846" max="3846" width="10.28515625" style="22" bestFit="1" customWidth="1"/>
    <col min="3847" max="3847" width="9.28515625" style="22" bestFit="1" customWidth="1"/>
    <col min="3848" max="3848" width="10.28515625" style="22" bestFit="1" customWidth="1"/>
    <col min="3849" max="3849" width="11.140625" style="22" customWidth="1"/>
    <col min="3850" max="3850" width="10.28515625" style="22" bestFit="1" customWidth="1"/>
    <col min="3851" max="3851" width="15.85546875" style="22" customWidth="1"/>
    <col min="3852" max="4091" width="9.140625" style="22"/>
    <col min="4092" max="4092" width="8.28515625" style="22" customWidth="1"/>
    <col min="4093" max="4093" width="73.5703125" style="22" customWidth="1"/>
    <col min="4094" max="4094" width="17.85546875" style="22" customWidth="1"/>
    <col min="4095" max="4095" width="11.5703125" style="22" bestFit="1" customWidth="1"/>
    <col min="4096" max="4096" width="10" style="22" bestFit="1" customWidth="1"/>
    <col min="4097" max="4098" width="10.28515625" style="22" bestFit="1" customWidth="1"/>
    <col min="4099" max="4099" width="9.28515625" style="22" bestFit="1" customWidth="1"/>
    <col min="4100" max="4100" width="10.28515625" style="22" bestFit="1" customWidth="1"/>
    <col min="4101" max="4101" width="11" style="22" bestFit="1" customWidth="1"/>
    <col min="4102" max="4102" width="10.28515625" style="22" bestFit="1" customWidth="1"/>
    <col min="4103" max="4103" width="9.28515625" style="22" bestFit="1" customWidth="1"/>
    <col min="4104" max="4104" width="10.28515625" style="22" bestFit="1" customWidth="1"/>
    <col min="4105" max="4105" width="11.140625" style="22" customWidth="1"/>
    <col min="4106" max="4106" width="10.28515625" style="22" bestFit="1" customWidth="1"/>
    <col min="4107" max="4107" width="15.85546875" style="22" customWidth="1"/>
    <col min="4108" max="4347" width="9.140625" style="22"/>
    <col min="4348" max="4348" width="8.28515625" style="22" customWidth="1"/>
    <col min="4349" max="4349" width="73.5703125" style="22" customWidth="1"/>
    <col min="4350" max="4350" width="17.85546875" style="22" customWidth="1"/>
    <col min="4351" max="4351" width="11.5703125" style="22" bestFit="1" customWidth="1"/>
    <col min="4352" max="4352" width="10" style="22" bestFit="1" customWidth="1"/>
    <col min="4353" max="4354" width="10.28515625" style="22" bestFit="1" customWidth="1"/>
    <col min="4355" max="4355" width="9.28515625" style="22" bestFit="1" customWidth="1"/>
    <col min="4356" max="4356" width="10.28515625" style="22" bestFit="1" customWidth="1"/>
    <col min="4357" max="4357" width="11" style="22" bestFit="1" customWidth="1"/>
    <col min="4358" max="4358" width="10.28515625" style="22" bestFit="1" customWidth="1"/>
    <col min="4359" max="4359" width="9.28515625" style="22" bestFit="1" customWidth="1"/>
    <col min="4360" max="4360" width="10.28515625" style="22" bestFit="1" customWidth="1"/>
    <col min="4361" max="4361" width="11.140625" style="22" customWidth="1"/>
    <col min="4362" max="4362" width="10.28515625" style="22" bestFit="1" customWidth="1"/>
    <col min="4363" max="4363" width="15.85546875" style="22" customWidth="1"/>
    <col min="4364" max="4603" width="9.140625" style="22"/>
    <col min="4604" max="4604" width="8.28515625" style="22" customWidth="1"/>
    <col min="4605" max="4605" width="73.5703125" style="22" customWidth="1"/>
    <col min="4606" max="4606" width="17.85546875" style="22" customWidth="1"/>
    <col min="4607" max="4607" width="11.5703125" style="22" bestFit="1" customWidth="1"/>
    <col min="4608" max="4608" width="10" style="22" bestFit="1" customWidth="1"/>
    <col min="4609" max="4610" width="10.28515625" style="22" bestFit="1" customWidth="1"/>
    <col min="4611" max="4611" width="9.28515625" style="22" bestFit="1" customWidth="1"/>
    <col min="4612" max="4612" width="10.28515625" style="22" bestFit="1" customWidth="1"/>
    <col min="4613" max="4613" width="11" style="22" bestFit="1" customWidth="1"/>
    <col min="4614" max="4614" width="10.28515625" style="22" bestFit="1" customWidth="1"/>
    <col min="4615" max="4615" width="9.28515625" style="22" bestFit="1" customWidth="1"/>
    <col min="4616" max="4616" width="10.28515625" style="22" bestFit="1" customWidth="1"/>
    <col min="4617" max="4617" width="11.140625" style="22" customWidth="1"/>
    <col min="4618" max="4618" width="10.28515625" style="22" bestFit="1" customWidth="1"/>
    <col min="4619" max="4619" width="15.85546875" style="22" customWidth="1"/>
    <col min="4620" max="4859" width="9.140625" style="22"/>
    <col min="4860" max="4860" width="8.28515625" style="22" customWidth="1"/>
    <col min="4861" max="4861" width="73.5703125" style="22" customWidth="1"/>
    <col min="4862" max="4862" width="17.85546875" style="22" customWidth="1"/>
    <col min="4863" max="4863" width="11.5703125" style="22" bestFit="1" customWidth="1"/>
    <col min="4864" max="4864" width="10" style="22" bestFit="1" customWidth="1"/>
    <col min="4865" max="4866" width="10.28515625" style="22" bestFit="1" customWidth="1"/>
    <col min="4867" max="4867" width="9.28515625" style="22" bestFit="1" customWidth="1"/>
    <col min="4868" max="4868" width="10.28515625" style="22" bestFit="1" customWidth="1"/>
    <col min="4869" max="4869" width="11" style="22" bestFit="1" customWidth="1"/>
    <col min="4870" max="4870" width="10.28515625" style="22" bestFit="1" customWidth="1"/>
    <col min="4871" max="4871" width="9.28515625" style="22" bestFit="1" customWidth="1"/>
    <col min="4872" max="4872" width="10.28515625" style="22" bestFit="1" customWidth="1"/>
    <col min="4873" max="4873" width="11.140625" style="22" customWidth="1"/>
    <col min="4874" max="4874" width="10.28515625" style="22" bestFit="1" customWidth="1"/>
    <col min="4875" max="4875" width="15.85546875" style="22" customWidth="1"/>
    <col min="4876" max="5115" width="9.140625" style="22"/>
    <col min="5116" max="5116" width="8.28515625" style="22" customWidth="1"/>
    <col min="5117" max="5117" width="73.5703125" style="22" customWidth="1"/>
    <col min="5118" max="5118" width="17.85546875" style="22" customWidth="1"/>
    <col min="5119" max="5119" width="11.5703125" style="22" bestFit="1" customWidth="1"/>
    <col min="5120" max="5120" width="10" style="22" bestFit="1" customWidth="1"/>
    <col min="5121" max="5122" width="10.28515625" style="22" bestFit="1" customWidth="1"/>
    <col min="5123" max="5123" width="9.28515625" style="22" bestFit="1" customWidth="1"/>
    <col min="5124" max="5124" width="10.28515625" style="22" bestFit="1" customWidth="1"/>
    <col min="5125" max="5125" width="11" style="22" bestFit="1" customWidth="1"/>
    <col min="5126" max="5126" width="10.28515625" style="22" bestFit="1" customWidth="1"/>
    <col min="5127" max="5127" width="9.28515625" style="22" bestFit="1" customWidth="1"/>
    <col min="5128" max="5128" width="10.28515625" style="22" bestFit="1" customWidth="1"/>
    <col min="5129" max="5129" width="11.140625" style="22" customWidth="1"/>
    <col min="5130" max="5130" width="10.28515625" style="22" bestFit="1" customWidth="1"/>
    <col min="5131" max="5131" width="15.85546875" style="22" customWidth="1"/>
    <col min="5132" max="5371" width="9.140625" style="22"/>
    <col min="5372" max="5372" width="8.28515625" style="22" customWidth="1"/>
    <col min="5373" max="5373" width="73.5703125" style="22" customWidth="1"/>
    <col min="5374" max="5374" width="17.85546875" style="22" customWidth="1"/>
    <col min="5375" max="5375" width="11.5703125" style="22" bestFit="1" customWidth="1"/>
    <col min="5376" max="5376" width="10" style="22" bestFit="1" customWidth="1"/>
    <col min="5377" max="5378" width="10.28515625" style="22" bestFit="1" customWidth="1"/>
    <col min="5379" max="5379" width="9.28515625" style="22" bestFit="1" customWidth="1"/>
    <col min="5380" max="5380" width="10.28515625" style="22" bestFit="1" customWidth="1"/>
    <col min="5381" max="5381" width="11" style="22" bestFit="1" customWidth="1"/>
    <col min="5382" max="5382" width="10.28515625" style="22" bestFit="1" customWidth="1"/>
    <col min="5383" max="5383" width="9.28515625" style="22" bestFit="1" customWidth="1"/>
    <col min="5384" max="5384" width="10.28515625" style="22" bestFit="1" customWidth="1"/>
    <col min="5385" max="5385" width="11.140625" style="22" customWidth="1"/>
    <col min="5386" max="5386" width="10.28515625" style="22" bestFit="1" customWidth="1"/>
    <col min="5387" max="5387" width="15.85546875" style="22" customWidth="1"/>
    <col min="5388" max="5627" width="9.140625" style="22"/>
    <col min="5628" max="5628" width="8.28515625" style="22" customWidth="1"/>
    <col min="5629" max="5629" width="73.5703125" style="22" customWidth="1"/>
    <col min="5630" max="5630" width="17.85546875" style="22" customWidth="1"/>
    <col min="5631" max="5631" width="11.5703125" style="22" bestFit="1" customWidth="1"/>
    <col min="5632" max="5632" width="10" style="22" bestFit="1" customWidth="1"/>
    <col min="5633" max="5634" width="10.28515625" style="22" bestFit="1" customWidth="1"/>
    <col min="5635" max="5635" width="9.28515625" style="22" bestFit="1" customWidth="1"/>
    <col min="5636" max="5636" width="10.28515625" style="22" bestFit="1" customWidth="1"/>
    <col min="5637" max="5637" width="11" style="22" bestFit="1" customWidth="1"/>
    <col min="5638" max="5638" width="10.28515625" style="22" bestFit="1" customWidth="1"/>
    <col min="5639" max="5639" width="9.28515625" style="22" bestFit="1" customWidth="1"/>
    <col min="5640" max="5640" width="10.28515625" style="22" bestFit="1" customWidth="1"/>
    <col min="5641" max="5641" width="11.140625" style="22" customWidth="1"/>
    <col min="5642" max="5642" width="10.28515625" style="22" bestFit="1" customWidth="1"/>
    <col min="5643" max="5643" width="15.85546875" style="22" customWidth="1"/>
    <col min="5644" max="5883" width="9.140625" style="22"/>
    <col min="5884" max="5884" width="8.28515625" style="22" customWidth="1"/>
    <col min="5885" max="5885" width="73.5703125" style="22" customWidth="1"/>
    <col min="5886" max="5886" width="17.85546875" style="22" customWidth="1"/>
    <col min="5887" max="5887" width="11.5703125" style="22" bestFit="1" customWidth="1"/>
    <col min="5888" max="5888" width="10" style="22" bestFit="1" customWidth="1"/>
    <col min="5889" max="5890" width="10.28515625" style="22" bestFit="1" customWidth="1"/>
    <col min="5891" max="5891" width="9.28515625" style="22" bestFit="1" customWidth="1"/>
    <col min="5892" max="5892" width="10.28515625" style="22" bestFit="1" customWidth="1"/>
    <col min="5893" max="5893" width="11" style="22" bestFit="1" customWidth="1"/>
    <col min="5894" max="5894" width="10.28515625" style="22" bestFit="1" customWidth="1"/>
    <col min="5895" max="5895" width="9.28515625" style="22" bestFit="1" customWidth="1"/>
    <col min="5896" max="5896" width="10.28515625" style="22" bestFit="1" customWidth="1"/>
    <col min="5897" max="5897" width="11.140625" style="22" customWidth="1"/>
    <col min="5898" max="5898" width="10.28515625" style="22" bestFit="1" customWidth="1"/>
    <col min="5899" max="5899" width="15.85546875" style="22" customWidth="1"/>
    <col min="5900" max="6139" width="9.140625" style="22"/>
    <col min="6140" max="6140" width="8.28515625" style="22" customWidth="1"/>
    <col min="6141" max="6141" width="73.5703125" style="22" customWidth="1"/>
    <col min="6142" max="6142" width="17.85546875" style="22" customWidth="1"/>
    <col min="6143" max="6143" width="11.5703125" style="22" bestFit="1" customWidth="1"/>
    <col min="6144" max="6144" width="10" style="22" bestFit="1" customWidth="1"/>
    <col min="6145" max="6146" width="10.28515625" style="22" bestFit="1" customWidth="1"/>
    <col min="6147" max="6147" width="9.28515625" style="22" bestFit="1" customWidth="1"/>
    <col min="6148" max="6148" width="10.28515625" style="22" bestFit="1" customWidth="1"/>
    <col min="6149" max="6149" width="11" style="22" bestFit="1" customWidth="1"/>
    <col min="6150" max="6150" width="10.28515625" style="22" bestFit="1" customWidth="1"/>
    <col min="6151" max="6151" width="9.28515625" style="22" bestFit="1" customWidth="1"/>
    <col min="6152" max="6152" width="10.28515625" style="22" bestFit="1" customWidth="1"/>
    <col min="6153" max="6153" width="11.140625" style="22" customWidth="1"/>
    <col min="6154" max="6154" width="10.28515625" style="22" bestFit="1" customWidth="1"/>
    <col min="6155" max="6155" width="15.85546875" style="22" customWidth="1"/>
    <col min="6156" max="6395" width="9.140625" style="22"/>
    <col min="6396" max="6396" width="8.28515625" style="22" customWidth="1"/>
    <col min="6397" max="6397" width="73.5703125" style="22" customWidth="1"/>
    <col min="6398" max="6398" width="17.85546875" style="22" customWidth="1"/>
    <col min="6399" max="6399" width="11.5703125" style="22" bestFit="1" customWidth="1"/>
    <col min="6400" max="6400" width="10" style="22" bestFit="1" customWidth="1"/>
    <col min="6401" max="6402" width="10.28515625" style="22" bestFit="1" customWidth="1"/>
    <col min="6403" max="6403" width="9.28515625" style="22" bestFit="1" customWidth="1"/>
    <col min="6404" max="6404" width="10.28515625" style="22" bestFit="1" customWidth="1"/>
    <col min="6405" max="6405" width="11" style="22" bestFit="1" customWidth="1"/>
    <col min="6406" max="6406" width="10.28515625" style="22" bestFit="1" customWidth="1"/>
    <col min="6407" max="6407" width="9.28515625" style="22" bestFit="1" customWidth="1"/>
    <col min="6408" max="6408" width="10.28515625" style="22" bestFit="1" customWidth="1"/>
    <col min="6409" max="6409" width="11.140625" style="22" customWidth="1"/>
    <col min="6410" max="6410" width="10.28515625" style="22" bestFit="1" customWidth="1"/>
    <col min="6411" max="6411" width="15.85546875" style="22" customWidth="1"/>
    <col min="6412" max="6651" width="9.140625" style="22"/>
    <col min="6652" max="6652" width="8.28515625" style="22" customWidth="1"/>
    <col min="6653" max="6653" width="73.5703125" style="22" customWidth="1"/>
    <col min="6654" max="6654" width="17.85546875" style="22" customWidth="1"/>
    <col min="6655" max="6655" width="11.5703125" style="22" bestFit="1" customWidth="1"/>
    <col min="6656" max="6656" width="10" style="22" bestFit="1" customWidth="1"/>
    <col min="6657" max="6658" width="10.28515625" style="22" bestFit="1" customWidth="1"/>
    <col min="6659" max="6659" width="9.28515625" style="22" bestFit="1" customWidth="1"/>
    <col min="6660" max="6660" width="10.28515625" style="22" bestFit="1" customWidth="1"/>
    <col min="6661" max="6661" width="11" style="22" bestFit="1" customWidth="1"/>
    <col min="6662" max="6662" width="10.28515625" style="22" bestFit="1" customWidth="1"/>
    <col min="6663" max="6663" width="9.28515625" style="22" bestFit="1" customWidth="1"/>
    <col min="6664" max="6664" width="10.28515625" style="22" bestFit="1" customWidth="1"/>
    <col min="6665" max="6665" width="11.140625" style="22" customWidth="1"/>
    <col min="6666" max="6666" width="10.28515625" style="22" bestFit="1" customWidth="1"/>
    <col min="6667" max="6667" width="15.85546875" style="22" customWidth="1"/>
    <col min="6668" max="6907" width="9.140625" style="22"/>
    <col min="6908" max="6908" width="8.28515625" style="22" customWidth="1"/>
    <col min="6909" max="6909" width="73.5703125" style="22" customWidth="1"/>
    <col min="6910" max="6910" width="17.85546875" style="22" customWidth="1"/>
    <col min="6911" max="6911" width="11.5703125" style="22" bestFit="1" customWidth="1"/>
    <col min="6912" max="6912" width="10" style="22" bestFit="1" customWidth="1"/>
    <col min="6913" max="6914" width="10.28515625" style="22" bestFit="1" customWidth="1"/>
    <col min="6915" max="6915" width="9.28515625" style="22" bestFit="1" customWidth="1"/>
    <col min="6916" max="6916" width="10.28515625" style="22" bestFit="1" customWidth="1"/>
    <col min="6917" max="6917" width="11" style="22" bestFit="1" customWidth="1"/>
    <col min="6918" max="6918" width="10.28515625" style="22" bestFit="1" customWidth="1"/>
    <col min="6919" max="6919" width="9.28515625" style="22" bestFit="1" customWidth="1"/>
    <col min="6920" max="6920" width="10.28515625" style="22" bestFit="1" customWidth="1"/>
    <col min="6921" max="6921" width="11.140625" style="22" customWidth="1"/>
    <col min="6922" max="6922" width="10.28515625" style="22" bestFit="1" customWidth="1"/>
    <col min="6923" max="6923" width="15.85546875" style="22" customWidth="1"/>
    <col min="6924" max="7163" width="9.140625" style="22"/>
    <col min="7164" max="7164" width="8.28515625" style="22" customWidth="1"/>
    <col min="7165" max="7165" width="73.5703125" style="22" customWidth="1"/>
    <col min="7166" max="7166" width="17.85546875" style="22" customWidth="1"/>
    <col min="7167" max="7167" width="11.5703125" style="22" bestFit="1" customWidth="1"/>
    <col min="7168" max="7168" width="10" style="22" bestFit="1" customWidth="1"/>
    <col min="7169" max="7170" width="10.28515625" style="22" bestFit="1" customWidth="1"/>
    <col min="7171" max="7171" width="9.28515625" style="22" bestFit="1" customWidth="1"/>
    <col min="7172" max="7172" width="10.28515625" style="22" bestFit="1" customWidth="1"/>
    <col min="7173" max="7173" width="11" style="22" bestFit="1" customWidth="1"/>
    <col min="7174" max="7174" width="10.28515625" style="22" bestFit="1" customWidth="1"/>
    <col min="7175" max="7175" width="9.28515625" style="22" bestFit="1" customWidth="1"/>
    <col min="7176" max="7176" width="10.28515625" style="22" bestFit="1" customWidth="1"/>
    <col min="7177" max="7177" width="11.140625" style="22" customWidth="1"/>
    <col min="7178" max="7178" width="10.28515625" style="22" bestFit="1" customWidth="1"/>
    <col min="7179" max="7179" width="15.85546875" style="22" customWidth="1"/>
    <col min="7180" max="7419" width="9.140625" style="22"/>
    <col min="7420" max="7420" width="8.28515625" style="22" customWidth="1"/>
    <col min="7421" max="7421" width="73.5703125" style="22" customWidth="1"/>
    <col min="7422" max="7422" width="17.85546875" style="22" customWidth="1"/>
    <col min="7423" max="7423" width="11.5703125" style="22" bestFit="1" customWidth="1"/>
    <col min="7424" max="7424" width="10" style="22" bestFit="1" customWidth="1"/>
    <col min="7425" max="7426" width="10.28515625" style="22" bestFit="1" customWidth="1"/>
    <col min="7427" max="7427" width="9.28515625" style="22" bestFit="1" customWidth="1"/>
    <col min="7428" max="7428" width="10.28515625" style="22" bestFit="1" customWidth="1"/>
    <col min="7429" max="7429" width="11" style="22" bestFit="1" customWidth="1"/>
    <col min="7430" max="7430" width="10.28515625" style="22" bestFit="1" customWidth="1"/>
    <col min="7431" max="7431" width="9.28515625" style="22" bestFit="1" customWidth="1"/>
    <col min="7432" max="7432" width="10.28515625" style="22" bestFit="1" customWidth="1"/>
    <col min="7433" max="7433" width="11.140625" style="22" customWidth="1"/>
    <col min="7434" max="7434" width="10.28515625" style="22" bestFit="1" customWidth="1"/>
    <col min="7435" max="7435" width="15.85546875" style="22" customWidth="1"/>
    <col min="7436" max="7675" width="9.140625" style="22"/>
    <col min="7676" max="7676" width="8.28515625" style="22" customWidth="1"/>
    <col min="7677" max="7677" width="73.5703125" style="22" customWidth="1"/>
    <col min="7678" max="7678" width="17.85546875" style="22" customWidth="1"/>
    <col min="7679" max="7679" width="11.5703125" style="22" bestFit="1" customWidth="1"/>
    <col min="7680" max="7680" width="10" style="22" bestFit="1" customWidth="1"/>
    <col min="7681" max="7682" width="10.28515625" style="22" bestFit="1" customWidth="1"/>
    <col min="7683" max="7683" width="9.28515625" style="22" bestFit="1" customWidth="1"/>
    <col min="7684" max="7684" width="10.28515625" style="22" bestFit="1" customWidth="1"/>
    <col min="7685" max="7685" width="11" style="22" bestFit="1" customWidth="1"/>
    <col min="7686" max="7686" width="10.28515625" style="22" bestFit="1" customWidth="1"/>
    <col min="7687" max="7687" width="9.28515625" style="22" bestFit="1" customWidth="1"/>
    <col min="7688" max="7688" width="10.28515625" style="22" bestFit="1" customWidth="1"/>
    <col min="7689" max="7689" width="11.140625" style="22" customWidth="1"/>
    <col min="7690" max="7690" width="10.28515625" style="22" bestFit="1" customWidth="1"/>
    <col min="7691" max="7691" width="15.85546875" style="22" customWidth="1"/>
    <col min="7692" max="7931" width="9.140625" style="22"/>
    <col min="7932" max="7932" width="8.28515625" style="22" customWidth="1"/>
    <col min="7933" max="7933" width="73.5703125" style="22" customWidth="1"/>
    <col min="7934" max="7934" width="17.85546875" style="22" customWidth="1"/>
    <col min="7935" max="7935" width="11.5703125" style="22" bestFit="1" customWidth="1"/>
    <col min="7936" max="7936" width="10" style="22" bestFit="1" customWidth="1"/>
    <col min="7937" max="7938" width="10.28515625" style="22" bestFit="1" customWidth="1"/>
    <col min="7939" max="7939" width="9.28515625" style="22" bestFit="1" customWidth="1"/>
    <col min="7940" max="7940" width="10.28515625" style="22" bestFit="1" customWidth="1"/>
    <col min="7941" max="7941" width="11" style="22" bestFit="1" customWidth="1"/>
    <col min="7942" max="7942" width="10.28515625" style="22" bestFit="1" customWidth="1"/>
    <col min="7943" max="7943" width="9.28515625" style="22" bestFit="1" customWidth="1"/>
    <col min="7944" max="7944" width="10.28515625" style="22" bestFit="1" customWidth="1"/>
    <col min="7945" max="7945" width="11.140625" style="22" customWidth="1"/>
    <col min="7946" max="7946" width="10.28515625" style="22" bestFit="1" customWidth="1"/>
    <col min="7947" max="7947" width="15.85546875" style="22" customWidth="1"/>
    <col min="7948" max="8187" width="9.140625" style="22"/>
    <col min="8188" max="8188" width="8.28515625" style="22" customWidth="1"/>
    <col min="8189" max="8189" width="73.5703125" style="22" customWidth="1"/>
    <col min="8190" max="8190" width="17.85546875" style="22" customWidth="1"/>
    <col min="8191" max="8191" width="11.5703125" style="22" bestFit="1" customWidth="1"/>
    <col min="8192" max="8192" width="10" style="22" bestFit="1" customWidth="1"/>
    <col min="8193" max="8194" width="10.28515625" style="22" bestFit="1" customWidth="1"/>
    <col min="8195" max="8195" width="9.28515625" style="22" bestFit="1" customWidth="1"/>
    <col min="8196" max="8196" width="10.28515625" style="22" bestFit="1" customWidth="1"/>
    <col min="8197" max="8197" width="11" style="22" bestFit="1" customWidth="1"/>
    <col min="8198" max="8198" width="10.28515625" style="22" bestFit="1" customWidth="1"/>
    <col min="8199" max="8199" width="9.28515625" style="22" bestFit="1" customWidth="1"/>
    <col min="8200" max="8200" width="10.28515625" style="22" bestFit="1" customWidth="1"/>
    <col min="8201" max="8201" width="11.140625" style="22" customWidth="1"/>
    <col min="8202" max="8202" width="10.28515625" style="22" bestFit="1" customWidth="1"/>
    <col min="8203" max="8203" width="15.85546875" style="22" customWidth="1"/>
    <col min="8204" max="8443" width="9.140625" style="22"/>
    <col min="8444" max="8444" width="8.28515625" style="22" customWidth="1"/>
    <col min="8445" max="8445" width="73.5703125" style="22" customWidth="1"/>
    <col min="8446" max="8446" width="17.85546875" style="22" customWidth="1"/>
    <col min="8447" max="8447" width="11.5703125" style="22" bestFit="1" customWidth="1"/>
    <col min="8448" max="8448" width="10" style="22" bestFit="1" customWidth="1"/>
    <col min="8449" max="8450" width="10.28515625" style="22" bestFit="1" customWidth="1"/>
    <col min="8451" max="8451" width="9.28515625" style="22" bestFit="1" customWidth="1"/>
    <col min="8452" max="8452" width="10.28515625" style="22" bestFit="1" customWidth="1"/>
    <col min="8453" max="8453" width="11" style="22" bestFit="1" customWidth="1"/>
    <col min="8454" max="8454" width="10.28515625" style="22" bestFit="1" customWidth="1"/>
    <col min="8455" max="8455" width="9.28515625" style="22" bestFit="1" customWidth="1"/>
    <col min="8456" max="8456" width="10.28515625" style="22" bestFit="1" customWidth="1"/>
    <col min="8457" max="8457" width="11.140625" style="22" customWidth="1"/>
    <col min="8458" max="8458" width="10.28515625" style="22" bestFit="1" customWidth="1"/>
    <col min="8459" max="8459" width="15.85546875" style="22" customWidth="1"/>
    <col min="8460" max="8699" width="9.140625" style="22"/>
    <col min="8700" max="8700" width="8.28515625" style="22" customWidth="1"/>
    <col min="8701" max="8701" width="73.5703125" style="22" customWidth="1"/>
    <col min="8702" max="8702" width="17.85546875" style="22" customWidth="1"/>
    <col min="8703" max="8703" width="11.5703125" style="22" bestFit="1" customWidth="1"/>
    <col min="8704" max="8704" width="10" style="22" bestFit="1" customWidth="1"/>
    <col min="8705" max="8706" width="10.28515625" style="22" bestFit="1" customWidth="1"/>
    <col min="8707" max="8707" width="9.28515625" style="22" bestFit="1" customWidth="1"/>
    <col min="8708" max="8708" width="10.28515625" style="22" bestFit="1" customWidth="1"/>
    <col min="8709" max="8709" width="11" style="22" bestFit="1" customWidth="1"/>
    <col min="8710" max="8710" width="10.28515625" style="22" bestFit="1" customWidth="1"/>
    <col min="8711" max="8711" width="9.28515625" style="22" bestFit="1" customWidth="1"/>
    <col min="8712" max="8712" width="10.28515625" style="22" bestFit="1" customWidth="1"/>
    <col min="8713" max="8713" width="11.140625" style="22" customWidth="1"/>
    <col min="8714" max="8714" width="10.28515625" style="22" bestFit="1" customWidth="1"/>
    <col min="8715" max="8715" width="15.85546875" style="22" customWidth="1"/>
    <col min="8716" max="8955" width="9.140625" style="22"/>
    <col min="8956" max="8956" width="8.28515625" style="22" customWidth="1"/>
    <col min="8957" max="8957" width="73.5703125" style="22" customWidth="1"/>
    <col min="8958" max="8958" width="17.85546875" style="22" customWidth="1"/>
    <col min="8959" max="8959" width="11.5703125" style="22" bestFit="1" customWidth="1"/>
    <col min="8960" max="8960" width="10" style="22" bestFit="1" customWidth="1"/>
    <col min="8961" max="8962" width="10.28515625" style="22" bestFit="1" customWidth="1"/>
    <col min="8963" max="8963" width="9.28515625" style="22" bestFit="1" customWidth="1"/>
    <col min="8964" max="8964" width="10.28515625" style="22" bestFit="1" customWidth="1"/>
    <col min="8965" max="8965" width="11" style="22" bestFit="1" customWidth="1"/>
    <col min="8966" max="8966" width="10.28515625" style="22" bestFit="1" customWidth="1"/>
    <col min="8967" max="8967" width="9.28515625" style="22" bestFit="1" customWidth="1"/>
    <col min="8968" max="8968" width="10.28515625" style="22" bestFit="1" customWidth="1"/>
    <col min="8969" max="8969" width="11.140625" style="22" customWidth="1"/>
    <col min="8970" max="8970" width="10.28515625" style="22" bestFit="1" customWidth="1"/>
    <col min="8971" max="8971" width="15.85546875" style="22" customWidth="1"/>
    <col min="8972" max="9211" width="9.140625" style="22"/>
    <col min="9212" max="9212" width="8.28515625" style="22" customWidth="1"/>
    <col min="9213" max="9213" width="73.5703125" style="22" customWidth="1"/>
    <col min="9214" max="9214" width="17.85546875" style="22" customWidth="1"/>
    <col min="9215" max="9215" width="11.5703125" style="22" bestFit="1" customWidth="1"/>
    <col min="9216" max="9216" width="10" style="22" bestFit="1" customWidth="1"/>
    <col min="9217" max="9218" width="10.28515625" style="22" bestFit="1" customWidth="1"/>
    <col min="9219" max="9219" width="9.28515625" style="22" bestFit="1" customWidth="1"/>
    <col min="9220" max="9220" width="10.28515625" style="22" bestFit="1" customWidth="1"/>
    <col min="9221" max="9221" width="11" style="22" bestFit="1" customWidth="1"/>
    <col min="9222" max="9222" width="10.28515625" style="22" bestFit="1" customWidth="1"/>
    <col min="9223" max="9223" width="9.28515625" style="22" bestFit="1" customWidth="1"/>
    <col min="9224" max="9224" width="10.28515625" style="22" bestFit="1" customWidth="1"/>
    <col min="9225" max="9225" width="11.140625" style="22" customWidth="1"/>
    <col min="9226" max="9226" width="10.28515625" style="22" bestFit="1" customWidth="1"/>
    <col min="9227" max="9227" width="15.85546875" style="22" customWidth="1"/>
    <col min="9228" max="9467" width="9.140625" style="22"/>
    <col min="9468" max="9468" width="8.28515625" style="22" customWidth="1"/>
    <col min="9469" max="9469" width="73.5703125" style="22" customWidth="1"/>
    <col min="9470" max="9470" width="17.85546875" style="22" customWidth="1"/>
    <col min="9471" max="9471" width="11.5703125" style="22" bestFit="1" customWidth="1"/>
    <col min="9472" max="9472" width="10" style="22" bestFit="1" customWidth="1"/>
    <col min="9473" max="9474" width="10.28515625" style="22" bestFit="1" customWidth="1"/>
    <col min="9475" max="9475" width="9.28515625" style="22" bestFit="1" customWidth="1"/>
    <col min="9476" max="9476" width="10.28515625" style="22" bestFit="1" customWidth="1"/>
    <col min="9477" max="9477" width="11" style="22" bestFit="1" customWidth="1"/>
    <col min="9478" max="9478" width="10.28515625" style="22" bestFit="1" customWidth="1"/>
    <col min="9479" max="9479" width="9.28515625" style="22" bestFit="1" customWidth="1"/>
    <col min="9480" max="9480" width="10.28515625" style="22" bestFit="1" customWidth="1"/>
    <col min="9481" max="9481" width="11.140625" style="22" customWidth="1"/>
    <col min="9482" max="9482" width="10.28515625" style="22" bestFit="1" customWidth="1"/>
    <col min="9483" max="9483" width="15.85546875" style="22" customWidth="1"/>
    <col min="9484" max="9723" width="9.140625" style="22"/>
    <col min="9724" max="9724" width="8.28515625" style="22" customWidth="1"/>
    <col min="9725" max="9725" width="73.5703125" style="22" customWidth="1"/>
    <col min="9726" max="9726" width="17.85546875" style="22" customWidth="1"/>
    <col min="9727" max="9727" width="11.5703125" style="22" bestFit="1" customWidth="1"/>
    <col min="9728" max="9728" width="10" style="22" bestFit="1" customWidth="1"/>
    <col min="9729" max="9730" width="10.28515625" style="22" bestFit="1" customWidth="1"/>
    <col min="9731" max="9731" width="9.28515625" style="22" bestFit="1" customWidth="1"/>
    <col min="9732" max="9732" width="10.28515625" style="22" bestFit="1" customWidth="1"/>
    <col min="9733" max="9733" width="11" style="22" bestFit="1" customWidth="1"/>
    <col min="9734" max="9734" width="10.28515625" style="22" bestFit="1" customWidth="1"/>
    <col min="9735" max="9735" width="9.28515625" style="22" bestFit="1" customWidth="1"/>
    <col min="9736" max="9736" width="10.28515625" style="22" bestFit="1" customWidth="1"/>
    <col min="9737" max="9737" width="11.140625" style="22" customWidth="1"/>
    <col min="9738" max="9738" width="10.28515625" style="22" bestFit="1" customWidth="1"/>
    <col min="9739" max="9739" width="15.85546875" style="22" customWidth="1"/>
    <col min="9740" max="9979" width="9.140625" style="22"/>
    <col min="9980" max="9980" width="8.28515625" style="22" customWidth="1"/>
    <col min="9981" max="9981" width="73.5703125" style="22" customWidth="1"/>
    <col min="9982" max="9982" width="17.85546875" style="22" customWidth="1"/>
    <col min="9983" max="9983" width="11.5703125" style="22" bestFit="1" customWidth="1"/>
    <col min="9984" max="9984" width="10" style="22" bestFit="1" customWidth="1"/>
    <col min="9985" max="9986" width="10.28515625" style="22" bestFit="1" customWidth="1"/>
    <col min="9987" max="9987" width="9.28515625" style="22" bestFit="1" customWidth="1"/>
    <col min="9988" max="9988" width="10.28515625" style="22" bestFit="1" customWidth="1"/>
    <col min="9989" max="9989" width="11" style="22" bestFit="1" customWidth="1"/>
    <col min="9990" max="9990" width="10.28515625" style="22" bestFit="1" customWidth="1"/>
    <col min="9991" max="9991" width="9.28515625" style="22" bestFit="1" customWidth="1"/>
    <col min="9992" max="9992" width="10.28515625" style="22" bestFit="1" customWidth="1"/>
    <col min="9993" max="9993" width="11.140625" style="22" customWidth="1"/>
    <col min="9994" max="9994" width="10.28515625" style="22" bestFit="1" customWidth="1"/>
    <col min="9995" max="9995" width="15.85546875" style="22" customWidth="1"/>
    <col min="9996" max="10235" width="9.140625" style="22"/>
    <col min="10236" max="10236" width="8.28515625" style="22" customWidth="1"/>
    <col min="10237" max="10237" width="73.5703125" style="22" customWidth="1"/>
    <col min="10238" max="10238" width="17.85546875" style="22" customWidth="1"/>
    <col min="10239" max="10239" width="11.5703125" style="22" bestFit="1" customWidth="1"/>
    <col min="10240" max="10240" width="10" style="22" bestFit="1" customWidth="1"/>
    <col min="10241" max="10242" width="10.28515625" style="22" bestFit="1" customWidth="1"/>
    <col min="10243" max="10243" width="9.28515625" style="22" bestFit="1" customWidth="1"/>
    <col min="10244" max="10244" width="10.28515625" style="22" bestFit="1" customWidth="1"/>
    <col min="10245" max="10245" width="11" style="22" bestFit="1" customWidth="1"/>
    <col min="10246" max="10246" width="10.28515625" style="22" bestFit="1" customWidth="1"/>
    <col min="10247" max="10247" width="9.28515625" style="22" bestFit="1" customWidth="1"/>
    <col min="10248" max="10248" width="10.28515625" style="22" bestFit="1" customWidth="1"/>
    <col min="10249" max="10249" width="11.140625" style="22" customWidth="1"/>
    <col min="10250" max="10250" width="10.28515625" style="22" bestFit="1" customWidth="1"/>
    <col min="10251" max="10251" width="15.85546875" style="22" customWidth="1"/>
    <col min="10252" max="10491" width="9.140625" style="22"/>
    <col min="10492" max="10492" width="8.28515625" style="22" customWidth="1"/>
    <col min="10493" max="10493" width="73.5703125" style="22" customWidth="1"/>
    <col min="10494" max="10494" width="17.85546875" style="22" customWidth="1"/>
    <col min="10495" max="10495" width="11.5703125" style="22" bestFit="1" customWidth="1"/>
    <col min="10496" max="10496" width="10" style="22" bestFit="1" customWidth="1"/>
    <col min="10497" max="10498" width="10.28515625" style="22" bestFit="1" customWidth="1"/>
    <col min="10499" max="10499" width="9.28515625" style="22" bestFit="1" customWidth="1"/>
    <col min="10500" max="10500" width="10.28515625" style="22" bestFit="1" customWidth="1"/>
    <col min="10501" max="10501" width="11" style="22" bestFit="1" customWidth="1"/>
    <col min="10502" max="10502" width="10.28515625" style="22" bestFit="1" customWidth="1"/>
    <col min="10503" max="10503" width="9.28515625" style="22" bestFit="1" customWidth="1"/>
    <col min="10504" max="10504" width="10.28515625" style="22" bestFit="1" customWidth="1"/>
    <col min="10505" max="10505" width="11.140625" style="22" customWidth="1"/>
    <col min="10506" max="10506" width="10.28515625" style="22" bestFit="1" customWidth="1"/>
    <col min="10507" max="10507" width="15.85546875" style="22" customWidth="1"/>
    <col min="10508" max="10747" width="9.140625" style="22"/>
    <col min="10748" max="10748" width="8.28515625" style="22" customWidth="1"/>
    <col min="10749" max="10749" width="73.5703125" style="22" customWidth="1"/>
    <col min="10750" max="10750" width="17.85546875" style="22" customWidth="1"/>
    <col min="10751" max="10751" width="11.5703125" style="22" bestFit="1" customWidth="1"/>
    <col min="10752" max="10752" width="10" style="22" bestFit="1" customWidth="1"/>
    <col min="10753" max="10754" width="10.28515625" style="22" bestFit="1" customWidth="1"/>
    <col min="10755" max="10755" width="9.28515625" style="22" bestFit="1" customWidth="1"/>
    <col min="10756" max="10756" width="10.28515625" style="22" bestFit="1" customWidth="1"/>
    <col min="10757" max="10757" width="11" style="22" bestFit="1" customWidth="1"/>
    <col min="10758" max="10758" width="10.28515625" style="22" bestFit="1" customWidth="1"/>
    <col min="10759" max="10759" width="9.28515625" style="22" bestFit="1" customWidth="1"/>
    <col min="10760" max="10760" width="10.28515625" style="22" bestFit="1" customWidth="1"/>
    <col min="10761" max="10761" width="11.140625" style="22" customWidth="1"/>
    <col min="10762" max="10762" width="10.28515625" style="22" bestFit="1" customWidth="1"/>
    <col min="10763" max="10763" width="15.85546875" style="22" customWidth="1"/>
    <col min="10764" max="11003" width="9.140625" style="22"/>
    <col min="11004" max="11004" width="8.28515625" style="22" customWidth="1"/>
    <col min="11005" max="11005" width="73.5703125" style="22" customWidth="1"/>
    <col min="11006" max="11006" width="17.85546875" style="22" customWidth="1"/>
    <col min="11007" max="11007" width="11.5703125" style="22" bestFit="1" customWidth="1"/>
    <col min="11008" max="11008" width="10" style="22" bestFit="1" customWidth="1"/>
    <col min="11009" max="11010" width="10.28515625" style="22" bestFit="1" customWidth="1"/>
    <col min="11011" max="11011" width="9.28515625" style="22" bestFit="1" customWidth="1"/>
    <col min="11012" max="11012" width="10.28515625" style="22" bestFit="1" customWidth="1"/>
    <col min="11013" max="11013" width="11" style="22" bestFit="1" customWidth="1"/>
    <col min="11014" max="11014" width="10.28515625" style="22" bestFit="1" customWidth="1"/>
    <col min="11015" max="11015" width="9.28515625" style="22" bestFit="1" customWidth="1"/>
    <col min="11016" max="11016" width="10.28515625" style="22" bestFit="1" customWidth="1"/>
    <col min="11017" max="11017" width="11.140625" style="22" customWidth="1"/>
    <col min="11018" max="11018" width="10.28515625" style="22" bestFit="1" customWidth="1"/>
    <col min="11019" max="11019" width="15.85546875" style="22" customWidth="1"/>
    <col min="11020" max="11259" width="9.140625" style="22"/>
    <col min="11260" max="11260" width="8.28515625" style="22" customWidth="1"/>
    <col min="11261" max="11261" width="73.5703125" style="22" customWidth="1"/>
    <col min="11262" max="11262" width="17.85546875" style="22" customWidth="1"/>
    <col min="11263" max="11263" width="11.5703125" style="22" bestFit="1" customWidth="1"/>
    <col min="11264" max="11264" width="10" style="22" bestFit="1" customWidth="1"/>
    <col min="11265" max="11266" width="10.28515625" style="22" bestFit="1" customWidth="1"/>
    <col min="11267" max="11267" width="9.28515625" style="22" bestFit="1" customWidth="1"/>
    <col min="11268" max="11268" width="10.28515625" style="22" bestFit="1" customWidth="1"/>
    <col min="11269" max="11269" width="11" style="22" bestFit="1" customWidth="1"/>
    <col min="11270" max="11270" width="10.28515625" style="22" bestFit="1" customWidth="1"/>
    <col min="11271" max="11271" width="9.28515625" style="22" bestFit="1" customWidth="1"/>
    <col min="11272" max="11272" width="10.28515625" style="22" bestFit="1" customWidth="1"/>
    <col min="11273" max="11273" width="11.140625" style="22" customWidth="1"/>
    <col min="11274" max="11274" width="10.28515625" style="22" bestFit="1" customWidth="1"/>
    <col min="11275" max="11275" width="15.85546875" style="22" customWidth="1"/>
    <col min="11276" max="11515" width="9.140625" style="22"/>
    <col min="11516" max="11516" width="8.28515625" style="22" customWidth="1"/>
    <col min="11517" max="11517" width="73.5703125" style="22" customWidth="1"/>
    <col min="11518" max="11518" width="17.85546875" style="22" customWidth="1"/>
    <col min="11519" max="11519" width="11.5703125" style="22" bestFit="1" customWidth="1"/>
    <col min="11520" max="11520" width="10" style="22" bestFit="1" customWidth="1"/>
    <col min="11521" max="11522" width="10.28515625" style="22" bestFit="1" customWidth="1"/>
    <col min="11523" max="11523" width="9.28515625" style="22" bestFit="1" customWidth="1"/>
    <col min="11524" max="11524" width="10.28515625" style="22" bestFit="1" customWidth="1"/>
    <col min="11525" max="11525" width="11" style="22" bestFit="1" customWidth="1"/>
    <col min="11526" max="11526" width="10.28515625" style="22" bestFit="1" customWidth="1"/>
    <col min="11527" max="11527" width="9.28515625" style="22" bestFit="1" customWidth="1"/>
    <col min="11528" max="11528" width="10.28515625" style="22" bestFit="1" customWidth="1"/>
    <col min="11529" max="11529" width="11.140625" style="22" customWidth="1"/>
    <col min="11530" max="11530" width="10.28515625" style="22" bestFit="1" customWidth="1"/>
    <col min="11531" max="11531" width="15.85546875" style="22" customWidth="1"/>
    <col min="11532" max="11771" width="9.140625" style="22"/>
    <col min="11772" max="11772" width="8.28515625" style="22" customWidth="1"/>
    <col min="11773" max="11773" width="73.5703125" style="22" customWidth="1"/>
    <col min="11774" max="11774" width="17.85546875" style="22" customWidth="1"/>
    <col min="11775" max="11775" width="11.5703125" style="22" bestFit="1" customWidth="1"/>
    <col min="11776" max="11776" width="10" style="22" bestFit="1" customWidth="1"/>
    <col min="11777" max="11778" width="10.28515625" style="22" bestFit="1" customWidth="1"/>
    <col min="11779" max="11779" width="9.28515625" style="22" bestFit="1" customWidth="1"/>
    <col min="11780" max="11780" width="10.28515625" style="22" bestFit="1" customWidth="1"/>
    <col min="11781" max="11781" width="11" style="22" bestFit="1" customWidth="1"/>
    <col min="11782" max="11782" width="10.28515625" style="22" bestFit="1" customWidth="1"/>
    <col min="11783" max="11783" width="9.28515625" style="22" bestFit="1" customWidth="1"/>
    <col min="11784" max="11784" width="10.28515625" style="22" bestFit="1" customWidth="1"/>
    <col min="11785" max="11785" width="11.140625" style="22" customWidth="1"/>
    <col min="11786" max="11786" width="10.28515625" style="22" bestFit="1" customWidth="1"/>
    <col min="11787" max="11787" width="15.85546875" style="22" customWidth="1"/>
    <col min="11788" max="12027" width="9.140625" style="22"/>
    <col min="12028" max="12028" width="8.28515625" style="22" customWidth="1"/>
    <col min="12029" max="12029" width="73.5703125" style="22" customWidth="1"/>
    <col min="12030" max="12030" width="17.85546875" style="22" customWidth="1"/>
    <col min="12031" max="12031" width="11.5703125" style="22" bestFit="1" customWidth="1"/>
    <col min="12032" max="12032" width="10" style="22" bestFit="1" customWidth="1"/>
    <col min="12033" max="12034" width="10.28515625" style="22" bestFit="1" customWidth="1"/>
    <col min="12035" max="12035" width="9.28515625" style="22" bestFit="1" customWidth="1"/>
    <col min="12036" max="12036" width="10.28515625" style="22" bestFit="1" customWidth="1"/>
    <col min="12037" max="12037" width="11" style="22" bestFit="1" customWidth="1"/>
    <col min="12038" max="12038" width="10.28515625" style="22" bestFit="1" customWidth="1"/>
    <col min="12039" max="12039" width="9.28515625" style="22" bestFit="1" customWidth="1"/>
    <col min="12040" max="12040" width="10.28515625" style="22" bestFit="1" customWidth="1"/>
    <col min="12041" max="12041" width="11.140625" style="22" customWidth="1"/>
    <col min="12042" max="12042" width="10.28515625" style="22" bestFit="1" customWidth="1"/>
    <col min="12043" max="12043" width="15.85546875" style="22" customWidth="1"/>
    <col min="12044" max="12283" width="9.140625" style="22"/>
    <col min="12284" max="12284" width="8.28515625" style="22" customWidth="1"/>
    <col min="12285" max="12285" width="73.5703125" style="22" customWidth="1"/>
    <col min="12286" max="12286" width="17.85546875" style="22" customWidth="1"/>
    <col min="12287" max="12287" width="11.5703125" style="22" bestFit="1" customWidth="1"/>
    <col min="12288" max="12288" width="10" style="22" bestFit="1" customWidth="1"/>
    <col min="12289" max="12290" width="10.28515625" style="22" bestFit="1" customWidth="1"/>
    <col min="12291" max="12291" width="9.28515625" style="22" bestFit="1" customWidth="1"/>
    <col min="12292" max="12292" width="10.28515625" style="22" bestFit="1" customWidth="1"/>
    <col min="12293" max="12293" width="11" style="22" bestFit="1" customWidth="1"/>
    <col min="12294" max="12294" width="10.28515625" style="22" bestFit="1" customWidth="1"/>
    <col min="12295" max="12295" width="9.28515625" style="22" bestFit="1" customWidth="1"/>
    <col min="12296" max="12296" width="10.28515625" style="22" bestFit="1" customWidth="1"/>
    <col min="12297" max="12297" width="11.140625" style="22" customWidth="1"/>
    <col min="12298" max="12298" width="10.28515625" style="22" bestFit="1" customWidth="1"/>
    <col min="12299" max="12299" width="15.85546875" style="22" customWidth="1"/>
    <col min="12300" max="12539" width="9.140625" style="22"/>
    <col min="12540" max="12540" width="8.28515625" style="22" customWidth="1"/>
    <col min="12541" max="12541" width="73.5703125" style="22" customWidth="1"/>
    <col min="12542" max="12542" width="17.85546875" style="22" customWidth="1"/>
    <col min="12543" max="12543" width="11.5703125" style="22" bestFit="1" customWidth="1"/>
    <col min="12544" max="12544" width="10" style="22" bestFit="1" customWidth="1"/>
    <col min="12545" max="12546" width="10.28515625" style="22" bestFit="1" customWidth="1"/>
    <col min="12547" max="12547" width="9.28515625" style="22" bestFit="1" customWidth="1"/>
    <col min="12548" max="12548" width="10.28515625" style="22" bestFit="1" customWidth="1"/>
    <col min="12549" max="12549" width="11" style="22" bestFit="1" customWidth="1"/>
    <col min="12550" max="12550" width="10.28515625" style="22" bestFit="1" customWidth="1"/>
    <col min="12551" max="12551" width="9.28515625" style="22" bestFit="1" customWidth="1"/>
    <col min="12552" max="12552" width="10.28515625" style="22" bestFit="1" customWidth="1"/>
    <col min="12553" max="12553" width="11.140625" style="22" customWidth="1"/>
    <col min="12554" max="12554" width="10.28515625" style="22" bestFit="1" customWidth="1"/>
    <col min="12555" max="12555" width="15.85546875" style="22" customWidth="1"/>
    <col min="12556" max="12795" width="9.140625" style="22"/>
    <col min="12796" max="12796" width="8.28515625" style="22" customWidth="1"/>
    <col min="12797" max="12797" width="73.5703125" style="22" customWidth="1"/>
    <col min="12798" max="12798" width="17.85546875" style="22" customWidth="1"/>
    <col min="12799" max="12799" width="11.5703125" style="22" bestFit="1" customWidth="1"/>
    <col min="12800" max="12800" width="10" style="22" bestFit="1" customWidth="1"/>
    <col min="12801" max="12802" width="10.28515625" style="22" bestFit="1" customWidth="1"/>
    <col min="12803" max="12803" width="9.28515625" style="22" bestFit="1" customWidth="1"/>
    <col min="12804" max="12804" width="10.28515625" style="22" bestFit="1" customWidth="1"/>
    <col min="12805" max="12805" width="11" style="22" bestFit="1" customWidth="1"/>
    <col min="12806" max="12806" width="10.28515625" style="22" bestFit="1" customWidth="1"/>
    <col min="12807" max="12807" width="9.28515625" style="22" bestFit="1" customWidth="1"/>
    <col min="12808" max="12808" width="10.28515625" style="22" bestFit="1" customWidth="1"/>
    <col min="12809" max="12809" width="11.140625" style="22" customWidth="1"/>
    <col min="12810" max="12810" width="10.28515625" style="22" bestFit="1" customWidth="1"/>
    <col min="12811" max="12811" width="15.85546875" style="22" customWidth="1"/>
    <col min="12812" max="13051" width="9.140625" style="22"/>
    <col min="13052" max="13052" width="8.28515625" style="22" customWidth="1"/>
    <col min="13053" max="13053" width="73.5703125" style="22" customWidth="1"/>
    <col min="13054" max="13054" width="17.85546875" style="22" customWidth="1"/>
    <col min="13055" max="13055" width="11.5703125" style="22" bestFit="1" customWidth="1"/>
    <col min="13056" max="13056" width="10" style="22" bestFit="1" customWidth="1"/>
    <col min="13057" max="13058" width="10.28515625" style="22" bestFit="1" customWidth="1"/>
    <col min="13059" max="13059" width="9.28515625" style="22" bestFit="1" customWidth="1"/>
    <col min="13060" max="13060" width="10.28515625" style="22" bestFit="1" customWidth="1"/>
    <col min="13061" max="13061" width="11" style="22" bestFit="1" customWidth="1"/>
    <col min="13062" max="13062" width="10.28515625" style="22" bestFit="1" customWidth="1"/>
    <col min="13063" max="13063" width="9.28515625" style="22" bestFit="1" customWidth="1"/>
    <col min="13064" max="13064" width="10.28515625" style="22" bestFit="1" customWidth="1"/>
    <col min="13065" max="13065" width="11.140625" style="22" customWidth="1"/>
    <col min="13066" max="13066" width="10.28515625" style="22" bestFit="1" customWidth="1"/>
    <col min="13067" max="13067" width="15.85546875" style="22" customWidth="1"/>
    <col min="13068" max="13307" width="9.140625" style="22"/>
    <col min="13308" max="13308" width="8.28515625" style="22" customWidth="1"/>
    <col min="13309" max="13309" width="73.5703125" style="22" customWidth="1"/>
    <col min="13310" max="13310" width="17.85546875" style="22" customWidth="1"/>
    <col min="13311" max="13311" width="11.5703125" style="22" bestFit="1" customWidth="1"/>
    <col min="13312" max="13312" width="10" style="22" bestFit="1" customWidth="1"/>
    <col min="13313" max="13314" width="10.28515625" style="22" bestFit="1" customWidth="1"/>
    <col min="13315" max="13315" width="9.28515625" style="22" bestFit="1" customWidth="1"/>
    <col min="13316" max="13316" width="10.28515625" style="22" bestFit="1" customWidth="1"/>
    <col min="13317" max="13317" width="11" style="22" bestFit="1" customWidth="1"/>
    <col min="13318" max="13318" width="10.28515625" style="22" bestFit="1" customWidth="1"/>
    <col min="13319" max="13319" width="9.28515625" style="22" bestFit="1" customWidth="1"/>
    <col min="13320" max="13320" width="10.28515625" style="22" bestFit="1" customWidth="1"/>
    <col min="13321" max="13321" width="11.140625" style="22" customWidth="1"/>
    <col min="13322" max="13322" width="10.28515625" style="22" bestFit="1" customWidth="1"/>
    <col min="13323" max="13323" width="15.85546875" style="22" customWidth="1"/>
    <col min="13324" max="13563" width="9.140625" style="22"/>
    <col min="13564" max="13564" width="8.28515625" style="22" customWidth="1"/>
    <col min="13565" max="13565" width="73.5703125" style="22" customWidth="1"/>
    <col min="13566" max="13566" width="17.85546875" style="22" customWidth="1"/>
    <col min="13567" max="13567" width="11.5703125" style="22" bestFit="1" customWidth="1"/>
    <col min="13568" max="13568" width="10" style="22" bestFit="1" customWidth="1"/>
    <col min="13569" max="13570" width="10.28515625" style="22" bestFit="1" customWidth="1"/>
    <col min="13571" max="13571" width="9.28515625" style="22" bestFit="1" customWidth="1"/>
    <col min="13572" max="13572" width="10.28515625" style="22" bestFit="1" customWidth="1"/>
    <col min="13573" max="13573" width="11" style="22" bestFit="1" customWidth="1"/>
    <col min="13574" max="13574" width="10.28515625" style="22" bestFit="1" customWidth="1"/>
    <col min="13575" max="13575" width="9.28515625" style="22" bestFit="1" customWidth="1"/>
    <col min="13576" max="13576" width="10.28515625" style="22" bestFit="1" customWidth="1"/>
    <col min="13577" max="13577" width="11.140625" style="22" customWidth="1"/>
    <col min="13578" max="13578" width="10.28515625" style="22" bestFit="1" customWidth="1"/>
    <col min="13579" max="13579" width="15.85546875" style="22" customWidth="1"/>
    <col min="13580" max="13819" width="9.140625" style="22"/>
    <col min="13820" max="13820" width="8.28515625" style="22" customWidth="1"/>
    <col min="13821" max="13821" width="73.5703125" style="22" customWidth="1"/>
    <col min="13822" max="13822" width="17.85546875" style="22" customWidth="1"/>
    <col min="13823" max="13823" width="11.5703125" style="22" bestFit="1" customWidth="1"/>
    <col min="13824" max="13824" width="10" style="22" bestFit="1" customWidth="1"/>
    <col min="13825" max="13826" width="10.28515625" style="22" bestFit="1" customWidth="1"/>
    <col min="13827" max="13827" width="9.28515625" style="22" bestFit="1" customWidth="1"/>
    <col min="13828" max="13828" width="10.28515625" style="22" bestFit="1" customWidth="1"/>
    <col min="13829" max="13829" width="11" style="22" bestFit="1" customWidth="1"/>
    <col min="13830" max="13830" width="10.28515625" style="22" bestFit="1" customWidth="1"/>
    <col min="13831" max="13831" width="9.28515625" style="22" bestFit="1" customWidth="1"/>
    <col min="13832" max="13832" width="10.28515625" style="22" bestFit="1" customWidth="1"/>
    <col min="13833" max="13833" width="11.140625" style="22" customWidth="1"/>
    <col min="13834" max="13834" width="10.28515625" style="22" bestFit="1" customWidth="1"/>
    <col min="13835" max="13835" width="15.85546875" style="22" customWidth="1"/>
    <col min="13836" max="14075" width="9.140625" style="22"/>
    <col min="14076" max="14076" width="8.28515625" style="22" customWidth="1"/>
    <col min="14077" max="14077" width="73.5703125" style="22" customWidth="1"/>
    <col min="14078" max="14078" width="17.85546875" style="22" customWidth="1"/>
    <col min="14079" max="14079" width="11.5703125" style="22" bestFit="1" customWidth="1"/>
    <col min="14080" max="14080" width="10" style="22" bestFit="1" customWidth="1"/>
    <col min="14081" max="14082" width="10.28515625" style="22" bestFit="1" customWidth="1"/>
    <col min="14083" max="14083" width="9.28515625" style="22" bestFit="1" customWidth="1"/>
    <col min="14084" max="14084" width="10.28515625" style="22" bestFit="1" customWidth="1"/>
    <col min="14085" max="14085" width="11" style="22" bestFit="1" customWidth="1"/>
    <col min="14086" max="14086" width="10.28515625" style="22" bestFit="1" customWidth="1"/>
    <col min="14087" max="14087" width="9.28515625" style="22" bestFit="1" customWidth="1"/>
    <col min="14088" max="14088" width="10.28515625" style="22" bestFit="1" customWidth="1"/>
    <col min="14089" max="14089" width="11.140625" style="22" customWidth="1"/>
    <col min="14090" max="14090" width="10.28515625" style="22" bestFit="1" customWidth="1"/>
    <col min="14091" max="14091" width="15.85546875" style="22" customWidth="1"/>
    <col min="14092" max="14331" width="9.140625" style="22"/>
    <col min="14332" max="14332" width="8.28515625" style="22" customWidth="1"/>
    <col min="14333" max="14333" width="73.5703125" style="22" customWidth="1"/>
    <col min="14334" max="14334" width="17.85546875" style="22" customWidth="1"/>
    <col min="14335" max="14335" width="11.5703125" style="22" bestFit="1" customWidth="1"/>
    <col min="14336" max="14336" width="10" style="22" bestFit="1" customWidth="1"/>
    <col min="14337" max="14338" width="10.28515625" style="22" bestFit="1" customWidth="1"/>
    <col min="14339" max="14339" width="9.28515625" style="22" bestFit="1" customWidth="1"/>
    <col min="14340" max="14340" width="10.28515625" style="22" bestFit="1" customWidth="1"/>
    <col min="14341" max="14341" width="11" style="22" bestFit="1" customWidth="1"/>
    <col min="14342" max="14342" width="10.28515625" style="22" bestFit="1" customWidth="1"/>
    <col min="14343" max="14343" width="9.28515625" style="22" bestFit="1" customWidth="1"/>
    <col min="14344" max="14344" width="10.28515625" style="22" bestFit="1" customWidth="1"/>
    <col min="14345" max="14345" width="11.140625" style="22" customWidth="1"/>
    <col min="14346" max="14346" width="10.28515625" style="22" bestFit="1" customWidth="1"/>
    <col min="14347" max="14347" width="15.85546875" style="22" customWidth="1"/>
    <col min="14348" max="14587" width="9.140625" style="22"/>
    <col min="14588" max="14588" width="8.28515625" style="22" customWidth="1"/>
    <col min="14589" max="14589" width="73.5703125" style="22" customWidth="1"/>
    <col min="14590" max="14590" width="17.85546875" style="22" customWidth="1"/>
    <col min="14591" max="14591" width="11.5703125" style="22" bestFit="1" customWidth="1"/>
    <col min="14592" max="14592" width="10" style="22" bestFit="1" customWidth="1"/>
    <col min="14593" max="14594" width="10.28515625" style="22" bestFit="1" customWidth="1"/>
    <col min="14595" max="14595" width="9.28515625" style="22" bestFit="1" customWidth="1"/>
    <col min="14596" max="14596" width="10.28515625" style="22" bestFit="1" customWidth="1"/>
    <col min="14597" max="14597" width="11" style="22" bestFit="1" customWidth="1"/>
    <col min="14598" max="14598" width="10.28515625" style="22" bestFit="1" customWidth="1"/>
    <col min="14599" max="14599" width="9.28515625" style="22" bestFit="1" customWidth="1"/>
    <col min="14600" max="14600" width="10.28515625" style="22" bestFit="1" customWidth="1"/>
    <col min="14601" max="14601" width="11.140625" style="22" customWidth="1"/>
    <col min="14602" max="14602" width="10.28515625" style="22" bestFit="1" customWidth="1"/>
    <col min="14603" max="14603" width="15.85546875" style="22" customWidth="1"/>
    <col min="14604" max="14843" width="9.140625" style="22"/>
    <col min="14844" max="14844" width="8.28515625" style="22" customWidth="1"/>
    <col min="14845" max="14845" width="73.5703125" style="22" customWidth="1"/>
    <col min="14846" max="14846" width="17.85546875" style="22" customWidth="1"/>
    <col min="14847" max="14847" width="11.5703125" style="22" bestFit="1" customWidth="1"/>
    <col min="14848" max="14848" width="10" style="22" bestFit="1" customWidth="1"/>
    <col min="14849" max="14850" width="10.28515625" style="22" bestFit="1" customWidth="1"/>
    <col min="14851" max="14851" width="9.28515625" style="22" bestFit="1" customWidth="1"/>
    <col min="14852" max="14852" width="10.28515625" style="22" bestFit="1" customWidth="1"/>
    <col min="14853" max="14853" width="11" style="22" bestFit="1" customWidth="1"/>
    <col min="14854" max="14854" width="10.28515625" style="22" bestFit="1" customWidth="1"/>
    <col min="14855" max="14855" width="9.28515625" style="22" bestFit="1" customWidth="1"/>
    <col min="14856" max="14856" width="10.28515625" style="22" bestFit="1" customWidth="1"/>
    <col min="14857" max="14857" width="11.140625" style="22" customWidth="1"/>
    <col min="14858" max="14858" width="10.28515625" style="22" bestFit="1" customWidth="1"/>
    <col min="14859" max="14859" width="15.85546875" style="22" customWidth="1"/>
    <col min="14860" max="15099" width="9.140625" style="22"/>
    <col min="15100" max="15100" width="8.28515625" style="22" customWidth="1"/>
    <col min="15101" max="15101" width="73.5703125" style="22" customWidth="1"/>
    <col min="15102" max="15102" width="17.85546875" style="22" customWidth="1"/>
    <col min="15103" max="15103" width="11.5703125" style="22" bestFit="1" customWidth="1"/>
    <col min="15104" max="15104" width="10" style="22" bestFit="1" customWidth="1"/>
    <col min="15105" max="15106" width="10.28515625" style="22" bestFit="1" customWidth="1"/>
    <col min="15107" max="15107" width="9.28515625" style="22" bestFit="1" customWidth="1"/>
    <col min="15108" max="15108" width="10.28515625" style="22" bestFit="1" customWidth="1"/>
    <col min="15109" max="15109" width="11" style="22" bestFit="1" customWidth="1"/>
    <col min="15110" max="15110" width="10.28515625" style="22" bestFit="1" customWidth="1"/>
    <col min="15111" max="15111" width="9.28515625" style="22" bestFit="1" customWidth="1"/>
    <col min="15112" max="15112" width="10.28515625" style="22" bestFit="1" customWidth="1"/>
    <col min="15113" max="15113" width="11.140625" style="22" customWidth="1"/>
    <col min="15114" max="15114" width="10.28515625" style="22" bestFit="1" customWidth="1"/>
    <col min="15115" max="15115" width="15.85546875" style="22" customWidth="1"/>
    <col min="15116" max="15355" width="9.140625" style="22"/>
    <col min="15356" max="15356" width="8.28515625" style="22" customWidth="1"/>
    <col min="15357" max="15357" width="73.5703125" style="22" customWidth="1"/>
    <col min="15358" max="15358" width="17.85546875" style="22" customWidth="1"/>
    <col min="15359" max="15359" width="11.5703125" style="22" bestFit="1" customWidth="1"/>
    <col min="15360" max="15360" width="10" style="22" bestFit="1" customWidth="1"/>
    <col min="15361" max="15362" width="10.28515625" style="22" bestFit="1" customWidth="1"/>
    <col min="15363" max="15363" width="9.28515625" style="22" bestFit="1" customWidth="1"/>
    <col min="15364" max="15364" width="10.28515625" style="22" bestFit="1" customWidth="1"/>
    <col min="15365" max="15365" width="11" style="22" bestFit="1" customWidth="1"/>
    <col min="15366" max="15366" width="10.28515625" style="22" bestFit="1" customWidth="1"/>
    <col min="15367" max="15367" width="9.28515625" style="22" bestFit="1" customWidth="1"/>
    <col min="15368" max="15368" width="10.28515625" style="22" bestFit="1" customWidth="1"/>
    <col min="15369" max="15369" width="11.140625" style="22" customWidth="1"/>
    <col min="15370" max="15370" width="10.28515625" style="22" bestFit="1" customWidth="1"/>
    <col min="15371" max="15371" width="15.85546875" style="22" customWidth="1"/>
    <col min="15372" max="15611" width="9.140625" style="22"/>
    <col min="15612" max="15612" width="8.28515625" style="22" customWidth="1"/>
    <col min="15613" max="15613" width="73.5703125" style="22" customWidth="1"/>
    <col min="15614" max="15614" width="17.85546875" style="22" customWidth="1"/>
    <col min="15615" max="15615" width="11.5703125" style="22" bestFit="1" customWidth="1"/>
    <col min="15616" max="15616" width="10" style="22" bestFit="1" customWidth="1"/>
    <col min="15617" max="15618" width="10.28515625" style="22" bestFit="1" customWidth="1"/>
    <col min="15619" max="15619" width="9.28515625" style="22" bestFit="1" customWidth="1"/>
    <col min="15620" max="15620" width="10.28515625" style="22" bestFit="1" customWidth="1"/>
    <col min="15621" max="15621" width="11" style="22" bestFit="1" customWidth="1"/>
    <col min="15622" max="15622" width="10.28515625" style="22" bestFit="1" customWidth="1"/>
    <col min="15623" max="15623" width="9.28515625" style="22" bestFit="1" customWidth="1"/>
    <col min="15624" max="15624" width="10.28515625" style="22" bestFit="1" customWidth="1"/>
    <col min="15625" max="15625" width="11.140625" style="22" customWidth="1"/>
    <col min="15626" max="15626" width="10.28515625" style="22" bestFit="1" customWidth="1"/>
    <col min="15627" max="15627" width="15.85546875" style="22" customWidth="1"/>
    <col min="15628" max="15867" width="9.140625" style="22"/>
    <col min="15868" max="15868" width="8.28515625" style="22" customWidth="1"/>
    <col min="15869" max="15869" width="73.5703125" style="22" customWidth="1"/>
    <col min="15870" max="15870" width="17.85546875" style="22" customWidth="1"/>
    <col min="15871" max="15871" width="11.5703125" style="22" bestFit="1" customWidth="1"/>
    <col min="15872" max="15872" width="10" style="22" bestFit="1" customWidth="1"/>
    <col min="15873" max="15874" width="10.28515625" style="22" bestFit="1" customWidth="1"/>
    <col min="15875" max="15875" width="9.28515625" style="22" bestFit="1" customWidth="1"/>
    <col min="15876" max="15876" width="10.28515625" style="22" bestFit="1" customWidth="1"/>
    <col min="15877" max="15877" width="11" style="22" bestFit="1" customWidth="1"/>
    <col min="15878" max="15878" width="10.28515625" style="22" bestFit="1" customWidth="1"/>
    <col min="15879" max="15879" width="9.28515625" style="22" bestFit="1" customWidth="1"/>
    <col min="15880" max="15880" width="10.28515625" style="22" bestFit="1" customWidth="1"/>
    <col min="15881" max="15881" width="11.140625" style="22" customWidth="1"/>
    <col min="15882" max="15882" width="10.28515625" style="22" bestFit="1" customWidth="1"/>
    <col min="15883" max="15883" width="15.85546875" style="22" customWidth="1"/>
    <col min="15884" max="16123" width="9.140625" style="22"/>
    <col min="16124" max="16124" width="8.28515625" style="22" customWidth="1"/>
    <col min="16125" max="16125" width="73.5703125" style="22" customWidth="1"/>
    <col min="16126" max="16126" width="17.85546875" style="22" customWidth="1"/>
    <col min="16127" max="16127" width="11.5703125" style="22" bestFit="1" customWidth="1"/>
    <col min="16128" max="16128" width="10" style="22" bestFit="1" customWidth="1"/>
    <col min="16129" max="16130" width="10.28515625" style="22" bestFit="1" customWidth="1"/>
    <col min="16131" max="16131" width="9.28515625" style="22" bestFit="1" customWidth="1"/>
    <col min="16132" max="16132" width="10.28515625" style="22" bestFit="1" customWidth="1"/>
    <col min="16133" max="16133" width="11" style="22" bestFit="1" customWidth="1"/>
    <col min="16134" max="16134" width="10.28515625" style="22" bestFit="1" customWidth="1"/>
    <col min="16135" max="16135" width="9.28515625" style="22" bestFit="1" customWidth="1"/>
    <col min="16136" max="16136" width="10.28515625" style="22" bestFit="1" customWidth="1"/>
    <col min="16137" max="16137" width="11.140625" style="22" customWidth="1"/>
    <col min="16138" max="16138" width="10.28515625" style="22" bestFit="1" customWidth="1"/>
    <col min="16139" max="16139" width="15.85546875" style="22" customWidth="1"/>
    <col min="16140" max="16384" width="9.140625" style="22"/>
  </cols>
  <sheetData>
    <row r="1" spans="2:11" ht="16.5" thickBot="1" x14ac:dyDescent="0.3"/>
    <row r="2" spans="2:11" s="23" customFormat="1" ht="217.5" customHeight="1" x14ac:dyDescent="0.25">
      <c r="B2" s="109"/>
      <c r="C2" s="110"/>
      <c r="D2" s="111" t="s">
        <v>8056</v>
      </c>
      <c r="E2" s="111"/>
      <c r="F2" s="111"/>
      <c r="G2" s="111"/>
      <c r="H2" s="111"/>
      <c r="I2" s="111"/>
      <c r="J2" s="111"/>
      <c r="K2" s="112"/>
    </row>
    <row r="3" spans="2:11" s="23" customFormat="1" ht="65.099999999999994" customHeight="1" x14ac:dyDescent="0.25">
      <c r="B3" s="113" t="s">
        <v>7988</v>
      </c>
      <c r="C3" s="114"/>
      <c r="D3" s="114"/>
      <c r="E3" s="114"/>
      <c r="F3" s="114"/>
      <c r="G3" s="114"/>
      <c r="H3" s="114"/>
      <c r="I3" s="114"/>
      <c r="J3" s="114"/>
      <c r="K3" s="115"/>
    </row>
    <row r="4" spans="2:11" s="23" customFormat="1" ht="42" customHeight="1" x14ac:dyDescent="0.25">
      <c r="B4" s="116" t="s">
        <v>7974</v>
      </c>
      <c r="C4" s="117"/>
      <c r="D4" s="117"/>
      <c r="E4" s="117"/>
      <c r="F4" s="117"/>
      <c r="G4" s="117"/>
      <c r="H4" s="117"/>
      <c r="I4" s="108" t="s">
        <v>7975</v>
      </c>
      <c r="J4" s="108"/>
      <c r="K4" s="24" t="s">
        <v>7976</v>
      </c>
    </row>
    <row r="5" spans="2:11" s="23" customFormat="1" ht="30" customHeight="1" x14ac:dyDescent="0.25">
      <c r="B5" s="106" t="s">
        <v>7977</v>
      </c>
      <c r="C5" s="107"/>
      <c r="D5" s="107"/>
      <c r="E5" s="107"/>
      <c r="F5" s="107"/>
      <c r="G5" s="107"/>
      <c r="H5" s="107"/>
      <c r="I5" s="108" t="s">
        <v>8060</v>
      </c>
      <c r="J5" s="108"/>
      <c r="K5" s="25">
        <v>45191</v>
      </c>
    </row>
    <row r="6" spans="2:11" s="23" customFormat="1" ht="30" customHeight="1" x14ac:dyDescent="0.25">
      <c r="B6" s="106" t="s">
        <v>7978</v>
      </c>
      <c r="C6" s="107"/>
      <c r="D6" s="107"/>
      <c r="E6" s="107"/>
      <c r="F6" s="107"/>
      <c r="G6" s="107"/>
      <c r="H6" s="107"/>
      <c r="I6" s="119" t="s">
        <v>7979</v>
      </c>
      <c r="J6" s="119"/>
      <c r="K6" s="120"/>
    </row>
    <row r="7" spans="2:11" s="23" customFormat="1" ht="30" customHeight="1" x14ac:dyDescent="0.25">
      <c r="B7" s="121" t="s">
        <v>6721</v>
      </c>
      <c r="C7" s="122"/>
      <c r="D7" s="122"/>
      <c r="E7" s="122"/>
      <c r="F7" s="122"/>
      <c r="G7" s="122"/>
      <c r="H7" s="122"/>
      <c r="I7" s="107" t="s">
        <v>8545</v>
      </c>
      <c r="J7" s="122"/>
      <c r="K7" s="123"/>
    </row>
    <row r="8" spans="2:11" s="23" customFormat="1" ht="30" customHeight="1" x14ac:dyDescent="0.25">
      <c r="B8" s="124" t="str">
        <f>PLANILHA_ORÇ_REV001!E4</f>
        <v>CONSTRUÇÃO DE UBS - DEMANDA Nº062655</v>
      </c>
      <c r="C8" s="125"/>
      <c r="D8" s="125"/>
      <c r="E8" s="125"/>
      <c r="F8" s="125"/>
      <c r="G8" s="125"/>
      <c r="H8" s="125"/>
      <c r="I8" s="107" t="s">
        <v>8546</v>
      </c>
      <c r="J8" s="122"/>
      <c r="K8" s="123"/>
    </row>
    <row r="9" spans="2:11" s="23" customFormat="1" ht="29.25" customHeight="1" x14ac:dyDescent="0.25">
      <c r="B9" s="101" t="s">
        <v>6723</v>
      </c>
      <c r="C9" s="102" t="s">
        <v>6733</v>
      </c>
      <c r="D9" s="102" t="s">
        <v>6724</v>
      </c>
      <c r="E9" s="32" t="s">
        <v>7981</v>
      </c>
      <c r="F9" s="32" t="s">
        <v>7982</v>
      </c>
      <c r="G9" s="32" t="s">
        <v>8547</v>
      </c>
      <c r="H9" s="32" t="s">
        <v>8548</v>
      </c>
      <c r="I9" s="32" t="s">
        <v>8549</v>
      </c>
      <c r="J9" s="32" t="s">
        <v>8550</v>
      </c>
      <c r="K9" s="118" t="s">
        <v>6729</v>
      </c>
    </row>
    <row r="10" spans="2:11" s="23" customFormat="1" ht="30" customHeight="1" x14ac:dyDescent="0.25">
      <c r="B10" s="101"/>
      <c r="C10" s="102"/>
      <c r="D10" s="102"/>
      <c r="E10" s="30" t="s">
        <v>7986</v>
      </c>
      <c r="F10" s="30" t="s">
        <v>7986</v>
      </c>
      <c r="G10" s="30" t="s">
        <v>7986</v>
      </c>
      <c r="H10" s="30" t="s">
        <v>7986</v>
      </c>
      <c r="I10" s="30" t="s">
        <v>7986</v>
      </c>
      <c r="J10" s="30" t="s">
        <v>7986</v>
      </c>
      <c r="K10" s="118"/>
    </row>
    <row r="11" spans="2:11" s="26" customFormat="1" ht="54.95" customHeight="1" x14ac:dyDescent="0.25">
      <c r="B11" s="101"/>
      <c r="C11" s="102"/>
      <c r="D11" s="102"/>
      <c r="E11" s="31" t="s">
        <v>8551</v>
      </c>
      <c r="F11" s="31" t="s">
        <v>8551</v>
      </c>
      <c r="G11" s="31" t="s">
        <v>8551</v>
      </c>
      <c r="H11" s="31" t="s">
        <v>8551</v>
      </c>
      <c r="I11" s="31" t="s">
        <v>8551</v>
      </c>
      <c r="J11" s="31" t="s">
        <v>8551</v>
      </c>
      <c r="K11" s="118"/>
    </row>
    <row r="12" spans="2:11" s="23" customFormat="1" ht="30" customHeight="1" x14ac:dyDescent="0.25">
      <c r="B12" s="91" t="str">
        <f>PLANILHA_ORÇ_REV001!D9</f>
        <v>1261.01</v>
      </c>
      <c r="C12" s="103" t="str">
        <f>PLANILHA_ORÇ_REV001!E9</f>
        <v>INICIO DE OBRA</v>
      </c>
      <c r="D12" s="34" t="str">
        <f>'CRONOGRAMA FÍSICO FINANCEIR '!D12</f>
        <v>M2</v>
      </c>
      <c r="E12" s="35">
        <v>5.09</v>
      </c>
      <c r="F12" s="35">
        <f>'CRONOGRAMA FÍSICO FINANCEIR '!I12-E12</f>
        <v>0.91000000000000014</v>
      </c>
      <c r="G12" s="35"/>
      <c r="H12" s="35"/>
      <c r="I12" s="35"/>
      <c r="J12" s="35"/>
      <c r="K12" s="36">
        <f t="shared" ref="K12:K55" si="0">SUM(E12:J12)</f>
        <v>6</v>
      </c>
    </row>
    <row r="13" spans="2:11" s="23" customFormat="1" ht="30" customHeight="1" x14ac:dyDescent="0.25">
      <c r="B13" s="91"/>
      <c r="C13" s="103"/>
      <c r="D13" s="37" t="str">
        <f>'CRONOGRAMA FÍSICO FINANCEIR '!D13</f>
        <v>R$</v>
      </c>
      <c r="E13" s="37">
        <v>214744.32000000001</v>
      </c>
      <c r="F13" s="37">
        <f>'CRONOGRAMA FÍSICO FINANCEIR '!I13-E13</f>
        <v>38180.76999999999</v>
      </c>
      <c r="G13" s="37"/>
      <c r="H13" s="37"/>
      <c r="I13" s="37"/>
      <c r="J13" s="37"/>
      <c r="K13" s="38">
        <f t="shared" si="0"/>
        <v>252925.09</v>
      </c>
    </row>
    <row r="14" spans="2:11" s="23" customFormat="1" ht="30" customHeight="1" x14ac:dyDescent="0.25">
      <c r="B14" s="95" t="str">
        <f>PLANILHA_ORÇ_REV001!D31</f>
        <v>1261.02</v>
      </c>
      <c r="C14" s="96" t="str">
        <f>PLANILHA_ORÇ_REV001!E31</f>
        <v>INFRAESTRUTURA</v>
      </c>
      <c r="D14" s="39" t="str">
        <f>'CRONOGRAMA FÍSICO FINANCEIR '!D14</f>
        <v>M</v>
      </c>
      <c r="E14" s="40"/>
      <c r="F14" s="40">
        <f>'CRONOGRAMA FÍSICO FINANCEIR '!I14</f>
        <v>570</v>
      </c>
      <c r="G14" s="40"/>
      <c r="H14" s="40"/>
      <c r="I14" s="40"/>
      <c r="J14" s="40"/>
      <c r="K14" s="41">
        <f t="shared" si="0"/>
        <v>570</v>
      </c>
    </row>
    <row r="15" spans="2:11" s="23" customFormat="1" ht="30" customHeight="1" x14ac:dyDescent="0.25">
      <c r="B15" s="95"/>
      <c r="C15" s="96"/>
      <c r="D15" s="42" t="str">
        <f>'CRONOGRAMA FÍSICO FINANCEIR '!D15</f>
        <v>R$</v>
      </c>
      <c r="E15" s="42"/>
      <c r="F15" s="42">
        <f>'CRONOGRAMA FÍSICO FINANCEIR '!I15</f>
        <v>120906.90000000001</v>
      </c>
      <c r="G15" s="42"/>
      <c r="H15" s="42"/>
      <c r="I15" s="42"/>
      <c r="J15" s="42"/>
      <c r="K15" s="43">
        <f t="shared" si="0"/>
        <v>120906.90000000001</v>
      </c>
    </row>
    <row r="16" spans="2:11" s="23" customFormat="1" ht="30" customHeight="1" x14ac:dyDescent="0.25">
      <c r="B16" s="91" t="str">
        <f>PLANILHA_ORÇ_REV001!D51</f>
        <v>1261.03</v>
      </c>
      <c r="C16" s="92" t="str">
        <f>PLANILHA_ORÇ_REV001!E51</f>
        <v xml:space="preserve">SUPER ESTRUTURA </v>
      </c>
      <c r="D16" s="34" t="str">
        <f>'CRONOGRAMA FÍSICO FINANCEIR '!D16</f>
        <v>M2</v>
      </c>
      <c r="E16" s="35"/>
      <c r="F16" s="35">
        <v>164.09</v>
      </c>
      <c r="G16" s="35">
        <f>'CRONOGRAMA FÍSICO FINANCEIR '!I16-F16</f>
        <v>398.69999999999993</v>
      </c>
      <c r="H16" s="35"/>
      <c r="I16" s="35"/>
      <c r="J16" s="35"/>
      <c r="K16" s="36">
        <f t="shared" si="0"/>
        <v>562.79</v>
      </c>
    </row>
    <row r="17" spans="2:11" s="23" customFormat="1" ht="30" customHeight="1" x14ac:dyDescent="0.25">
      <c r="B17" s="91"/>
      <c r="C17" s="92"/>
      <c r="D17" s="37" t="str">
        <f>'CRONOGRAMA FÍSICO FINANCEIR '!D17</f>
        <v>R$</v>
      </c>
      <c r="E17" s="37"/>
      <c r="F17" s="37">
        <v>55656.65</v>
      </c>
      <c r="G17" s="37">
        <f>'CRONOGRAMA FÍSICO FINANCEIR '!I17-F17</f>
        <v>135237.51000000004</v>
      </c>
      <c r="H17" s="37"/>
      <c r="I17" s="37"/>
      <c r="J17" s="37"/>
      <c r="K17" s="38">
        <f t="shared" si="0"/>
        <v>190894.16000000003</v>
      </c>
    </row>
    <row r="18" spans="2:11" s="23" customFormat="1" ht="30" customHeight="1" x14ac:dyDescent="0.25">
      <c r="B18" s="95" t="str">
        <f>PLANILHA_ORÇ_REV001!D73</f>
        <v>1261.04</v>
      </c>
      <c r="C18" s="96" t="str">
        <f>PLANILHA_ORÇ_REV001!E73</f>
        <v>RADIER LIXEIRA, MEDIDORES E GERADOR</v>
      </c>
      <c r="D18" s="39" t="str">
        <f>'CRONOGRAMA FÍSICO FINANCEIR '!D18</f>
        <v>M2</v>
      </c>
      <c r="E18" s="45"/>
      <c r="F18" s="45"/>
      <c r="G18" s="45">
        <f>'CRONOGRAMA FÍSICO FINANCEIR '!I18</f>
        <v>21.48</v>
      </c>
      <c r="H18" s="45"/>
      <c r="I18" s="45"/>
      <c r="J18" s="45"/>
      <c r="K18" s="46">
        <f t="shared" si="0"/>
        <v>21.48</v>
      </c>
    </row>
    <row r="19" spans="2:11" s="23" customFormat="1" ht="30" customHeight="1" x14ac:dyDescent="0.25">
      <c r="B19" s="95"/>
      <c r="C19" s="96"/>
      <c r="D19" s="42" t="str">
        <f>'CRONOGRAMA FÍSICO FINANCEIR '!D19</f>
        <v>R$</v>
      </c>
      <c r="E19" s="47"/>
      <c r="F19" s="47"/>
      <c r="G19" s="47">
        <f>'CRONOGRAMA FÍSICO FINANCEIR '!I19</f>
        <v>8977.7999999999993</v>
      </c>
      <c r="H19" s="47"/>
      <c r="I19" s="47"/>
      <c r="J19" s="47"/>
      <c r="K19" s="48">
        <f t="shared" si="0"/>
        <v>8977.7999999999993</v>
      </c>
    </row>
    <row r="20" spans="2:11" s="23" customFormat="1" ht="30" customHeight="1" x14ac:dyDescent="0.25">
      <c r="B20" s="91" t="str">
        <f>PLANILHA_ORÇ_REV001!D93</f>
        <v>1261.05</v>
      </c>
      <c r="C20" s="92" t="str">
        <f>PLANILHA_ORÇ_REV001!E93</f>
        <v>IMPERMEABILIZAÇÃO</v>
      </c>
      <c r="D20" s="34" t="str">
        <f>'CRONOGRAMA FÍSICO FINANCEIR '!D20</f>
        <v>M2</v>
      </c>
      <c r="E20" s="50"/>
      <c r="F20" s="50"/>
      <c r="G20" s="50">
        <f>'CRONOGRAMA FÍSICO FINANCEIR '!I20</f>
        <v>67.48</v>
      </c>
      <c r="H20" s="50"/>
      <c r="I20" s="50"/>
      <c r="J20" s="50"/>
      <c r="K20" s="51">
        <f t="shared" si="0"/>
        <v>67.48</v>
      </c>
    </row>
    <row r="21" spans="2:11" s="23" customFormat="1" ht="30" customHeight="1" x14ac:dyDescent="0.25">
      <c r="B21" s="91"/>
      <c r="C21" s="92"/>
      <c r="D21" s="37" t="str">
        <f>'CRONOGRAMA FÍSICO FINANCEIR '!D21</f>
        <v>R$</v>
      </c>
      <c r="E21" s="52"/>
      <c r="F21" s="52"/>
      <c r="G21" s="52">
        <f>'CRONOGRAMA FÍSICO FINANCEIR '!I21</f>
        <v>6580.34</v>
      </c>
      <c r="H21" s="52"/>
      <c r="I21" s="52"/>
      <c r="J21" s="52"/>
      <c r="K21" s="53">
        <f t="shared" si="0"/>
        <v>6580.34</v>
      </c>
    </row>
    <row r="22" spans="2:11" s="23" customFormat="1" ht="30" customHeight="1" x14ac:dyDescent="0.25">
      <c r="B22" s="95" t="str">
        <f>PLANILHA_ORÇ_REV001!D99</f>
        <v>1261.06</v>
      </c>
      <c r="C22" s="96" t="str">
        <f>PLANILHA_ORÇ_REV001!E99</f>
        <v>ESTRUTURA METÁLICA</v>
      </c>
      <c r="D22" s="39" t="str">
        <f>'CRONOGRAMA FÍSICO FINANCEIR '!D22</f>
        <v>M2</v>
      </c>
      <c r="E22" s="45"/>
      <c r="F22" s="45"/>
      <c r="G22" s="45">
        <v>42.52</v>
      </c>
      <c r="H22" s="45">
        <f>'CRONOGRAMA FÍSICO FINANCEIR '!I22-G22</f>
        <v>142.75</v>
      </c>
      <c r="I22" s="45"/>
      <c r="J22" s="45"/>
      <c r="K22" s="46">
        <f t="shared" si="0"/>
        <v>185.27</v>
      </c>
    </row>
    <row r="23" spans="2:11" s="23" customFormat="1" ht="30" customHeight="1" x14ac:dyDescent="0.25">
      <c r="B23" s="95"/>
      <c r="C23" s="96"/>
      <c r="D23" s="42" t="str">
        <f>'CRONOGRAMA FÍSICO FINANCEIR '!D23</f>
        <v>R$</v>
      </c>
      <c r="E23" s="47"/>
      <c r="F23" s="47"/>
      <c r="G23" s="47">
        <v>63948.67</v>
      </c>
      <c r="H23" s="47">
        <f>'CRONOGRAMA FÍSICO FINANCEIR '!I23-G23</f>
        <v>214684.84000000003</v>
      </c>
      <c r="I23" s="47"/>
      <c r="J23" s="47"/>
      <c r="K23" s="48">
        <f t="shared" si="0"/>
        <v>278633.51</v>
      </c>
    </row>
    <row r="24" spans="2:11" s="23" customFormat="1" ht="30" customHeight="1" x14ac:dyDescent="0.25">
      <c r="B24" s="91" t="str">
        <f>PLANILHA_ORÇ_REV001!D120</f>
        <v>1261.07</v>
      </c>
      <c r="C24" s="92" t="str">
        <f>PLANILHA_ORÇ_REV001!E120</f>
        <v>REVESTIMENTOS ÁREA INTERNA</v>
      </c>
      <c r="D24" s="34" t="str">
        <f>'CRONOGRAMA FÍSICO FINANCEIR '!D24</f>
        <v>M2</v>
      </c>
      <c r="E24" s="50"/>
      <c r="F24" s="50"/>
      <c r="G24" s="50"/>
      <c r="H24" s="50">
        <v>0.11</v>
      </c>
      <c r="I24" s="50">
        <f>'CRONOGRAMA FÍSICO FINANCEIR '!I24-H24</f>
        <v>226.6</v>
      </c>
      <c r="J24" s="50"/>
      <c r="K24" s="51">
        <f t="shared" si="0"/>
        <v>226.71</v>
      </c>
    </row>
    <row r="25" spans="2:11" s="23" customFormat="1" ht="30" customHeight="1" x14ac:dyDescent="0.25">
      <c r="B25" s="91"/>
      <c r="C25" s="92"/>
      <c r="D25" s="37" t="str">
        <f>'CRONOGRAMA FÍSICO FINANCEIR '!D25</f>
        <v>R$</v>
      </c>
      <c r="E25" s="52"/>
      <c r="F25" s="52"/>
      <c r="G25" s="52"/>
      <c r="H25" s="52">
        <v>59.48</v>
      </c>
      <c r="I25" s="52">
        <f>'CRONOGRAMA FÍSICO FINANCEIR '!I25-H25</f>
        <v>123384.37</v>
      </c>
      <c r="J25" s="52"/>
      <c r="K25" s="53">
        <f t="shared" si="0"/>
        <v>123443.84999999999</v>
      </c>
    </row>
    <row r="26" spans="2:11" s="23" customFormat="1" ht="30" customHeight="1" x14ac:dyDescent="0.25">
      <c r="B26" s="95" t="str">
        <f>PLANILHA_ORÇ_REV001!D140</f>
        <v>1261.08</v>
      </c>
      <c r="C26" s="96" t="str">
        <f>PLANILHA_ORÇ_REV001!E140</f>
        <v>ESQUADRIA METÁLICA</v>
      </c>
      <c r="D26" s="39" t="str">
        <f>'CRONOGRAMA FÍSICO FINANCEIR '!D26</f>
        <v>M2</v>
      </c>
      <c r="E26" s="45"/>
      <c r="F26" s="45"/>
      <c r="G26" s="45"/>
      <c r="H26" s="45"/>
      <c r="I26" s="45">
        <f>'CRONOGRAMA FÍSICO FINANCEIR '!I26</f>
        <v>24.7</v>
      </c>
      <c r="J26" s="45"/>
      <c r="K26" s="46">
        <f t="shared" si="0"/>
        <v>24.7</v>
      </c>
    </row>
    <row r="27" spans="2:11" s="23" customFormat="1" ht="30" customHeight="1" x14ac:dyDescent="0.25">
      <c r="B27" s="95"/>
      <c r="C27" s="96"/>
      <c r="D27" s="42" t="str">
        <f>'CRONOGRAMA FÍSICO FINANCEIR '!D27</f>
        <v>R$</v>
      </c>
      <c r="E27" s="47"/>
      <c r="F27" s="47"/>
      <c r="G27" s="47"/>
      <c r="H27" s="47"/>
      <c r="I27" s="47">
        <f>'CRONOGRAMA FÍSICO FINANCEIR '!I27</f>
        <v>42176.78</v>
      </c>
      <c r="J27" s="47"/>
      <c r="K27" s="48">
        <f t="shared" si="0"/>
        <v>42176.78</v>
      </c>
    </row>
    <row r="28" spans="2:11" s="23" customFormat="1" ht="30" customHeight="1" x14ac:dyDescent="0.25">
      <c r="B28" s="91" t="str">
        <f>PLANILHA_ORÇ_REV001!D148</f>
        <v>1261.09</v>
      </c>
      <c r="C28" s="103" t="str">
        <f>PLANILHA_ORÇ_REV001!E148</f>
        <v>ESQUADRIAS EM VIDRO</v>
      </c>
      <c r="D28" s="34" t="str">
        <f>'CRONOGRAMA FÍSICO FINANCEIR '!D28</f>
        <v>M2</v>
      </c>
      <c r="E28" s="50"/>
      <c r="F28" s="50"/>
      <c r="G28" s="50"/>
      <c r="H28" s="50"/>
      <c r="I28" s="50">
        <f>'CRONOGRAMA FÍSICO FINANCEIR '!I28</f>
        <v>30.24</v>
      </c>
      <c r="J28" s="50"/>
      <c r="K28" s="51">
        <f t="shared" si="0"/>
        <v>30.24</v>
      </c>
    </row>
    <row r="29" spans="2:11" s="23" customFormat="1" ht="30" customHeight="1" x14ac:dyDescent="0.25">
      <c r="B29" s="91"/>
      <c r="C29" s="103"/>
      <c r="D29" s="37" t="str">
        <f>'CRONOGRAMA FÍSICO FINANCEIR '!D29</f>
        <v>R$</v>
      </c>
      <c r="E29" s="52"/>
      <c r="F29" s="52"/>
      <c r="G29" s="52"/>
      <c r="H29" s="52"/>
      <c r="I29" s="52">
        <f>'CRONOGRAMA FÍSICO FINANCEIR '!I29</f>
        <v>17780.54</v>
      </c>
      <c r="J29" s="52"/>
      <c r="K29" s="53">
        <f t="shared" si="0"/>
        <v>17780.54</v>
      </c>
    </row>
    <row r="30" spans="2:11" s="23" customFormat="1" ht="30" customHeight="1" x14ac:dyDescent="0.25">
      <c r="B30" s="95" t="str">
        <f>PLANILHA_ORÇ_REV001!D153</f>
        <v>1261.10</v>
      </c>
      <c r="C30" s="96" t="str">
        <f>PLANILHA_ORÇ_REV001!E153</f>
        <v>ESQUADRIAS EM MADEIRA</v>
      </c>
      <c r="D30" s="39" t="str">
        <f>'CRONOGRAMA FÍSICO FINANCEIR '!D30</f>
        <v>UN</v>
      </c>
      <c r="E30" s="45"/>
      <c r="F30" s="45"/>
      <c r="G30" s="45"/>
      <c r="H30" s="45"/>
      <c r="I30" s="45">
        <f>'CRONOGRAMA FÍSICO FINANCEIR '!I30</f>
        <v>12</v>
      </c>
      <c r="J30" s="45"/>
      <c r="K30" s="46">
        <f t="shared" si="0"/>
        <v>12</v>
      </c>
    </row>
    <row r="31" spans="2:11" s="23" customFormat="1" ht="30" customHeight="1" x14ac:dyDescent="0.25">
      <c r="B31" s="95"/>
      <c r="C31" s="96"/>
      <c r="D31" s="42" t="str">
        <f>'CRONOGRAMA FÍSICO FINANCEIR '!D31</f>
        <v>R$</v>
      </c>
      <c r="E31" s="47"/>
      <c r="F31" s="47"/>
      <c r="G31" s="47"/>
      <c r="H31" s="47"/>
      <c r="I31" s="47">
        <f>'CRONOGRAMA FÍSICO FINANCEIR '!I31</f>
        <v>31091.989999999998</v>
      </c>
      <c r="J31" s="47"/>
      <c r="K31" s="48">
        <f t="shared" si="0"/>
        <v>31091.989999999998</v>
      </c>
    </row>
    <row r="32" spans="2:11" s="23" customFormat="1" ht="30" customHeight="1" x14ac:dyDescent="0.25">
      <c r="B32" s="91" t="str">
        <f>PLANILHA_ORÇ_REV001!D166</f>
        <v>1261.11</v>
      </c>
      <c r="C32" s="92" t="str">
        <f>PLANILHA_ORÇ_REV001!E166</f>
        <v>PORTAS PNE</v>
      </c>
      <c r="D32" s="34" t="str">
        <f>'CRONOGRAMA FÍSICO FINANCEIR '!D32</f>
        <v>M</v>
      </c>
      <c r="E32" s="50"/>
      <c r="F32" s="50"/>
      <c r="G32" s="50"/>
      <c r="H32" s="50"/>
      <c r="I32" s="50">
        <v>0.21</v>
      </c>
      <c r="J32" s="50">
        <f>'CRONOGRAMA FÍSICO FINANCEIR '!I32-I32</f>
        <v>5.39</v>
      </c>
      <c r="K32" s="51">
        <f t="shared" si="0"/>
        <v>5.6</v>
      </c>
    </row>
    <row r="33" spans="2:11" s="23" customFormat="1" ht="30" customHeight="1" x14ac:dyDescent="0.25">
      <c r="B33" s="91"/>
      <c r="C33" s="92"/>
      <c r="D33" s="37" t="str">
        <f>'CRONOGRAMA FÍSICO FINANCEIR '!D33</f>
        <v>R$</v>
      </c>
      <c r="E33" s="52"/>
      <c r="F33" s="52"/>
      <c r="G33" s="52"/>
      <c r="H33" s="52"/>
      <c r="I33" s="52">
        <v>310.64</v>
      </c>
      <c r="J33" s="52">
        <f>'CRONOGRAMA FÍSICO FINANCEIR '!I33-I33</f>
        <v>7127.66</v>
      </c>
      <c r="K33" s="53">
        <f t="shared" si="0"/>
        <v>7438.3</v>
      </c>
    </row>
    <row r="34" spans="2:11" s="23" customFormat="1" ht="30" customHeight="1" x14ac:dyDescent="0.25">
      <c r="B34" s="95" t="str">
        <f>PLANILHA_ORÇ_REV001!D174</f>
        <v>1261.12</v>
      </c>
      <c r="C34" s="96" t="str">
        <f>PLANILHA_ORÇ_REV001!E174</f>
        <v>LOUCAS, METAIS E ACESSÓRIOS</v>
      </c>
      <c r="D34" s="39" t="str">
        <f>'CRONOGRAMA FÍSICO FINANCEIR '!D34</f>
        <v>UN</v>
      </c>
      <c r="E34" s="45"/>
      <c r="F34" s="45"/>
      <c r="G34" s="45"/>
      <c r="H34" s="45"/>
      <c r="I34" s="45"/>
      <c r="J34" s="45">
        <f>'CRONOGRAMA FÍSICO FINANCEIR '!I34</f>
        <v>3</v>
      </c>
      <c r="K34" s="46">
        <f t="shared" si="0"/>
        <v>3</v>
      </c>
    </row>
    <row r="35" spans="2:11" s="23" customFormat="1" ht="30" customHeight="1" x14ac:dyDescent="0.25">
      <c r="B35" s="95"/>
      <c r="C35" s="96"/>
      <c r="D35" s="42" t="str">
        <f>'CRONOGRAMA FÍSICO FINANCEIR '!D35</f>
        <v>R$</v>
      </c>
      <c r="E35" s="47"/>
      <c r="F35" s="47"/>
      <c r="G35" s="47"/>
      <c r="H35" s="47"/>
      <c r="I35" s="47"/>
      <c r="J35" s="47">
        <f>'CRONOGRAMA FÍSICO FINANCEIR '!I35</f>
        <v>41363.950000000004</v>
      </c>
      <c r="K35" s="48">
        <f t="shared" si="0"/>
        <v>41363.950000000004</v>
      </c>
    </row>
    <row r="36" spans="2:11" s="23" customFormat="1" ht="30" customHeight="1" x14ac:dyDescent="0.25">
      <c r="B36" s="91" t="str">
        <f>PLANILHA_ORÇ_REV001!D198</f>
        <v>1261.13</v>
      </c>
      <c r="C36" s="92" t="str">
        <f>PLANILHA_ORÇ_REV001!E198</f>
        <v>ACESSIBILIDADE ÁREA INTERNA</v>
      </c>
      <c r="D36" s="34" t="str">
        <f>'CRONOGRAMA FÍSICO FINANCEIR '!D36</f>
        <v>UN</v>
      </c>
      <c r="E36" s="50"/>
      <c r="F36" s="50"/>
      <c r="G36" s="50"/>
      <c r="H36" s="50"/>
      <c r="I36" s="50"/>
      <c r="J36" s="50">
        <f>'CRONOGRAMA FÍSICO FINANCEIR '!I36</f>
        <v>8</v>
      </c>
      <c r="K36" s="51">
        <f t="shared" si="0"/>
        <v>8</v>
      </c>
    </row>
    <row r="37" spans="2:11" s="23" customFormat="1" ht="30" customHeight="1" x14ac:dyDescent="0.25">
      <c r="B37" s="91"/>
      <c r="C37" s="92"/>
      <c r="D37" s="37" t="str">
        <f>'CRONOGRAMA FÍSICO FINANCEIR '!D37</f>
        <v>R$</v>
      </c>
      <c r="E37" s="52"/>
      <c r="F37" s="52"/>
      <c r="G37" s="52"/>
      <c r="H37" s="52"/>
      <c r="I37" s="52"/>
      <c r="J37" s="52">
        <f>'CRONOGRAMA FÍSICO FINANCEIR '!I37</f>
        <v>3244.98</v>
      </c>
      <c r="K37" s="53">
        <f t="shared" si="0"/>
        <v>3244.98</v>
      </c>
    </row>
    <row r="38" spans="2:11" s="23" customFormat="1" ht="30" customHeight="1" x14ac:dyDescent="0.25">
      <c r="B38" s="95" t="str">
        <f>PLANILHA_ORÇ_REV001!D205</f>
        <v>1261.14</v>
      </c>
      <c r="C38" s="96" t="str">
        <f>PLANILHA_ORÇ_REV001!E205</f>
        <v>ELÉTRICA</v>
      </c>
      <c r="D38" s="39" t="str">
        <f>'CRONOGRAMA FÍSICO FINANCEIR '!D38</f>
        <v>M</v>
      </c>
      <c r="E38" s="45"/>
      <c r="F38" s="45"/>
      <c r="G38" s="45"/>
      <c r="H38" s="45"/>
      <c r="I38" s="45"/>
      <c r="J38" s="45">
        <f>'CRONOGRAMA FÍSICO FINANCEIR '!I38</f>
        <v>495</v>
      </c>
      <c r="K38" s="46">
        <f t="shared" si="0"/>
        <v>495</v>
      </c>
    </row>
    <row r="39" spans="2:11" s="23" customFormat="1" ht="30" customHeight="1" x14ac:dyDescent="0.25">
      <c r="B39" s="95"/>
      <c r="C39" s="96"/>
      <c r="D39" s="42" t="str">
        <f>'CRONOGRAMA FÍSICO FINANCEIR '!D39</f>
        <v>R$</v>
      </c>
      <c r="E39" s="47"/>
      <c r="F39" s="47"/>
      <c r="G39" s="47"/>
      <c r="H39" s="47"/>
      <c r="I39" s="47"/>
      <c r="J39" s="47">
        <f>'CRONOGRAMA FÍSICO FINANCEIR '!I39</f>
        <v>81202.159999999989</v>
      </c>
      <c r="K39" s="48">
        <f t="shared" si="0"/>
        <v>81202.159999999989</v>
      </c>
    </row>
    <row r="40" spans="2:11" s="23" customFormat="1" ht="30" customHeight="1" x14ac:dyDescent="0.25">
      <c r="B40" s="91" t="str">
        <f>PLANILHA_ORÇ_REV001!D259</f>
        <v>1261.15</v>
      </c>
      <c r="C40" s="92" t="str">
        <f>PLANILHA_ORÇ_REV001!E259</f>
        <v>HIDRÁULICA</v>
      </c>
      <c r="D40" s="34" t="str">
        <f>'CRONOGRAMA FÍSICO FINANCEIR '!D40</f>
        <v>UN</v>
      </c>
      <c r="E40" s="50"/>
      <c r="F40" s="50"/>
      <c r="G40" s="50"/>
      <c r="H40" s="50"/>
      <c r="I40" s="50"/>
      <c r="J40" s="50">
        <f>'CRONOGRAMA FÍSICO FINANCEIR '!I40</f>
        <v>4</v>
      </c>
      <c r="K40" s="51">
        <f t="shared" si="0"/>
        <v>4</v>
      </c>
    </row>
    <row r="41" spans="2:11" s="23" customFormat="1" ht="30" customHeight="1" x14ac:dyDescent="0.25">
      <c r="B41" s="91"/>
      <c r="C41" s="92"/>
      <c r="D41" s="37" t="str">
        <f>'CRONOGRAMA FÍSICO FINANCEIR '!D41</f>
        <v>R$</v>
      </c>
      <c r="E41" s="52"/>
      <c r="F41" s="52"/>
      <c r="G41" s="52"/>
      <c r="H41" s="52"/>
      <c r="I41" s="52"/>
      <c r="J41" s="52">
        <f>'CRONOGRAMA FÍSICO FINANCEIR '!I41</f>
        <v>33711.710000000006</v>
      </c>
      <c r="K41" s="53">
        <f t="shared" si="0"/>
        <v>33711.710000000006</v>
      </c>
    </row>
    <row r="42" spans="2:11" s="63" customFormat="1" ht="30" customHeight="1" x14ac:dyDescent="0.25">
      <c r="B42" s="95" t="str">
        <f>PLANILHA_ORÇ_REV001!D345</f>
        <v>1261.16</v>
      </c>
      <c r="C42" s="96" t="str">
        <f>PLANILHA_ORÇ_REV001!E345</f>
        <v>ÁREA EXTERNA</v>
      </c>
      <c r="D42" s="39" t="str">
        <f>'CRONOGRAMA FÍSICO FINANCEIR '!D42</f>
        <v>M2</v>
      </c>
      <c r="E42" s="45"/>
      <c r="F42" s="45"/>
      <c r="G42" s="45"/>
      <c r="H42" s="45"/>
      <c r="I42" s="45"/>
      <c r="J42" s="45">
        <f>'CRONOGRAMA FÍSICO FINANCEIR '!I42</f>
        <v>245.06</v>
      </c>
      <c r="K42" s="46">
        <f t="shared" si="0"/>
        <v>245.06</v>
      </c>
    </row>
    <row r="43" spans="2:11" s="63" customFormat="1" ht="30" customHeight="1" x14ac:dyDescent="0.25">
      <c r="B43" s="95"/>
      <c r="C43" s="96"/>
      <c r="D43" s="42" t="str">
        <f>'CRONOGRAMA FÍSICO FINANCEIR '!D43</f>
        <v>R$</v>
      </c>
      <c r="E43" s="47"/>
      <c r="F43" s="47"/>
      <c r="G43" s="47"/>
      <c r="H43" s="47"/>
      <c r="I43" s="47"/>
      <c r="J43" s="47">
        <f>'CRONOGRAMA FÍSICO FINANCEIR '!I43</f>
        <v>12412.28</v>
      </c>
      <c r="K43" s="48">
        <f t="shared" si="0"/>
        <v>12412.28</v>
      </c>
    </row>
    <row r="44" spans="2:11" s="23" customFormat="1" ht="30" customHeight="1" x14ac:dyDescent="0.25">
      <c r="B44" s="91" t="str">
        <f>PLANILHA_ORÇ_REV001!D349</f>
        <v>1261.17</v>
      </c>
      <c r="C44" s="92" t="str">
        <f>PLANILHA_ORÇ_REV001!E349</f>
        <v>ESQUADRIA METÁLICA ÁREA EXTERNA</v>
      </c>
      <c r="D44" s="34" t="str">
        <f>'CRONOGRAMA FÍSICO FINANCEIR '!D44</f>
        <v>M</v>
      </c>
      <c r="E44" s="50"/>
      <c r="F44" s="50"/>
      <c r="G44" s="50"/>
      <c r="H44" s="50"/>
      <c r="I44" s="50"/>
      <c r="J44" s="50">
        <f>'CRONOGRAMA FÍSICO FINANCEIR '!I44</f>
        <v>4.5</v>
      </c>
      <c r="K44" s="51">
        <f t="shared" si="0"/>
        <v>4.5</v>
      </c>
    </row>
    <row r="45" spans="2:11" s="23" customFormat="1" ht="30" customHeight="1" x14ac:dyDescent="0.25">
      <c r="B45" s="91"/>
      <c r="C45" s="92"/>
      <c r="D45" s="37" t="str">
        <f>'CRONOGRAMA FÍSICO FINANCEIR '!D45</f>
        <v>R$</v>
      </c>
      <c r="E45" s="52"/>
      <c r="F45" s="52"/>
      <c r="G45" s="52"/>
      <c r="H45" s="52"/>
      <c r="I45" s="52"/>
      <c r="J45" s="52">
        <f>'CRONOGRAMA FÍSICO FINANCEIR '!I45</f>
        <v>11455.599999999999</v>
      </c>
      <c r="K45" s="53">
        <f t="shared" si="0"/>
        <v>11455.599999999999</v>
      </c>
    </row>
    <row r="46" spans="2:11" s="63" customFormat="1" ht="30" customHeight="1" x14ac:dyDescent="0.25">
      <c r="B46" s="95" t="str">
        <f>PLANILHA_ORÇ_REV001!D357</f>
        <v>1261.18</v>
      </c>
      <c r="C46" s="96" t="str">
        <f>PLANILHA_ORÇ_REV001!E357</f>
        <v>VENTILAÇÃO PERMANENTE</v>
      </c>
      <c r="D46" s="39" t="str">
        <f>'CRONOGRAMA FÍSICO FINANCEIR '!D46</f>
        <v>M2</v>
      </c>
      <c r="E46" s="45"/>
      <c r="F46" s="45"/>
      <c r="G46" s="45"/>
      <c r="H46" s="45"/>
      <c r="I46" s="45"/>
      <c r="J46" s="45">
        <f>'CRONOGRAMA FÍSICO FINANCEIR '!I46</f>
        <v>37.28</v>
      </c>
      <c r="K46" s="46">
        <f t="shared" si="0"/>
        <v>37.28</v>
      </c>
    </row>
    <row r="47" spans="2:11" s="63" customFormat="1" ht="30" customHeight="1" x14ac:dyDescent="0.25">
      <c r="B47" s="95"/>
      <c r="C47" s="96"/>
      <c r="D47" s="42" t="str">
        <f>'CRONOGRAMA FÍSICO FINANCEIR '!D47</f>
        <v>R$</v>
      </c>
      <c r="E47" s="47"/>
      <c r="F47" s="47"/>
      <c r="G47" s="47"/>
      <c r="H47" s="47"/>
      <c r="I47" s="47"/>
      <c r="J47" s="47">
        <f>'CRONOGRAMA FÍSICO FINANCEIR '!I47</f>
        <v>12906.7</v>
      </c>
      <c r="K47" s="48">
        <f t="shared" si="0"/>
        <v>12906.7</v>
      </c>
    </row>
    <row r="48" spans="2:11" s="23" customFormat="1" ht="30" customHeight="1" x14ac:dyDescent="0.25">
      <c r="B48" s="91" t="str">
        <f>PLANILHA_ORÇ_REV001!D361</f>
        <v>1261.19</v>
      </c>
      <c r="C48" s="92" t="str">
        <f>PLANILHA_ORÇ_REV001!E361</f>
        <v>PAVIMENTO EXTERNO</v>
      </c>
      <c r="D48" s="34" t="str">
        <f>'CRONOGRAMA FÍSICO FINANCEIR '!D48</f>
        <v>M3</v>
      </c>
      <c r="E48" s="50"/>
      <c r="F48" s="50"/>
      <c r="G48" s="50"/>
      <c r="H48" s="50"/>
      <c r="I48" s="50"/>
      <c r="J48" s="50">
        <f>'CRONOGRAMA FÍSICO FINANCEIR '!I48</f>
        <v>2.99</v>
      </c>
      <c r="K48" s="51">
        <f t="shared" si="0"/>
        <v>2.99</v>
      </c>
    </row>
    <row r="49" spans="2:14" s="23" customFormat="1" ht="30" customHeight="1" x14ac:dyDescent="0.25">
      <c r="B49" s="91"/>
      <c r="C49" s="92"/>
      <c r="D49" s="37" t="str">
        <f>'CRONOGRAMA FÍSICO FINANCEIR '!D49</f>
        <v>R$</v>
      </c>
      <c r="E49" s="52"/>
      <c r="F49" s="52"/>
      <c r="G49" s="52"/>
      <c r="H49" s="52"/>
      <c r="I49" s="52"/>
      <c r="J49" s="52">
        <f>'CRONOGRAMA FÍSICO FINANCEIR '!I49</f>
        <v>4360.49</v>
      </c>
      <c r="K49" s="53">
        <f t="shared" si="0"/>
        <v>4360.49</v>
      </c>
    </row>
    <row r="50" spans="2:14" s="63" customFormat="1" ht="30" customHeight="1" x14ac:dyDescent="0.25">
      <c r="B50" s="95" t="str">
        <f>PLANILHA_ORÇ_REV001!D366</f>
        <v>1261.20</v>
      </c>
      <c r="C50" s="96" t="str">
        <f>PLANILHA_ORÇ_REV001!E366</f>
        <v>ACESSIBILIDADE ÁREA EXTERNA</v>
      </c>
      <c r="D50" s="39" t="str">
        <f>'CRONOGRAMA FÍSICO FINANCEIR '!D50</f>
        <v>M2</v>
      </c>
      <c r="E50" s="45"/>
      <c r="F50" s="45"/>
      <c r="G50" s="45"/>
      <c r="H50" s="45"/>
      <c r="I50" s="45"/>
      <c r="J50" s="45">
        <f>'CRONOGRAMA FÍSICO FINANCEIR '!I50</f>
        <v>7.06</v>
      </c>
      <c r="K50" s="46">
        <f t="shared" si="0"/>
        <v>7.06</v>
      </c>
    </row>
    <row r="51" spans="2:14" s="63" customFormat="1" ht="30" customHeight="1" x14ac:dyDescent="0.25">
      <c r="B51" s="95"/>
      <c r="C51" s="96"/>
      <c r="D51" s="42" t="str">
        <f>'CRONOGRAMA FÍSICO FINANCEIR '!D51</f>
        <v>R$</v>
      </c>
      <c r="E51" s="47"/>
      <c r="F51" s="47"/>
      <c r="G51" s="47"/>
      <c r="H51" s="47"/>
      <c r="I51" s="47"/>
      <c r="J51" s="47">
        <f>'CRONOGRAMA FÍSICO FINANCEIR '!I51</f>
        <v>2838.81</v>
      </c>
      <c r="K51" s="48">
        <f t="shared" si="0"/>
        <v>2838.81</v>
      </c>
    </row>
    <row r="52" spans="2:14" s="23" customFormat="1" ht="30" customHeight="1" x14ac:dyDescent="0.25">
      <c r="B52" s="91" t="str">
        <f>PLANILHA_ORÇ_REV001!D373</f>
        <v>1261.21</v>
      </c>
      <c r="C52" s="92" t="str">
        <f>PLANILHA_ORÇ_REV001!E373</f>
        <v>LIMPEZA</v>
      </c>
      <c r="D52" s="34" t="str">
        <f>'CRONOGRAMA FÍSICO FINANCEIR '!D52</f>
        <v>M2</v>
      </c>
      <c r="E52" s="50"/>
      <c r="F52" s="50"/>
      <c r="G52" s="50"/>
      <c r="H52" s="50"/>
      <c r="I52" s="50"/>
      <c r="J52" s="50">
        <f>'CRONOGRAMA FÍSICO FINANCEIR '!I52</f>
        <v>231.33</v>
      </c>
      <c r="K52" s="51">
        <f t="shared" ref="K52:K53" si="1">SUM(E52:J52)</f>
        <v>231.33</v>
      </c>
    </row>
    <row r="53" spans="2:14" s="23" customFormat="1" ht="30" customHeight="1" x14ac:dyDescent="0.25">
      <c r="B53" s="91"/>
      <c r="C53" s="92"/>
      <c r="D53" s="37" t="str">
        <f>'CRONOGRAMA FÍSICO FINANCEIR '!D53</f>
        <v>R$</v>
      </c>
      <c r="E53" s="52"/>
      <c r="F53" s="52"/>
      <c r="G53" s="52"/>
      <c r="H53" s="52"/>
      <c r="I53" s="52"/>
      <c r="J53" s="52">
        <f>'CRONOGRAMA FÍSICO FINANCEIR '!I53</f>
        <v>4119.9799999999996</v>
      </c>
      <c r="K53" s="53">
        <f t="shared" si="1"/>
        <v>4119.9799999999996</v>
      </c>
    </row>
    <row r="54" spans="2:14" s="23" customFormat="1" ht="45" customHeight="1" x14ac:dyDescent="0.25">
      <c r="B54" s="127" t="s">
        <v>7245</v>
      </c>
      <c r="C54" s="128"/>
      <c r="D54" s="128"/>
      <c r="E54" s="54">
        <v>139166.66</v>
      </c>
      <c r="F54" s="54">
        <v>139166.66</v>
      </c>
      <c r="G54" s="54">
        <v>139166.67000000001</v>
      </c>
      <c r="H54" s="54">
        <v>139166.67000000001</v>
      </c>
      <c r="I54" s="54">
        <v>139166.67000000001</v>
      </c>
      <c r="J54" s="54">
        <v>139166.67000000001</v>
      </c>
      <c r="K54" s="55">
        <f t="shared" si="0"/>
        <v>835000.00000000012</v>
      </c>
    </row>
    <row r="55" spans="2:14" s="23" customFormat="1" ht="45" customHeight="1" x14ac:dyDescent="0.25">
      <c r="B55" s="127" t="s">
        <v>7985</v>
      </c>
      <c r="C55" s="128"/>
      <c r="D55" s="128"/>
      <c r="E55" s="54">
        <f>E56-E54</f>
        <v>75577.66</v>
      </c>
      <c r="F55" s="54">
        <f t="shared" ref="F55:J55" si="2">F56-F54</f>
        <v>75577.659999999974</v>
      </c>
      <c r="G55" s="54">
        <f t="shared" si="2"/>
        <v>75577.649999999994</v>
      </c>
      <c r="H55" s="54">
        <f t="shared" si="2"/>
        <v>75577.650000000023</v>
      </c>
      <c r="I55" s="54">
        <f t="shared" si="2"/>
        <v>75577.649999999994</v>
      </c>
      <c r="J55" s="54">
        <f t="shared" si="2"/>
        <v>75577.650000000023</v>
      </c>
      <c r="K55" s="55">
        <f t="shared" si="0"/>
        <v>453465.92000000004</v>
      </c>
    </row>
    <row r="56" spans="2:14" s="27" customFormat="1" ht="54.95" customHeight="1" x14ac:dyDescent="0.25">
      <c r="B56" s="113" t="s">
        <v>6729</v>
      </c>
      <c r="C56" s="114"/>
      <c r="D56" s="114"/>
      <c r="E56" s="33">
        <f>E13+E15+E17+E19+E21+E23+E25+E27+E29+E31+E33+E35+E37+E39+E41+E43+E45+E47+E49+E51</f>
        <v>214744.32000000001</v>
      </c>
      <c r="F56" s="33">
        <f>F13+F15+F17+F19+F21+F23+F25+F27+F29+F31+F33+F35+F37+F39+F41+F43+F45+F47+F49+F51</f>
        <v>214744.31999999998</v>
      </c>
      <c r="G56" s="33">
        <f>G13+G15+G17+G19+G21+G23+G25+G27+G29+G31+G33+G35+G37+G39+G41+G43+G45+G47+G49+G51</f>
        <v>214744.32000000001</v>
      </c>
      <c r="H56" s="33">
        <f>H13+H15+H17+H19+H21+H23+H25+H27+H29+H31+H33+H35+H37+H39+H41+H43+H45+H47+H49+H51</f>
        <v>214744.32000000004</v>
      </c>
      <c r="I56" s="33">
        <f>I13+I15+I17+I19+I21+I23+I25+I27+I29+I31+I33+I35+I37+I39+I41+I43+I45+I47+I49+I51</f>
        <v>214744.32000000001</v>
      </c>
      <c r="J56" s="33">
        <f>J13+J15+J17+J19+J21+J23+J25+J27+J29+J31+J33+J35+J37+J39+J41+J43+J45+J47+J49+J51+J53</f>
        <v>214744.32000000004</v>
      </c>
      <c r="K56" s="56">
        <f>SUM(E56:J56)</f>
        <v>1288465.9200000002</v>
      </c>
      <c r="M56" s="28"/>
      <c r="N56" s="28"/>
    </row>
    <row r="57" spans="2:14" s="23" customFormat="1" ht="15.95" customHeigh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3"/>
    </row>
    <row r="58" spans="2:14" s="23" customFormat="1" ht="30" customHeight="1" x14ac:dyDescent="0.25">
      <c r="B58" s="121" t="str">
        <f>PLANILHA_ORÇ_REV001!B381</f>
        <v>Prefeitura do Município de Taguaí, aos 22 dias de setembro de 2023.</v>
      </c>
      <c r="C58" s="122"/>
      <c r="D58" s="122"/>
      <c r="E58" s="122"/>
      <c r="F58" s="122"/>
      <c r="G58" s="122"/>
      <c r="H58" s="122"/>
      <c r="I58" s="122"/>
      <c r="J58" s="122"/>
      <c r="K58" s="123"/>
    </row>
    <row r="59" spans="2:14" s="23" customFormat="1" ht="102" customHeigh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3"/>
    </row>
    <row r="60" spans="2:14" s="29" customFormat="1" ht="30" customHeight="1" x14ac:dyDescent="0.25">
      <c r="B60" s="133" t="str">
        <f>PLANILHA_ORÇ_REV001!B383</f>
        <v>DEIVISON LUCIO RODRIGUES</v>
      </c>
      <c r="C60" s="134"/>
      <c r="D60" s="134"/>
      <c r="E60" s="134"/>
      <c r="F60" s="134"/>
      <c r="G60" s="134" t="str">
        <f>PLANILHA_ORÇ_REV001!G383</f>
        <v>EDER CARLOS FOGAÇA DA CRUZ</v>
      </c>
      <c r="H60" s="134"/>
      <c r="I60" s="134"/>
      <c r="J60" s="134"/>
      <c r="K60" s="135"/>
    </row>
    <row r="61" spans="2:14" s="23" customFormat="1" ht="30" customHeight="1" x14ac:dyDescent="0.25">
      <c r="B61" s="121" t="str">
        <f>PLANILHA_ORÇ_REV001!B384</f>
        <v>Responsável Técnico</v>
      </c>
      <c r="C61" s="122"/>
      <c r="D61" s="122"/>
      <c r="E61" s="122"/>
      <c r="F61" s="122"/>
      <c r="G61" s="122" t="str">
        <f>PLANILHA_ORÇ_REV001!G384</f>
        <v>Prefeito Municipal</v>
      </c>
      <c r="H61" s="122"/>
      <c r="I61" s="122"/>
      <c r="J61" s="122"/>
      <c r="K61" s="123"/>
    </row>
    <row r="62" spans="2:14" s="23" customFormat="1" ht="30" customHeight="1" x14ac:dyDescent="0.25">
      <c r="B62" s="121" t="str">
        <f>PLANILHA_ORÇ_REV001!B385</f>
        <v>Engenheiro Civil</v>
      </c>
      <c r="C62" s="122"/>
      <c r="D62" s="122"/>
      <c r="E62" s="122"/>
      <c r="F62" s="122"/>
      <c r="G62" s="122"/>
      <c r="H62" s="122"/>
      <c r="I62" s="122"/>
      <c r="J62" s="122"/>
      <c r="K62" s="123"/>
    </row>
    <row r="63" spans="2:14" s="23" customFormat="1" ht="30" customHeight="1" x14ac:dyDescent="0.25">
      <c r="B63" s="121" t="str">
        <f>PLANILHA_ORÇ_REV001!B386</f>
        <v>CREA Nº5070205291</v>
      </c>
      <c r="C63" s="122"/>
      <c r="D63" s="122"/>
      <c r="E63" s="122"/>
      <c r="F63" s="122"/>
      <c r="G63" s="122"/>
      <c r="H63" s="122"/>
      <c r="I63" s="122"/>
      <c r="J63" s="122"/>
      <c r="K63" s="123"/>
    </row>
    <row r="64" spans="2:14" s="23" customFormat="1" ht="30" customHeight="1" x14ac:dyDescent="0.25">
      <c r="B64" s="121" t="str">
        <f>PLANILHA_ORÇ_REV001!B387</f>
        <v>ART Nº28027230231500461</v>
      </c>
      <c r="C64" s="122"/>
      <c r="D64" s="122"/>
      <c r="E64" s="122"/>
      <c r="F64" s="122"/>
      <c r="G64" s="122"/>
      <c r="H64" s="122"/>
      <c r="I64" s="122"/>
      <c r="J64" s="122"/>
      <c r="K64" s="123"/>
    </row>
    <row r="65" spans="2:11" s="23" customFormat="1" ht="15.95" customHeight="1" thickBot="1" x14ac:dyDescent="0.3">
      <c r="B65" s="130"/>
      <c r="C65" s="131"/>
      <c r="D65" s="131"/>
      <c r="E65" s="131"/>
      <c r="F65" s="131"/>
      <c r="G65" s="131"/>
      <c r="H65" s="131"/>
      <c r="I65" s="131"/>
      <c r="J65" s="131"/>
      <c r="K65" s="132"/>
    </row>
  </sheetData>
  <mergeCells count="76">
    <mergeCell ref="B64:F64"/>
    <mergeCell ref="G64:K64"/>
    <mergeCell ref="B65:K65"/>
    <mergeCell ref="B52:B53"/>
    <mergeCell ref="C52:C53"/>
    <mergeCell ref="B61:F61"/>
    <mergeCell ref="G61:K61"/>
    <mergeCell ref="B62:F62"/>
    <mergeCell ref="G62:K62"/>
    <mergeCell ref="B63:F63"/>
    <mergeCell ref="G63:K63"/>
    <mergeCell ref="B57:K57"/>
    <mergeCell ref="B58:K58"/>
    <mergeCell ref="B59:K59"/>
    <mergeCell ref="B60:F60"/>
    <mergeCell ref="G60:K60"/>
    <mergeCell ref="B50:B51"/>
    <mergeCell ref="C50:C51"/>
    <mergeCell ref="B54:D54"/>
    <mergeCell ref="B55:D55"/>
    <mergeCell ref="B56:D56"/>
    <mergeCell ref="B44:B45"/>
    <mergeCell ref="C44:C45"/>
    <mergeCell ref="B46:B47"/>
    <mergeCell ref="C46:C47"/>
    <mergeCell ref="B48:B49"/>
    <mergeCell ref="C48:C49"/>
    <mergeCell ref="B40:B41"/>
    <mergeCell ref="C40:C41"/>
    <mergeCell ref="B42:B43"/>
    <mergeCell ref="C42:C43"/>
    <mergeCell ref="B34:B35"/>
    <mergeCell ref="C34:C35"/>
    <mergeCell ref="B36:B37"/>
    <mergeCell ref="C36:C37"/>
    <mergeCell ref="B38:B39"/>
    <mergeCell ref="C38:C39"/>
    <mergeCell ref="B28:B29"/>
    <mergeCell ref="C28:C29"/>
    <mergeCell ref="B30:B31"/>
    <mergeCell ref="C30:C31"/>
    <mergeCell ref="B32:B33"/>
    <mergeCell ref="C32:C33"/>
    <mergeCell ref="K9:K11"/>
    <mergeCell ref="B12:B13"/>
    <mergeCell ref="C12:C13"/>
    <mergeCell ref="B14:B15"/>
    <mergeCell ref="C14:C15"/>
    <mergeCell ref="B9:B11"/>
    <mergeCell ref="C9:C11"/>
    <mergeCell ref="D9:D11"/>
    <mergeCell ref="D2:K2"/>
    <mergeCell ref="B3:K3"/>
    <mergeCell ref="B4:H4"/>
    <mergeCell ref="I4:J4"/>
    <mergeCell ref="B5:H5"/>
    <mergeCell ref="I5:J5"/>
    <mergeCell ref="B2:C2"/>
    <mergeCell ref="B18:B19"/>
    <mergeCell ref="C18:C19"/>
    <mergeCell ref="B20:B21"/>
    <mergeCell ref="C20:C21"/>
    <mergeCell ref="B16:B17"/>
    <mergeCell ref="C16:C17"/>
    <mergeCell ref="B6:H6"/>
    <mergeCell ref="I6:K6"/>
    <mergeCell ref="B7:H7"/>
    <mergeCell ref="I7:K7"/>
    <mergeCell ref="B8:H8"/>
    <mergeCell ref="I8:K8"/>
    <mergeCell ref="B22:B23"/>
    <mergeCell ref="C22:C23"/>
    <mergeCell ref="B24:B25"/>
    <mergeCell ref="C24:C25"/>
    <mergeCell ref="B26:B27"/>
    <mergeCell ref="C26:C27"/>
  </mergeCells>
  <pageMargins left="0.59055118110236215" right="0.19685039370078741" top="0.39370078740157483" bottom="0.39370078740157483" header="0" footer="0"/>
  <pageSetup paperSize="9" scale="38" fitToHeight="0" orientation="landscape" horizontalDpi="300" verticalDpi="300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51E8B-6E89-4BA0-8CBF-4E44E4565B90}">
  <dimension ref="A1:AO254"/>
  <sheetViews>
    <sheetView zoomScale="85" zoomScaleNormal="85" workbookViewId="0">
      <selection activeCell="I6" sqref="B2:I6"/>
    </sheetView>
  </sheetViews>
  <sheetFormatPr defaultColWidth="9.140625" defaultRowHeight="15.75" x14ac:dyDescent="0.25"/>
  <cols>
    <col min="1" max="1" width="9.140625" style="13"/>
    <col min="2" max="2" width="8.5703125" style="13" customWidth="1"/>
    <col min="3" max="3" width="9" style="1" customWidth="1"/>
    <col min="4" max="4" width="10.28515625" style="2" customWidth="1"/>
    <col min="5" max="5" width="12.7109375" style="2" customWidth="1"/>
    <col min="6" max="6" width="45.5703125" style="1" customWidth="1"/>
    <col min="7" max="7" width="9.28515625" style="2" customWidth="1"/>
    <col min="8" max="8" width="16.7109375" style="3" customWidth="1"/>
    <col min="9" max="9" width="16" style="3" customWidth="1"/>
    <col min="10" max="10" width="9.42578125" style="17" customWidth="1"/>
    <col min="11" max="11" width="14.85546875" style="13" bestFit="1" customWidth="1"/>
    <col min="12" max="41" width="9.140625" style="13"/>
    <col min="42" max="16384" width="9.140625" style="1"/>
  </cols>
  <sheetData>
    <row r="1" spans="2:15" ht="16.5" thickBot="1" x14ac:dyDescent="0.3"/>
    <row r="2" spans="2:15" s="13" customFormat="1" ht="60" customHeight="1" x14ac:dyDescent="0.25">
      <c r="B2" s="211" t="s">
        <v>6733</v>
      </c>
      <c r="C2" s="212" t="s">
        <v>6730</v>
      </c>
      <c r="D2" s="212" t="s">
        <v>6731</v>
      </c>
      <c r="E2" s="212" t="s">
        <v>6723</v>
      </c>
      <c r="F2" s="212" t="s">
        <v>6732</v>
      </c>
      <c r="G2" s="212" t="s">
        <v>6724</v>
      </c>
      <c r="H2" s="213" t="s">
        <v>8771</v>
      </c>
      <c r="I2" s="224" t="s">
        <v>8772</v>
      </c>
      <c r="J2" s="17"/>
    </row>
    <row r="3" spans="2:15" s="138" customFormat="1" ht="51.75" customHeight="1" x14ac:dyDescent="0.25">
      <c r="B3" s="214">
        <v>1</v>
      </c>
      <c r="C3" s="215" t="s">
        <v>6821</v>
      </c>
      <c r="D3" s="215" t="s">
        <v>3024</v>
      </c>
      <c r="E3" s="215" t="s">
        <v>8566</v>
      </c>
      <c r="F3" s="216" t="str">
        <f>VLOOKUP(D3,'[2]BOLETIM 191'!$A$8:$F$4131,2,FALSE)</f>
        <v>Grupo gerador com potência de 180/168 kVA, variação de + ou - 5% - completo</v>
      </c>
      <c r="G3" s="215" t="str">
        <f>VLOOKUP(D3,'[2]BOLETIM 191'!$A$8:$F$4131,3,FALSE)</f>
        <v>UN</v>
      </c>
      <c r="H3" s="217">
        <v>1</v>
      </c>
      <c r="I3" s="222">
        <f>H3/2</f>
        <v>0.5</v>
      </c>
      <c r="J3" s="137"/>
    </row>
    <row r="4" spans="2:15" s="138" customFormat="1" ht="51.75" customHeight="1" x14ac:dyDescent="0.25">
      <c r="B4" s="214">
        <v>2</v>
      </c>
      <c r="C4" s="215" t="s">
        <v>6821</v>
      </c>
      <c r="D4" s="215" t="s">
        <v>1231</v>
      </c>
      <c r="E4" s="215" t="s">
        <v>8348</v>
      </c>
      <c r="F4" s="216" t="str">
        <f>VLOOKUP(D4,'[2]BOLETIM 191'!$A$8:$F$4131,2,FALSE)</f>
        <v>Alvenaria de bloco cerâmico estrutural de 14 cm</v>
      </c>
      <c r="G4" s="215" t="str">
        <f>VLOOKUP(D4,'[2]BOLETIM 191'!$A$8:$F$4131,3,FALSE)</f>
        <v>M2</v>
      </c>
      <c r="H4" s="217">
        <v>562.79</v>
      </c>
      <c r="I4" s="222">
        <f t="shared" ref="I4:I6" si="0">H4/2</f>
        <v>281.39499999999998</v>
      </c>
      <c r="J4" s="137"/>
    </row>
    <row r="5" spans="2:15" s="138" customFormat="1" ht="51.75" customHeight="1" x14ac:dyDescent="0.25">
      <c r="B5" s="214">
        <v>3</v>
      </c>
      <c r="C5" s="215" t="s">
        <v>6821</v>
      </c>
      <c r="D5" s="215" t="s">
        <v>1347</v>
      </c>
      <c r="E5" s="215" t="s">
        <v>8317</v>
      </c>
      <c r="F5" s="216" t="str">
        <f>VLOOKUP(D5,'[2]BOLETIM 191'!$A$8:$F$4131,2,FALSE)</f>
        <v>Fornecimento e montagem de estrutura em aço ASTM-A36, sem pintura</v>
      </c>
      <c r="G5" s="215" t="str">
        <f>VLOOKUP(D5,'[2]BOLETIM 191'!$A$8:$F$4131,3,FALSE)</f>
        <v>KG</v>
      </c>
      <c r="H5" s="217">
        <v>3521.66</v>
      </c>
      <c r="I5" s="222">
        <f t="shared" si="0"/>
        <v>1760.83</v>
      </c>
      <c r="J5" s="137"/>
    </row>
    <row r="6" spans="2:15" s="138" customFormat="1" ht="51.75" customHeight="1" thickBot="1" x14ac:dyDescent="0.3">
      <c r="B6" s="218">
        <v>4</v>
      </c>
      <c r="C6" s="219" t="s">
        <v>6821</v>
      </c>
      <c r="D6" s="219" t="s">
        <v>1353</v>
      </c>
      <c r="E6" s="219" t="s">
        <v>8318</v>
      </c>
      <c r="F6" s="220" t="str">
        <f>VLOOKUP(D6,'[2]BOLETIM 191'!$A$8:$F$4131,2,FALSE)</f>
        <v>Fornecimento e montagem de estrutura em aço ASTM-A572 Grau 50, sem pintura</v>
      </c>
      <c r="G6" s="219" t="str">
        <f>VLOOKUP(D6,'[2]BOLETIM 191'!$A$8:$F$4131,3,FALSE)</f>
        <v>KG</v>
      </c>
      <c r="H6" s="221">
        <v>3052.92</v>
      </c>
      <c r="I6" s="223">
        <f t="shared" si="0"/>
        <v>1526.46</v>
      </c>
      <c r="J6" s="137"/>
    </row>
    <row r="7" spans="2:15" s="58" customFormat="1" ht="42" customHeight="1" x14ac:dyDescent="0.25">
      <c r="C7" s="57"/>
      <c r="D7" s="60"/>
      <c r="E7" s="57"/>
      <c r="F7" s="57"/>
      <c r="G7" s="57"/>
      <c r="H7" s="57"/>
      <c r="I7" s="57"/>
      <c r="O7" s="58" t="s">
        <v>7143</v>
      </c>
    </row>
    <row r="8" spans="2:15" s="58" customFormat="1" ht="51" customHeight="1" x14ac:dyDescent="0.25">
      <c r="C8" s="57"/>
      <c r="D8" s="60"/>
      <c r="E8" s="57"/>
      <c r="F8" s="57"/>
      <c r="G8" s="57"/>
      <c r="H8" s="57"/>
      <c r="I8" s="57"/>
      <c r="O8" s="58" t="s">
        <v>7143</v>
      </c>
    </row>
    <row r="9" spans="2:15" s="59" customFormat="1" ht="30.75" customHeight="1" x14ac:dyDescent="0.25">
      <c r="C9" s="57"/>
      <c r="D9" s="60"/>
      <c r="E9" s="57"/>
      <c r="F9" s="57"/>
      <c r="G9" s="57"/>
      <c r="H9" s="57"/>
      <c r="I9" s="57"/>
    </row>
    <row r="10" spans="2:15" s="59" customFormat="1" ht="30.75" customHeight="1" x14ac:dyDescent="0.25">
      <c r="C10" s="57"/>
      <c r="D10" s="60"/>
      <c r="E10" s="57"/>
      <c r="F10" s="57"/>
      <c r="G10" s="57"/>
      <c r="H10" s="57"/>
      <c r="I10" s="57"/>
    </row>
    <row r="11" spans="2:15" s="13" customFormat="1" ht="39.75" customHeight="1" x14ac:dyDescent="0.25">
      <c r="C11" s="57"/>
      <c r="D11" s="60"/>
      <c r="E11" s="57"/>
      <c r="F11" s="57"/>
      <c r="G11" s="57"/>
      <c r="H11" s="57"/>
      <c r="I11" s="57"/>
      <c r="J11" s="17"/>
    </row>
    <row r="12" spans="2:15" s="15" customFormat="1" ht="24" customHeight="1" x14ac:dyDescent="0.25">
      <c r="C12" s="57"/>
      <c r="D12" s="60"/>
      <c r="E12" s="57"/>
      <c r="F12" s="57"/>
      <c r="G12" s="57"/>
      <c r="H12" s="57"/>
      <c r="I12" s="57"/>
    </row>
    <row r="13" spans="2:15" s="14" customFormat="1" ht="24" customHeight="1" x14ac:dyDescent="0.25">
      <c r="C13" s="57"/>
      <c r="D13" s="60"/>
      <c r="E13" s="57"/>
      <c r="F13" s="57"/>
      <c r="G13" s="57"/>
      <c r="H13" s="57"/>
      <c r="I13" s="57"/>
    </row>
    <row r="14" spans="2:15" s="14" customFormat="1" ht="24" customHeight="1" x14ac:dyDescent="0.25">
      <c r="C14" s="57"/>
      <c r="D14" s="60"/>
      <c r="E14" s="57"/>
      <c r="F14" s="57"/>
      <c r="G14" s="57"/>
      <c r="H14" s="57"/>
      <c r="I14" s="57"/>
    </row>
    <row r="15" spans="2:15" s="14" customFormat="1" ht="24" customHeight="1" x14ac:dyDescent="0.25">
      <c r="C15" s="57"/>
      <c r="D15" s="60"/>
      <c r="E15" s="57"/>
      <c r="F15" s="57"/>
      <c r="G15" s="57"/>
      <c r="H15" s="57"/>
      <c r="I15" s="57"/>
    </row>
    <row r="16" spans="2:15" s="14" customFormat="1" ht="24" customHeight="1" x14ac:dyDescent="0.25">
      <c r="C16" s="57"/>
      <c r="D16" s="60"/>
      <c r="E16" s="57"/>
      <c r="F16" s="57"/>
      <c r="G16" s="57"/>
      <c r="H16" s="57"/>
      <c r="I16" s="57"/>
    </row>
    <row r="17" spans="1:11" s="14" customFormat="1" x14ac:dyDescent="0.25">
      <c r="A17" s="57"/>
      <c r="B17" s="57"/>
      <c r="C17" s="57"/>
      <c r="D17" s="60"/>
      <c r="E17" s="57"/>
      <c r="F17" s="57"/>
      <c r="G17" s="57"/>
      <c r="H17" s="57"/>
      <c r="I17" s="57"/>
      <c r="J17" s="57"/>
      <c r="K17" s="57"/>
    </row>
    <row r="18" spans="1:11" s="14" customFormat="1" x14ac:dyDescent="0.25">
      <c r="A18" s="57"/>
      <c r="B18" s="57"/>
      <c r="C18" s="57"/>
      <c r="D18" s="60"/>
      <c r="E18" s="57"/>
      <c r="F18" s="57"/>
      <c r="G18" s="57"/>
      <c r="H18" s="57"/>
      <c r="I18" s="57"/>
      <c r="J18" s="57"/>
      <c r="K18" s="57"/>
    </row>
    <row r="19" spans="1:11" s="14" customFormat="1" x14ac:dyDescent="0.25">
      <c r="A19" s="57"/>
      <c r="B19" s="57"/>
      <c r="C19" s="57"/>
      <c r="D19" s="60"/>
      <c r="E19" s="57"/>
      <c r="F19" s="57"/>
      <c r="G19" s="57"/>
      <c r="H19" s="57"/>
      <c r="I19" s="57"/>
      <c r="J19" s="57"/>
      <c r="K19" s="57"/>
    </row>
    <row r="20" spans="1:11" s="14" customFormat="1" x14ac:dyDescent="0.25">
      <c r="A20" s="57"/>
      <c r="B20" s="57"/>
      <c r="C20" s="57"/>
      <c r="D20" s="60"/>
      <c r="E20" s="57"/>
      <c r="F20" s="57"/>
      <c r="G20" s="57"/>
      <c r="H20" s="57"/>
      <c r="I20" s="57"/>
      <c r="J20" s="57"/>
      <c r="K20" s="57"/>
    </row>
    <row r="21" spans="1:11" s="14" customFormat="1" x14ac:dyDescent="0.25">
      <c r="A21" s="57"/>
      <c r="B21" s="57"/>
      <c r="C21" s="57"/>
      <c r="D21" s="60"/>
      <c r="E21" s="57"/>
      <c r="F21" s="57"/>
      <c r="G21" s="57"/>
      <c r="H21" s="57"/>
      <c r="I21" s="57"/>
      <c r="J21" s="57"/>
      <c r="K21" s="57"/>
    </row>
    <row r="22" spans="1:11" s="14" customFormat="1" x14ac:dyDescent="0.25">
      <c r="A22" s="57"/>
      <c r="B22" s="57"/>
      <c r="C22" s="57"/>
      <c r="D22" s="60"/>
      <c r="E22" s="57"/>
      <c r="F22" s="57"/>
      <c r="G22" s="57"/>
      <c r="H22" s="57"/>
      <c r="I22" s="57"/>
      <c r="J22" s="57"/>
      <c r="K22" s="57"/>
    </row>
    <row r="23" spans="1:11" s="13" customFormat="1" x14ac:dyDescent="0.25">
      <c r="A23" s="57"/>
      <c r="B23" s="57"/>
      <c r="C23" s="57"/>
      <c r="D23" s="60"/>
      <c r="E23" s="57"/>
      <c r="F23" s="57"/>
      <c r="G23" s="57"/>
      <c r="H23" s="57"/>
      <c r="I23" s="57"/>
      <c r="J23" s="57"/>
      <c r="K23" s="57"/>
    </row>
    <row r="24" spans="1:11" s="13" customFormat="1" x14ac:dyDescent="0.25">
      <c r="A24" s="57"/>
      <c r="B24" s="57"/>
      <c r="C24" s="57"/>
      <c r="D24" s="60"/>
      <c r="E24" s="57"/>
      <c r="F24" s="57"/>
      <c r="G24" s="57"/>
      <c r="H24" s="57"/>
      <c r="I24" s="57"/>
      <c r="J24" s="57"/>
      <c r="K24" s="57"/>
    </row>
    <row r="25" spans="1:11" s="13" customFormat="1" x14ac:dyDescent="0.25">
      <c r="A25" s="57"/>
      <c r="B25" s="57"/>
      <c r="C25" s="57"/>
      <c r="D25" s="60"/>
      <c r="E25" s="57"/>
      <c r="F25" s="57"/>
      <c r="G25" s="57"/>
      <c r="H25" s="57"/>
      <c r="I25" s="57"/>
      <c r="J25" s="57"/>
      <c r="K25" s="57"/>
    </row>
    <row r="26" spans="1:11" s="13" customFormat="1" x14ac:dyDescent="0.25">
      <c r="A26" s="57"/>
      <c r="B26" s="57"/>
      <c r="C26" s="57"/>
      <c r="D26" s="60"/>
      <c r="E26" s="57"/>
      <c r="F26" s="57"/>
      <c r="G26" s="57"/>
      <c r="H26" s="57"/>
      <c r="I26" s="57"/>
      <c r="J26" s="57"/>
      <c r="K26" s="57"/>
    </row>
    <row r="27" spans="1:11" s="13" customFormat="1" x14ac:dyDescent="0.25">
      <c r="A27" s="57"/>
      <c r="B27" s="57"/>
      <c r="C27" s="57"/>
      <c r="D27" s="60"/>
      <c r="E27" s="57"/>
      <c r="F27" s="57"/>
      <c r="G27" s="57"/>
      <c r="H27" s="57"/>
      <c r="I27" s="57"/>
      <c r="J27" s="57"/>
      <c r="K27" s="57"/>
    </row>
    <row r="28" spans="1:11" s="13" customFormat="1" x14ac:dyDescent="0.25">
      <c r="A28" s="57"/>
      <c r="B28" s="57"/>
      <c r="C28" s="57"/>
      <c r="D28" s="60"/>
      <c r="E28" s="57"/>
      <c r="F28" s="57"/>
      <c r="G28" s="57"/>
      <c r="H28" s="57"/>
      <c r="I28" s="57"/>
      <c r="J28" s="57"/>
      <c r="K28" s="57"/>
    </row>
    <row r="29" spans="1:11" s="13" customFormat="1" x14ac:dyDescent="0.25">
      <c r="A29" s="57"/>
      <c r="B29" s="57"/>
      <c r="C29" s="57"/>
      <c r="D29" s="60"/>
      <c r="E29" s="57"/>
      <c r="F29" s="57"/>
      <c r="G29" s="57"/>
      <c r="H29" s="57"/>
      <c r="I29" s="57"/>
      <c r="J29" s="57"/>
      <c r="K29" s="57"/>
    </row>
    <row r="30" spans="1:11" s="13" customFormat="1" x14ac:dyDescent="0.25">
      <c r="A30" s="57"/>
      <c r="B30" s="57"/>
      <c r="C30" s="57"/>
      <c r="D30" s="60"/>
      <c r="E30" s="57"/>
      <c r="F30" s="57"/>
      <c r="G30" s="57"/>
      <c r="H30" s="57"/>
      <c r="I30" s="57"/>
      <c r="J30" s="57"/>
      <c r="K30" s="57"/>
    </row>
    <row r="31" spans="1:11" s="13" customFormat="1" x14ac:dyDescent="0.25">
      <c r="A31" s="57"/>
      <c r="B31" s="57"/>
      <c r="C31" s="57"/>
      <c r="D31" s="60"/>
      <c r="E31" s="57"/>
      <c r="F31" s="57"/>
      <c r="G31" s="57"/>
      <c r="H31" s="57"/>
      <c r="I31" s="57"/>
      <c r="J31" s="57"/>
      <c r="K31" s="57"/>
    </row>
    <row r="32" spans="1:11" s="13" customFormat="1" x14ac:dyDescent="0.25">
      <c r="A32" s="57"/>
      <c r="B32" s="57"/>
      <c r="C32" s="57"/>
      <c r="D32" s="60"/>
      <c r="E32" s="57"/>
      <c r="F32" s="57"/>
      <c r="G32" s="57"/>
      <c r="H32" s="57"/>
      <c r="I32" s="57"/>
      <c r="J32" s="57"/>
      <c r="K32" s="57"/>
    </row>
    <row r="33" spans="1:11" s="13" customFormat="1" x14ac:dyDescent="0.25">
      <c r="A33" s="57"/>
      <c r="B33" s="57"/>
      <c r="C33" s="57"/>
      <c r="D33" s="60"/>
      <c r="E33" s="57"/>
      <c r="F33" s="57"/>
      <c r="G33" s="57"/>
      <c r="H33" s="57"/>
      <c r="I33" s="57"/>
      <c r="J33" s="57"/>
      <c r="K33" s="57"/>
    </row>
    <row r="34" spans="1:11" s="13" customFormat="1" x14ac:dyDescent="0.25">
      <c r="A34" s="57"/>
      <c r="B34" s="57"/>
      <c r="C34" s="57"/>
      <c r="D34" s="60"/>
      <c r="E34" s="57"/>
      <c r="F34" s="57"/>
      <c r="G34" s="57"/>
      <c r="H34" s="57"/>
      <c r="I34" s="57"/>
      <c r="J34" s="57"/>
      <c r="K34" s="57"/>
    </row>
    <row r="35" spans="1:11" s="13" customFormat="1" x14ac:dyDescent="0.25">
      <c r="A35" s="57"/>
      <c r="B35" s="57"/>
      <c r="C35" s="57"/>
      <c r="D35" s="60"/>
      <c r="E35" s="57"/>
      <c r="F35" s="57"/>
      <c r="G35" s="57"/>
      <c r="H35" s="57"/>
      <c r="I35" s="57"/>
      <c r="J35" s="57"/>
      <c r="K35" s="57"/>
    </row>
    <row r="36" spans="1:11" s="13" customFormat="1" x14ac:dyDescent="0.25">
      <c r="A36" s="57"/>
      <c r="B36" s="57"/>
      <c r="C36" s="57"/>
      <c r="D36" s="60"/>
      <c r="E36" s="57"/>
      <c r="F36" s="57"/>
      <c r="G36" s="57"/>
      <c r="H36" s="57"/>
      <c r="I36" s="57"/>
      <c r="J36" s="57"/>
      <c r="K36" s="57"/>
    </row>
    <row r="37" spans="1:11" s="13" customFormat="1" x14ac:dyDescent="0.25">
      <c r="A37" s="57"/>
      <c r="B37" s="57"/>
      <c r="C37" s="57"/>
      <c r="D37" s="60"/>
      <c r="E37" s="57"/>
      <c r="F37" s="57"/>
      <c r="G37" s="57"/>
      <c r="H37" s="57"/>
      <c r="I37" s="57"/>
      <c r="J37" s="57"/>
      <c r="K37" s="57"/>
    </row>
    <row r="38" spans="1:11" s="13" customFormat="1" x14ac:dyDescent="0.25">
      <c r="A38" s="57"/>
      <c r="B38" s="57"/>
      <c r="C38" s="57"/>
      <c r="D38" s="60"/>
      <c r="E38" s="57"/>
      <c r="F38" s="57"/>
      <c r="G38" s="57"/>
      <c r="H38" s="57"/>
      <c r="I38" s="57"/>
      <c r="J38" s="57"/>
      <c r="K38" s="57"/>
    </row>
    <row r="39" spans="1:11" s="13" customFormat="1" x14ac:dyDescent="0.25">
      <c r="A39" s="57"/>
      <c r="B39" s="57"/>
      <c r="C39" s="57"/>
      <c r="D39" s="60"/>
      <c r="E39" s="57"/>
      <c r="F39" s="57"/>
      <c r="G39" s="57"/>
      <c r="H39" s="57"/>
      <c r="I39" s="57"/>
      <c r="J39" s="57"/>
      <c r="K39" s="57"/>
    </row>
    <row r="40" spans="1:11" s="13" customFormat="1" x14ac:dyDescent="0.25">
      <c r="A40" s="57"/>
      <c r="B40" s="57"/>
      <c r="C40" s="57"/>
      <c r="D40" s="60"/>
      <c r="E40" s="57"/>
      <c r="F40" s="57"/>
      <c r="G40" s="57"/>
      <c r="H40" s="57"/>
      <c r="I40" s="57"/>
      <c r="J40" s="57"/>
      <c r="K40" s="57"/>
    </row>
    <row r="41" spans="1:11" s="13" customFormat="1" x14ac:dyDescent="0.25">
      <c r="A41" s="57"/>
      <c r="B41" s="57"/>
      <c r="C41" s="57"/>
      <c r="D41" s="60"/>
      <c r="E41" s="57"/>
      <c r="F41" s="57"/>
      <c r="G41" s="57"/>
      <c r="H41" s="57"/>
      <c r="I41" s="57"/>
      <c r="J41" s="57"/>
      <c r="K41" s="57"/>
    </row>
    <row r="42" spans="1:11" s="13" customFormat="1" x14ac:dyDescent="0.25">
      <c r="A42" s="57"/>
      <c r="B42" s="57"/>
      <c r="C42" s="57"/>
      <c r="D42" s="60"/>
      <c r="E42" s="57"/>
      <c r="F42" s="57"/>
      <c r="G42" s="57"/>
      <c r="H42" s="57"/>
      <c r="I42" s="57"/>
      <c r="J42" s="57"/>
      <c r="K42" s="57"/>
    </row>
    <row r="43" spans="1:11" s="13" customFormat="1" x14ac:dyDescent="0.25">
      <c r="A43" s="57"/>
      <c r="B43" s="57"/>
      <c r="C43" s="57"/>
      <c r="D43" s="60"/>
      <c r="E43" s="57"/>
      <c r="F43" s="57"/>
      <c r="G43" s="57"/>
      <c r="H43" s="57"/>
      <c r="I43" s="57"/>
      <c r="J43" s="57"/>
      <c r="K43" s="57"/>
    </row>
    <row r="44" spans="1:11" s="13" customFormat="1" x14ac:dyDescent="0.25">
      <c r="A44" s="57"/>
      <c r="B44" s="57"/>
      <c r="C44" s="57"/>
      <c r="D44" s="60"/>
      <c r="E44" s="57"/>
      <c r="F44" s="57"/>
      <c r="G44" s="57"/>
      <c r="H44" s="57"/>
      <c r="I44" s="57"/>
      <c r="J44" s="57"/>
      <c r="K44" s="57"/>
    </row>
    <row r="45" spans="1:11" s="13" customFormat="1" x14ac:dyDescent="0.25">
      <c r="A45" s="57"/>
      <c r="B45" s="57"/>
      <c r="C45" s="57"/>
      <c r="D45" s="60"/>
      <c r="E45" s="57"/>
      <c r="F45" s="57"/>
      <c r="G45" s="57"/>
      <c r="H45" s="57"/>
      <c r="I45" s="57"/>
      <c r="J45" s="57"/>
      <c r="K45" s="57"/>
    </row>
    <row r="46" spans="1:11" s="13" customFormat="1" x14ac:dyDescent="0.25">
      <c r="A46" s="57"/>
      <c r="B46" s="57"/>
      <c r="C46" s="57"/>
      <c r="D46" s="60"/>
      <c r="E46" s="57"/>
      <c r="F46" s="57"/>
      <c r="G46" s="57"/>
      <c r="H46" s="57"/>
      <c r="I46" s="57"/>
      <c r="J46" s="57"/>
      <c r="K46" s="57"/>
    </row>
    <row r="47" spans="1:11" s="13" customFormat="1" x14ac:dyDescent="0.25">
      <c r="A47" s="57"/>
      <c r="B47" s="57"/>
      <c r="C47" s="57"/>
      <c r="D47" s="60"/>
      <c r="E47" s="57"/>
      <c r="F47" s="57"/>
      <c r="G47" s="57"/>
      <c r="H47" s="57"/>
      <c r="I47" s="57"/>
      <c r="J47" s="57"/>
      <c r="K47" s="57"/>
    </row>
    <row r="48" spans="1:11" s="13" customFormat="1" x14ac:dyDescent="0.25">
      <c r="A48" s="57"/>
      <c r="B48" s="57"/>
      <c r="C48" s="57"/>
      <c r="D48" s="60"/>
      <c r="E48" s="57"/>
      <c r="F48" s="57"/>
      <c r="G48" s="57"/>
      <c r="H48" s="57"/>
      <c r="I48" s="57"/>
      <c r="J48" s="57"/>
      <c r="K48" s="57"/>
    </row>
    <row r="49" spans="1:11" s="13" customFormat="1" x14ac:dyDescent="0.25">
      <c r="A49" s="57"/>
      <c r="B49" s="57"/>
      <c r="C49" s="57"/>
      <c r="D49" s="60"/>
      <c r="E49" s="57"/>
      <c r="F49" s="57"/>
      <c r="G49" s="57"/>
      <c r="H49" s="57"/>
      <c r="I49" s="57"/>
      <c r="J49" s="57"/>
      <c r="K49" s="57"/>
    </row>
    <row r="50" spans="1:11" s="13" customFormat="1" x14ac:dyDescent="0.25">
      <c r="A50" s="57"/>
      <c r="B50" s="57"/>
      <c r="C50" s="57"/>
      <c r="D50" s="60"/>
      <c r="E50" s="57"/>
      <c r="F50" s="57"/>
      <c r="G50" s="57"/>
      <c r="H50" s="57"/>
      <c r="I50" s="57"/>
      <c r="J50" s="57"/>
      <c r="K50" s="57"/>
    </row>
    <row r="51" spans="1:11" s="13" customFormat="1" x14ac:dyDescent="0.25">
      <c r="A51" s="57"/>
      <c r="B51" s="57"/>
      <c r="C51" s="57"/>
      <c r="D51" s="60"/>
      <c r="E51" s="57"/>
      <c r="F51" s="57"/>
      <c r="G51" s="57"/>
      <c r="H51" s="57"/>
      <c r="I51" s="57"/>
      <c r="J51" s="57"/>
      <c r="K51" s="57"/>
    </row>
    <row r="52" spans="1:11" s="13" customFormat="1" x14ac:dyDescent="0.25">
      <c r="A52" s="57"/>
      <c r="B52" s="57"/>
      <c r="C52" s="57"/>
      <c r="D52" s="60"/>
      <c r="E52" s="57"/>
      <c r="F52" s="57"/>
      <c r="G52" s="57"/>
      <c r="H52" s="57"/>
      <c r="I52" s="57"/>
      <c r="J52" s="57"/>
      <c r="K52" s="57"/>
    </row>
    <row r="53" spans="1:11" s="13" customFormat="1" x14ac:dyDescent="0.25">
      <c r="A53" s="57"/>
      <c r="B53" s="57"/>
      <c r="C53" s="57"/>
      <c r="D53" s="60"/>
      <c r="E53" s="57"/>
      <c r="F53" s="57"/>
      <c r="G53" s="57"/>
      <c r="H53" s="57"/>
      <c r="I53" s="57"/>
      <c r="J53" s="57"/>
      <c r="K53" s="57"/>
    </row>
    <row r="54" spans="1:11" s="13" customFormat="1" x14ac:dyDescent="0.25">
      <c r="A54" s="57"/>
      <c r="B54" s="57"/>
      <c r="C54" s="57"/>
      <c r="D54" s="60"/>
      <c r="E54" s="57"/>
      <c r="F54" s="57"/>
      <c r="G54" s="57"/>
      <c r="H54" s="57"/>
      <c r="I54" s="57"/>
      <c r="J54" s="57"/>
      <c r="K54" s="57"/>
    </row>
    <row r="55" spans="1:11" s="13" customFormat="1" x14ac:dyDescent="0.25">
      <c r="A55" s="57"/>
      <c r="B55" s="57"/>
      <c r="C55" s="57"/>
      <c r="D55" s="60"/>
      <c r="E55" s="57"/>
      <c r="F55" s="57"/>
      <c r="G55" s="57"/>
      <c r="H55" s="57"/>
      <c r="I55" s="57"/>
      <c r="J55" s="57"/>
      <c r="K55" s="57"/>
    </row>
    <row r="56" spans="1:11" s="13" customFormat="1" x14ac:dyDescent="0.25">
      <c r="A56" s="57"/>
      <c r="B56" s="57"/>
      <c r="C56" s="57"/>
      <c r="D56" s="60"/>
      <c r="E56" s="57"/>
      <c r="F56" s="57"/>
      <c r="G56" s="57"/>
      <c r="H56" s="57"/>
      <c r="I56" s="57"/>
      <c r="J56" s="57"/>
      <c r="K56" s="57"/>
    </row>
    <row r="57" spans="1:11" s="13" customFormat="1" x14ac:dyDescent="0.25">
      <c r="A57" s="57"/>
      <c r="B57" s="57"/>
      <c r="C57" s="57"/>
      <c r="D57" s="60"/>
      <c r="E57" s="57"/>
      <c r="F57" s="57"/>
      <c r="G57" s="57"/>
      <c r="H57" s="57"/>
      <c r="I57" s="57"/>
      <c r="J57" s="57"/>
      <c r="K57" s="57"/>
    </row>
    <row r="58" spans="1:11" s="13" customFormat="1" x14ac:dyDescent="0.25">
      <c r="A58" s="57"/>
      <c r="B58" s="57"/>
      <c r="C58" s="57"/>
      <c r="D58" s="60"/>
      <c r="E58" s="57"/>
      <c r="F58" s="57"/>
      <c r="G58" s="57"/>
      <c r="H58" s="57"/>
      <c r="I58" s="57"/>
      <c r="J58" s="57"/>
      <c r="K58" s="57"/>
    </row>
    <row r="59" spans="1:11" s="13" customFormat="1" x14ac:dyDescent="0.25">
      <c r="A59" s="57"/>
      <c r="B59" s="57"/>
      <c r="C59" s="57"/>
      <c r="D59" s="60"/>
      <c r="E59" s="57"/>
      <c r="F59" s="57"/>
      <c r="G59" s="57"/>
      <c r="H59" s="57"/>
      <c r="I59" s="57"/>
      <c r="J59" s="57"/>
      <c r="K59" s="57"/>
    </row>
    <row r="60" spans="1:11" s="13" customFormat="1" x14ac:dyDescent="0.25">
      <c r="A60" s="57"/>
      <c r="B60" s="57"/>
      <c r="C60" s="57"/>
      <c r="D60" s="60"/>
      <c r="E60" s="57"/>
      <c r="F60" s="57"/>
      <c r="G60" s="57"/>
      <c r="H60" s="57"/>
      <c r="I60" s="57"/>
      <c r="J60" s="57"/>
      <c r="K60" s="57"/>
    </row>
    <row r="61" spans="1:11" s="13" customFormat="1" x14ac:dyDescent="0.25">
      <c r="A61" s="57"/>
      <c r="B61" s="57"/>
      <c r="C61" s="57"/>
      <c r="D61" s="60"/>
      <c r="E61" s="57"/>
      <c r="F61" s="57"/>
      <c r="G61" s="57"/>
      <c r="H61" s="57"/>
      <c r="I61" s="57"/>
      <c r="J61" s="57"/>
      <c r="K61" s="57"/>
    </row>
    <row r="62" spans="1:11" s="13" customFormat="1" x14ac:dyDescent="0.25">
      <c r="A62" s="57"/>
      <c r="B62" s="57"/>
      <c r="C62" s="57"/>
      <c r="D62" s="60"/>
      <c r="E62" s="57"/>
      <c r="F62" s="57"/>
      <c r="G62" s="57"/>
      <c r="H62" s="57"/>
      <c r="I62" s="57"/>
      <c r="J62" s="57"/>
      <c r="K62" s="57"/>
    </row>
    <row r="63" spans="1:11" s="13" customFormat="1" x14ac:dyDescent="0.25">
      <c r="A63" s="57"/>
      <c r="B63" s="57"/>
      <c r="C63" s="57"/>
      <c r="D63" s="60"/>
      <c r="E63" s="57"/>
      <c r="F63" s="57"/>
      <c r="G63" s="57"/>
      <c r="H63" s="57"/>
      <c r="I63" s="57"/>
      <c r="J63" s="57"/>
      <c r="K63" s="57"/>
    </row>
    <row r="64" spans="1:11" s="13" customFormat="1" x14ac:dyDescent="0.25">
      <c r="A64" s="57"/>
      <c r="B64" s="57"/>
      <c r="C64" s="57"/>
      <c r="D64" s="60"/>
      <c r="E64" s="57"/>
      <c r="F64" s="57"/>
      <c r="G64" s="57"/>
      <c r="H64" s="57"/>
      <c r="I64" s="57"/>
      <c r="J64" s="57"/>
      <c r="K64" s="57"/>
    </row>
    <row r="65" spans="1:11" s="13" customFormat="1" x14ac:dyDescent="0.25">
      <c r="A65" s="57"/>
      <c r="B65" s="57"/>
      <c r="C65" s="57"/>
      <c r="D65" s="60"/>
      <c r="E65" s="57"/>
      <c r="F65" s="57"/>
      <c r="G65" s="57"/>
      <c r="H65" s="57"/>
      <c r="I65" s="57"/>
      <c r="J65" s="57"/>
      <c r="K65" s="57"/>
    </row>
    <row r="66" spans="1:11" s="13" customFormat="1" x14ac:dyDescent="0.25">
      <c r="A66" s="57"/>
      <c r="B66" s="57"/>
      <c r="C66" s="57"/>
      <c r="D66" s="60"/>
      <c r="E66" s="57"/>
      <c r="F66" s="57"/>
      <c r="G66" s="57"/>
      <c r="H66" s="57"/>
      <c r="I66" s="57"/>
      <c r="J66" s="57"/>
      <c r="K66" s="57"/>
    </row>
    <row r="67" spans="1:11" s="13" customFormat="1" x14ac:dyDescent="0.25">
      <c r="A67" s="57"/>
      <c r="B67" s="57"/>
      <c r="C67" s="57"/>
      <c r="D67" s="60"/>
      <c r="E67" s="57"/>
      <c r="F67" s="57"/>
      <c r="G67" s="57"/>
      <c r="H67" s="57"/>
      <c r="I67" s="57"/>
      <c r="J67" s="57"/>
      <c r="K67" s="57"/>
    </row>
    <row r="68" spans="1:11" s="13" customFormat="1" x14ac:dyDescent="0.25">
      <c r="A68" s="57"/>
      <c r="B68" s="57"/>
      <c r="C68" s="57"/>
      <c r="D68" s="60"/>
      <c r="E68" s="57"/>
      <c r="F68" s="57"/>
      <c r="G68" s="57"/>
      <c r="H68" s="57"/>
      <c r="I68" s="57"/>
      <c r="J68" s="57"/>
      <c r="K68" s="57"/>
    </row>
    <row r="69" spans="1:11" s="13" customFormat="1" x14ac:dyDescent="0.25">
      <c r="A69" s="57"/>
      <c r="B69" s="57"/>
      <c r="C69" s="57"/>
      <c r="D69" s="60"/>
      <c r="E69" s="57"/>
      <c r="F69" s="57"/>
      <c r="G69" s="57"/>
      <c r="H69" s="57"/>
      <c r="I69" s="57"/>
      <c r="J69" s="57"/>
      <c r="K69" s="57"/>
    </row>
    <row r="70" spans="1:11" s="13" customFormat="1" x14ac:dyDescent="0.25">
      <c r="A70" s="57"/>
      <c r="B70" s="57"/>
      <c r="C70" s="57"/>
      <c r="D70" s="60"/>
      <c r="E70" s="57"/>
      <c r="F70" s="57"/>
      <c r="G70" s="57"/>
      <c r="H70" s="57"/>
      <c r="I70" s="57"/>
      <c r="J70" s="57"/>
      <c r="K70" s="57"/>
    </row>
    <row r="71" spans="1:11" s="13" customFormat="1" x14ac:dyDescent="0.25">
      <c r="A71" s="57"/>
      <c r="B71" s="57"/>
      <c r="C71" s="57"/>
      <c r="D71" s="60"/>
      <c r="E71" s="57"/>
      <c r="F71" s="57"/>
      <c r="G71" s="57"/>
      <c r="H71" s="57"/>
      <c r="I71" s="57"/>
      <c r="J71" s="57"/>
      <c r="K71" s="57"/>
    </row>
    <row r="72" spans="1:11" s="13" customFormat="1" x14ac:dyDescent="0.25">
      <c r="A72" s="57"/>
      <c r="B72" s="57"/>
      <c r="C72" s="57"/>
      <c r="D72" s="60"/>
      <c r="E72" s="57"/>
      <c r="F72" s="57"/>
      <c r="G72" s="57"/>
      <c r="H72" s="57"/>
      <c r="I72" s="57"/>
      <c r="J72" s="57"/>
      <c r="K72" s="57"/>
    </row>
    <row r="73" spans="1:11" s="13" customFormat="1" x14ac:dyDescent="0.25">
      <c r="A73" s="57"/>
      <c r="B73" s="57"/>
      <c r="C73" s="57"/>
      <c r="D73" s="60"/>
      <c r="E73" s="57"/>
      <c r="F73" s="57"/>
      <c r="G73" s="57"/>
      <c r="H73" s="57"/>
      <c r="I73" s="57"/>
      <c r="J73" s="57"/>
      <c r="K73" s="57"/>
    </row>
    <row r="74" spans="1:11" s="13" customFormat="1" x14ac:dyDescent="0.25">
      <c r="A74" s="57"/>
      <c r="B74" s="57"/>
      <c r="C74" s="57"/>
      <c r="D74" s="60"/>
      <c r="E74" s="57"/>
      <c r="F74" s="57"/>
      <c r="G74" s="57"/>
      <c r="H74" s="57"/>
      <c r="I74" s="57"/>
      <c r="J74" s="57"/>
      <c r="K74" s="57"/>
    </row>
    <row r="75" spans="1:11" s="13" customFormat="1" x14ac:dyDescent="0.25">
      <c r="A75" s="57"/>
      <c r="B75" s="57"/>
      <c r="C75" s="57"/>
      <c r="D75" s="60"/>
      <c r="E75" s="57"/>
      <c r="F75" s="57"/>
      <c r="G75" s="57"/>
      <c r="H75" s="57"/>
      <c r="I75" s="57"/>
      <c r="J75" s="57"/>
      <c r="K75" s="57"/>
    </row>
    <row r="76" spans="1:11" s="13" customFormat="1" x14ac:dyDescent="0.25">
      <c r="A76" s="57"/>
      <c r="B76" s="57"/>
      <c r="C76" s="57"/>
      <c r="D76" s="60"/>
      <c r="E76" s="57"/>
      <c r="F76" s="57"/>
      <c r="G76" s="57"/>
      <c r="H76" s="57"/>
      <c r="I76" s="57"/>
      <c r="J76" s="57"/>
      <c r="K76" s="57"/>
    </row>
    <row r="77" spans="1:11" s="13" customFormat="1" x14ac:dyDescent="0.25">
      <c r="A77" s="57"/>
      <c r="B77" s="57"/>
      <c r="C77" s="57"/>
      <c r="D77" s="60"/>
      <c r="E77" s="57"/>
      <c r="F77" s="57"/>
      <c r="G77" s="57"/>
      <c r="H77" s="57"/>
      <c r="I77" s="57"/>
      <c r="J77" s="57"/>
      <c r="K77" s="57"/>
    </row>
    <row r="78" spans="1:11" s="13" customFormat="1" x14ac:dyDescent="0.25">
      <c r="A78" s="57"/>
      <c r="B78" s="57"/>
      <c r="C78" s="57"/>
      <c r="D78" s="60"/>
      <c r="E78" s="57"/>
      <c r="F78" s="57"/>
      <c r="G78" s="57"/>
      <c r="H78" s="57"/>
      <c r="I78" s="57"/>
      <c r="J78" s="57"/>
      <c r="K78" s="57"/>
    </row>
    <row r="79" spans="1:11" s="13" customFormat="1" x14ac:dyDescent="0.25">
      <c r="A79" s="57"/>
      <c r="B79" s="57"/>
      <c r="C79" s="57"/>
      <c r="D79" s="60"/>
      <c r="E79" s="57"/>
      <c r="F79" s="57"/>
      <c r="G79" s="57"/>
      <c r="H79" s="57"/>
      <c r="I79" s="57"/>
      <c r="J79" s="57"/>
      <c r="K79" s="57"/>
    </row>
    <row r="80" spans="1:11" s="13" customFormat="1" x14ac:dyDescent="0.25">
      <c r="A80" s="57"/>
      <c r="B80" s="57"/>
      <c r="C80" s="57"/>
      <c r="D80" s="60"/>
      <c r="E80" s="57"/>
      <c r="F80" s="57"/>
      <c r="G80" s="57"/>
      <c r="H80" s="57"/>
      <c r="I80" s="57"/>
      <c r="J80" s="57"/>
      <c r="K80" s="57"/>
    </row>
    <row r="81" spans="1:11" s="13" customFormat="1" x14ac:dyDescent="0.25">
      <c r="A81" s="57"/>
      <c r="B81" s="57"/>
      <c r="C81" s="57"/>
      <c r="D81" s="60"/>
      <c r="E81" s="57"/>
      <c r="F81" s="57"/>
      <c r="G81" s="57"/>
      <c r="H81" s="57"/>
      <c r="I81" s="57"/>
      <c r="J81" s="57"/>
      <c r="K81" s="57"/>
    </row>
    <row r="82" spans="1:11" s="13" customFormat="1" x14ac:dyDescent="0.25">
      <c r="A82" s="57"/>
      <c r="B82" s="57"/>
      <c r="C82" s="57"/>
      <c r="D82" s="60"/>
      <c r="E82" s="57"/>
      <c r="F82" s="57"/>
      <c r="G82" s="57"/>
      <c r="H82" s="57"/>
      <c r="I82" s="57"/>
      <c r="J82" s="57"/>
      <c r="K82" s="57"/>
    </row>
    <row r="83" spans="1:11" s="13" customFormat="1" x14ac:dyDescent="0.25">
      <c r="A83" s="57"/>
      <c r="B83" s="57"/>
      <c r="C83" s="57"/>
      <c r="D83" s="60"/>
      <c r="E83" s="57"/>
      <c r="F83" s="57"/>
      <c r="G83" s="57"/>
      <c r="H83" s="57"/>
      <c r="I83" s="57"/>
      <c r="J83" s="57"/>
      <c r="K83" s="57"/>
    </row>
    <row r="84" spans="1:11" s="13" customFormat="1" x14ac:dyDescent="0.25">
      <c r="A84" s="57"/>
      <c r="B84" s="57"/>
      <c r="C84" s="57"/>
      <c r="D84" s="60"/>
      <c r="E84" s="57"/>
      <c r="F84" s="57"/>
      <c r="G84" s="57"/>
      <c r="H84" s="57"/>
      <c r="I84" s="57"/>
      <c r="J84" s="57"/>
      <c r="K84" s="57"/>
    </row>
    <row r="85" spans="1:11" s="13" customFormat="1" x14ac:dyDescent="0.25">
      <c r="A85" s="57"/>
      <c r="B85" s="57"/>
      <c r="C85" s="57"/>
      <c r="D85" s="60"/>
      <c r="E85" s="57"/>
      <c r="F85" s="57"/>
      <c r="G85" s="57"/>
      <c r="H85" s="57"/>
      <c r="I85" s="57"/>
      <c r="J85" s="57"/>
      <c r="K85" s="57"/>
    </row>
    <row r="86" spans="1:11" s="13" customFormat="1" x14ac:dyDescent="0.25">
      <c r="A86" s="57"/>
      <c r="B86" s="57"/>
      <c r="C86" s="57"/>
      <c r="D86" s="60"/>
      <c r="E86" s="57"/>
      <c r="F86" s="57"/>
      <c r="G86" s="57"/>
      <c r="H86" s="57"/>
      <c r="I86" s="57"/>
      <c r="J86" s="57"/>
      <c r="K86" s="57"/>
    </row>
    <row r="87" spans="1:11" s="13" customFormat="1" x14ac:dyDescent="0.25">
      <c r="A87" s="57"/>
      <c r="B87" s="57"/>
      <c r="C87" s="57"/>
      <c r="D87" s="60"/>
      <c r="E87" s="57"/>
      <c r="F87" s="57"/>
      <c r="G87" s="57"/>
      <c r="H87" s="57"/>
      <c r="I87" s="57"/>
      <c r="J87" s="57"/>
      <c r="K87" s="57"/>
    </row>
    <row r="88" spans="1:11" s="13" customFormat="1" x14ac:dyDescent="0.25">
      <c r="A88" s="57"/>
      <c r="B88" s="57"/>
      <c r="C88" s="57"/>
      <c r="D88" s="60"/>
      <c r="E88" s="57"/>
      <c r="F88" s="57"/>
      <c r="G88" s="57"/>
      <c r="H88" s="57"/>
      <c r="I88" s="57"/>
      <c r="J88" s="57"/>
      <c r="K88" s="57"/>
    </row>
    <row r="89" spans="1:11" s="13" customFormat="1" x14ac:dyDescent="0.25">
      <c r="A89" s="57"/>
      <c r="B89" s="57"/>
      <c r="C89" s="57"/>
      <c r="D89" s="60"/>
      <c r="E89" s="57"/>
      <c r="F89" s="57"/>
      <c r="G89" s="57"/>
      <c r="H89" s="57"/>
      <c r="I89" s="57"/>
      <c r="J89" s="57"/>
      <c r="K89" s="57"/>
    </row>
    <row r="90" spans="1:11" s="13" customFormat="1" x14ac:dyDescent="0.25">
      <c r="A90" s="57"/>
      <c r="B90" s="57"/>
      <c r="C90" s="57"/>
      <c r="D90" s="60"/>
      <c r="E90" s="57"/>
      <c r="F90" s="57"/>
      <c r="G90" s="57"/>
      <c r="H90" s="57"/>
      <c r="I90" s="57"/>
      <c r="J90" s="57"/>
      <c r="K90" s="57"/>
    </row>
    <row r="91" spans="1:11" s="13" customFormat="1" x14ac:dyDescent="0.25">
      <c r="A91" s="57"/>
      <c r="B91" s="57"/>
      <c r="C91" s="57"/>
      <c r="D91" s="60"/>
      <c r="E91" s="57"/>
      <c r="F91" s="57"/>
      <c r="G91" s="57"/>
      <c r="H91" s="57"/>
      <c r="I91" s="57"/>
      <c r="J91" s="57"/>
      <c r="K91" s="57"/>
    </row>
    <row r="92" spans="1:11" s="13" customFormat="1" x14ac:dyDescent="0.25">
      <c r="A92" s="57"/>
      <c r="B92" s="57"/>
      <c r="C92" s="57"/>
      <c r="D92" s="60"/>
      <c r="E92" s="57"/>
      <c r="F92" s="57"/>
      <c r="G92" s="57"/>
      <c r="H92" s="57"/>
      <c r="I92" s="57"/>
      <c r="J92" s="57"/>
      <c r="K92" s="57"/>
    </row>
    <row r="93" spans="1:11" s="13" customFormat="1" x14ac:dyDescent="0.25">
      <c r="A93" s="57"/>
      <c r="B93" s="57"/>
      <c r="C93" s="57"/>
      <c r="D93" s="60"/>
      <c r="E93" s="57"/>
      <c r="F93" s="57"/>
      <c r="G93" s="57"/>
      <c r="H93" s="57"/>
      <c r="I93" s="57"/>
      <c r="J93" s="57"/>
      <c r="K93" s="57"/>
    </row>
    <row r="94" spans="1:11" s="13" customFormat="1" x14ac:dyDescent="0.25">
      <c r="A94" s="57"/>
      <c r="B94" s="57"/>
      <c r="C94" s="57"/>
      <c r="D94" s="60"/>
      <c r="E94" s="57"/>
      <c r="F94" s="57"/>
      <c r="G94" s="57"/>
      <c r="H94" s="57"/>
      <c r="I94" s="57"/>
      <c r="J94" s="57"/>
      <c r="K94" s="57"/>
    </row>
    <row r="95" spans="1:11" s="13" customFormat="1" x14ac:dyDescent="0.25">
      <c r="A95" s="57"/>
      <c r="B95" s="57"/>
      <c r="C95" s="57"/>
      <c r="D95" s="60"/>
      <c r="E95" s="57"/>
      <c r="F95" s="57"/>
      <c r="G95" s="57"/>
      <c r="H95" s="57"/>
      <c r="I95" s="57"/>
      <c r="J95" s="57"/>
      <c r="K95" s="57"/>
    </row>
    <row r="96" spans="1:11" s="13" customFormat="1" x14ac:dyDescent="0.25">
      <c r="A96" s="57"/>
      <c r="B96" s="57"/>
      <c r="C96" s="57"/>
      <c r="D96" s="60"/>
      <c r="E96" s="57"/>
      <c r="F96" s="57"/>
      <c r="G96" s="57"/>
      <c r="H96" s="57"/>
      <c r="I96" s="57"/>
      <c r="J96" s="57"/>
      <c r="K96" s="57"/>
    </row>
    <row r="97" spans="1:11" s="13" customFormat="1" x14ac:dyDescent="0.25">
      <c r="A97" s="57"/>
      <c r="B97" s="57"/>
      <c r="C97" s="57"/>
      <c r="D97" s="60"/>
      <c r="E97" s="57"/>
      <c r="F97" s="57"/>
      <c r="G97" s="57"/>
      <c r="H97" s="57"/>
      <c r="I97" s="57"/>
      <c r="J97" s="57"/>
      <c r="K97" s="57"/>
    </row>
    <row r="98" spans="1:11" s="13" customFormat="1" x14ac:dyDescent="0.25">
      <c r="A98" s="57"/>
      <c r="B98" s="57"/>
      <c r="C98" s="57"/>
      <c r="D98" s="60"/>
      <c r="E98" s="57"/>
      <c r="F98" s="57"/>
      <c r="G98" s="57"/>
      <c r="H98" s="57"/>
      <c r="I98" s="57"/>
      <c r="J98" s="57"/>
      <c r="K98" s="57"/>
    </row>
    <row r="99" spans="1:11" s="13" customFormat="1" x14ac:dyDescent="0.25">
      <c r="A99" s="57"/>
      <c r="B99" s="57"/>
      <c r="C99" s="57"/>
      <c r="D99" s="60"/>
      <c r="E99" s="57"/>
      <c r="F99" s="57"/>
      <c r="G99" s="57"/>
      <c r="H99" s="57"/>
      <c r="I99" s="57"/>
      <c r="J99" s="57"/>
      <c r="K99" s="57"/>
    </row>
    <row r="100" spans="1:11" s="13" customFormat="1" x14ac:dyDescent="0.25">
      <c r="A100" s="57"/>
      <c r="B100" s="57"/>
      <c r="C100" s="57"/>
      <c r="D100" s="60"/>
      <c r="E100" s="57"/>
      <c r="F100" s="57"/>
      <c r="G100" s="57"/>
      <c r="H100" s="57"/>
      <c r="I100" s="57"/>
      <c r="J100" s="57"/>
      <c r="K100" s="57"/>
    </row>
    <row r="101" spans="1:11" s="13" customFormat="1" x14ac:dyDescent="0.25">
      <c r="A101" s="57"/>
      <c r="B101" s="57"/>
      <c r="C101" s="57"/>
      <c r="D101" s="60"/>
      <c r="E101" s="57"/>
      <c r="F101" s="57"/>
      <c r="G101" s="57"/>
      <c r="H101" s="57"/>
      <c r="I101" s="57"/>
      <c r="J101" s="57"/>
      <c r="K101" s="57"/>
    </row>
    <row r="102" spans="1:11" s="13" customFormat="1" x14ac:dyDescent="0.25">
      <c r="A102" s="57"/>
      <c r="B102" s="57"/>
      <c r="C102" s="57"/>
      <c r="D102" s="60"/>
      <c r="E102" s="57"/>
      <c r="F102" s="57"/>
      <c r="G102" s="57"/>
      <c r="H102" s="57"/>
      <c r="I102" s="57"/>
      <c r="J102" s="57"/>
      <c r="K102" s="57"/>
    </row>
    <row r="103" spans="1:11" s="13" customFormat="1" x14ac:dyDescent="0.25">
      <c r="A103" s="57"/>
      <c r="B103" s="57"/>
      <c r="C103" s="57"/>
      <c r="D103" s="60"/>
      <c r="E103" s="57"/>
      <c r="F103" s="57"/>
      <c r="G103" s="57"/>
      <c r="H103" s="57"/>
      <c r="I103" s="57"/>
      <c r="J103" s="57"/>
      <c r="K103" s="57"/>
    </row>
    <row r="104" spans="1:11" s="13" customFormat="1" x14ac:dyDescent="0.25">
      <c r="A104" s="57"/>
      <c r="B104" s="57"/>
      <c r="C104" s="57"/>
      <c r="D104" s="60"/>
      <c r="E104" s="57"/>
      <c r="F104" s="57"/>
      <c r="G104" s="57"/>
      <c r="H104" s="57"/>
      <c r="I104" s="57"/>
      <c r="J104" s="57"/>
      <c r="K104" s="57"/>
    </row>
    <row r="105" spans="1:11" s="13" customFormat="1" x14ac:dyDescent="0.25">
      <c r="A105" s="57"/>
      <c r="B105" s="57"/>
      <c r="C105" s="57"/>
      <c r="D105" s="60"/>
      <c r="E105" s="57"/>
      <c r="F105" s="57"/>
      <c r="G105" s="57"/>
      <c r="H105" s="57"/>
      <c r="I105" s="57"/>
      <c r="J105" s="57"/>
      <c r="K105" s="57"/>
    </row>
    <row r="106" spans="1:11" s="13" customFormat="1" x14ac:dyDescent="0.25">
      <c r="A106" s="57"/>
      <c r="B106" s="57"/>
      <c r="C106" s="57"/>
      <c r="D106" s="60"/>
      <c r="E106" s="57"/>
      <c r="F106" s="57"/>
      <c r="G106" s="57"/>
      <c r="H106" s="57"/>
      <c r="I106" s="57"/>
      <c r="J106" s="57"/>
      <c r="K106" s="57"/>
    </row>
    <row r="107" spans="1:11" s="13" customFormat="1" x14ac:dyDescent="0.25">
      <c r="A107" s="57"/>
      <c r="B107" s="57"/>
      <c r="C107" s="57"/>
      <c r="D107" s="60"/>
      <c r="E107" s="57"/>
      <c r="F107" s="57"/>
      <c r="G107" s="57"/>
      <c r="H107" s="57"/>
      <c r="I107" s="57"/>
      <c r="J107" s="57"/>
      <c r="K107" s="57"/>
    </row>
    <row r="108" spans="1:11" s="13" customFormat="1" x14ac:dyDescent="0.25">
      <c r="A108" s="57"/>
      <c r="B108" s="57"/>
      <c r="C108" s="57"/>
      <c r="D108" s="60"/>
      <c r="E108" s="57"/>
      <c r="F108" s="57"/>
      <c r="G108" s="57"/>
      <c r="H108" s="57"/>
      <c r="I108" s="57"/>
      <c r="J108" s="57"/>
      <c r="K108" s="57"/>
    </row>
    <row r="109" spans="1:11" s="13" customFormat="1" x14ac:dyDescent="0.25">
      <c r="A109" s="57"/>
      <c r="B109" s="57"/>
      <c r="C109" s="57"/>
      <c r="D109" s="60"/>
      <c r="E109" s="57"/>
      <c r="F109" s="57"/>
      <c r="G109" s="57"/>
      <c r="H109" s="57"/>
      <c r="I109" s="57"/>
      <c r="J109" s="57"/>
      <c r="K109" s="57"/>
    </row>
    <row r="110" spans="1:11" s="13" customFormat="1" x14ac:dyDescent="0.25">
      <c r="A110" s="57"/>
      <c r="B110" s="57"/>
      <c r="C110" s="57"/>
      <c r="D110" s="60"/>
      <c r="E110" s="57"/>
      <c r="F110" s="57"/>
      <c r="G110" s="57"/>
      <c r="H110" s="57"/>
      <c r="I110" s="57"/>
      <c r="J110" s="57"/>
      <c r="K110" s="57"/>
    </row>
    <row r="111" spans="1:11" s="13" customFormat="1" x14ac:dyDescent="0.25">
      <c r="A111" s="57"/>
      <c r="B111" s="57"/>
      <c r="C111" s="57"/>
      <c r="D111" s="60"/>
      <c r="E111" s="57"/>
      <c r="F111" s="57"/>
      <c r="G111" s="57"/>
      <c r="H111" s="57"/>
      <c r="I111" s="57"/>
      <c r="J111" s="57"/>
      <c r="K111" s="57"/>
    </row>
    <row r="112" spans="1:11" s="13" customFormat="1" x14ac:dyDescent="0.25">
      <c r="A112" s="57"/>
      <c r="B112" s="57"/>
      <c r="C112" s="57"/>
      <c r="D112" s="60"/>
      <c r="E112" s="57"/>
      <c r="F112" s="57"/>
      <c r="G112" s="57"/>
      <c r="H112" s="57"/>
      <c r="I112" s="57"/>
      <c r="J112" s="57"/>
      <c r="K112" s="57"/>
    </row>
    <row r="113" spans="1:11" s="13" customFormat="1" x14ac:dyDescent="0.25">
      <c r="A113" s="57"/>
      <c r="B113" s="57"/>
      <c r="C113" s="57"/>
      <c r="D113" s="60"/>
      <c r="E113" s="57"/>
      <c r="F113" s="57"/>
      <c r="G113" s="57"/>
      <c r="H113" s="57"/>
      <c r="I113" s="57"/>
      <c r="J113" s="57"/>
      <c r="K113" s="57"/>
    </row>
    <row r="114" spans="1:11" s="13" customFormat="1" x14ac:dyDescent="0.25">
      <c r="A114" s="57"/>
      <c r="B114" s="57"/>
      <c r="C114" s="57"/>
      <c r="D114" s="60"/>
      <c r="E114" s="57"/>
      <c r="F114" s="57"/>
      <c r="G114" s="57"/>
      <c r="H114" s="57"/>
      <c r="I114" s="57"/>
      <c r="J114" s="57"/>
      <c r="K114" s="57"/>
    </row>
    <row r="115" spans="1:11" s="13" customFormat="1" x14ac:dyDescent="0.25">
      <c r="A115" s="57"/>
      <c r="B115" s="57"/>
      <c r="C115" s="57"/>
      <c r="D115" s="60"/>
      <c r="E115" s="57"/>
      <c r="F115" s="57"/>
      <c r="G115" s="57"/>
      <c r="H115" s="57"/>
      <c r="I115" s="57"/>
      <c r="J115" s="57"/>
      <c r="K115" s="57"/>
    </row>
    <row r="116" spans="1:11" s="13" customFormat="1" x14ac:dyDescent="0.25">
      <c r="A116" s="57"/>
      <c r="B116" s="57"/>
      <c r="C116" s="57"/>
      <c r="D116" s="60"/>
      <c r="E116" s="57"/>
      <c r="F116" s="57"/>
      <c r="G116" s="57"/>
      <c r="H116" s="57"/>
      <c r="I116" s="57"/>
      <c r="J116" s="57"/>
      <c r="K116" s="57"/>
    </row>
    <row r="117" spans="1:11" s="13" customFormat="1" x14ac:dyDescent="0.25">
      <c r="A117" s="57"/>
      <c r="B117" s="57"/>
      <c r="C117" s="57"/>
      <c r="D117" s="60"/>
      <c r="E117" s="57"/>
      <c r="F117" s="57"/>
      <c r="G117" s="57"/>
      <c r="H117" s="57"/>
      <c r="I117" s="57"/>
      <c r="J117" s="57"/>
      <c r="K117" s="57"/>
    </row>
    <row r="118" spans="1:11" s="13" customFormat="1" x14ac:dyDescent="0.25">
      <c r="A118" s="57"/>
      <c r="B118" s="57"/>
      <c r="C118" s="57"/>
      <c r="D118" s="60"/>
      <c r="E118" s="57"/>
      <c r="F118" s="57"/>
      <c r="G118" s="57"/>
      <c r="H118" s="57"/>
      <c r="I118" s="57"/>
      <c r="J118" s="57"/>
      <c r="K118" s="57"/>
    </row>
    <row r="119" spans="1:11" s="13" customFormat="1" x14ac:dyDescent="0.25">
      <c r="A119" s="57"/>
      <c r="B119" s="57"/>
      <c r="C119" s="57"/>
      <c r="D119" s="60"/>
      <c r="E119" s="57"/>
      <c r="F119" s="57"/>
      <c r="G119" s="57"/>
      <c r="H119" s="57"/>
      <c r="I119" s="57"/>
      <c r="J119" s="57"/>
      <c r="K119" s="57"/>
    </row>
    <row r="120" spans="1:11" s="13" customFormat="1" x14ac:dyDescent="0.25">
      <c r="A120" s="57"/>
      <c r="B120" s="57"/>
      <c r="C120" s="57"/>
      <c r="D120" s="60"/>
      <c r="E120" s="57"/>
      <c r="F120" s="57"/>
      <c r="G120" s="57"/>
      <c r="H120" s="57"/>
      <c r="I120" s="57"/>
      <c r="J120" s="57"/>
      <c r="K120" s="57"/>
    </row>
    <row r="121" spans="1:11" s="13" customFormat="1" x14ac:dyDescent="0.25">
      <c r="A121" s="57"/>
      <c r="B121" s="57"/>
      <c r="C121" s="57"/>
      <c r="D121" s="60"/>
      <c r="E121" s="57"/>
      <c r="F121" s="57"/>
      <c r="G121" s="57"/>
      <c r="H121" s="57"/>
      <c r="I121" s="57"/>
      <c r="J121" s="57"/>
      <c r="K121" s="57"/>
    </row>
    <row r="122" spans="1:11" s="13" customFormat="1" x14ac:dyDescent="0.25">
      <c r="A122" s="57"/>
      <c r="B122" s="57"/>
      <c r="C122" s="57"/>
      <c r="D122" s="60"/>
      <c r="E122" s="57"/>
      <c r="F122" s="57"/>
      <c r="G122" s="57"/>
      <c r="H122" s="57"/>
      <c r="I122" s="57"/>
      <c r="J122" s="57"/>
      <c r="K122" s="57"/>
    </row>
    <row r="123" spans="1:11" s="13" customFormat="1" x14ac:dyDescent="0.25">
      <c r="A123" s="57"/>
      <c r="B123" s="57"/>
      <c r="C123" s="57"/>
      <c r="D123" s="60"/>
      <c r="E123" s="57"/>
      <c r="F123" s="57"/>
      <c r="G123" s="57"/>
      <c r="H123" s="57"/>
      <c r="I123" s="57"/>
      <c r="J123" s="57"/>
      <c r="K123" s="57"/>
    </row>
    <row r="124" spans="1:11" s="13" customFormat="1" x14ac:dyDescent="0.25">
      <c r="A124" s="57"/>
      <c r="B124" s="57"/>
      <c r="C124" s="57"/>
      <c r="D124" s="60"/>
      <c r="E124" s="57"/>
      <c r="F124" s="57"/>
      <c r="G124" s="57"/>
      <c r="H124" s="57"/>
      <c r="I124" s="57"/>
      <c r="J124" s="57"/>
      <c r="K124" s="57"/>
    </row>
    <row r="125" spans="1:11" s="13" customFormat="1" x14ac:dyDescent="0.25">
      <c r="A125" s="57"/>
      <c r="B125" s="57"/>
      <c r="C125" s="57"/>
      <c r="D125" s="60"/>
      <c r="E125" s="57"/>
      <c r="F125" s="57"/>
      <c r="G125" s="57"/>
      <c r="H125" s="57"/>
      <c r="I125" s="57"/>
      <c r="J125" s="57"/>
      <c r="K125" s="57"/>
    </row>
    <row r="126" spans="1:11" s="13" customFormat="1" x14ac:dyDescent="0.25">
      <c r="A126" s="57"/>
      <c r="B126" s="57"/>
      <c r="C126" s="57"/>
      <c r="D126" s="60"/>
      <c r="E126" s="57"/>
      <c r="F126" s="57"/>
      <c r="G126" s="57"/>
      <c r="H126" s="57"/>
      <c r="I126" s="57"/>
      <c r="J126" s="57"/>
      <c r="K126" s="57"/>
    </row>
    <row r="127" spans="1:11" s="13" customFormat="1" x14ac:dyDescent="0.25">
      <c r="A127" s="57"/>
      <c r="B127" s="57"/>
      <c r="C127" s="57"/>
      <c r="D127" s="60"/>
      <c r="E127" s="57"/>
      <c r="F127" s="57"/>
      <c r="G127" s="57"/>
      <c r="H127" s="57"/>
      <c r="I127" s="57"/>
      <c r="J127" s="57"/>
      <c r="K127" s="57"/>
    </row>
    <row r="128" spans="1:11" s="13" customFormat="1" x14ac:dyDescent="0.25">
      <c r="A128" s="57"/>
      <c r="B128" s="57"/>
      <c r="C128" s="57"/>
      <c r="D128" s="60"/>
      <c r="E128" s="57"/>
      <c r="F128" s="57"/>
      <c r="G128" s="57"/>
      <c r="H128" s="57"/>
      <c r="I128" s="57"/>
      <c r="J128" s="57"/>
      <c r="K128" s="57"/>
    </row>
    <row r="129" spans="1:11" s="13" customFormat="1" x14ac:dyDescent="0.25">
      <c r="A129" s="57"/>
      <c r="B129" s="57"/>
      <c r="C129" s="57"/>
      <c r="D129" s="60"/>
      <c r="E129" s="57"/>
      <c r="F129" s="57"/>
      <c r="G129" s="57"/>
      <c r="H129" s="57"/>
      <c r="I129" s="57"/>
      <c r="J129" s="57"/>
      <c r="K129" s="57"/>
    </row>
    <row r="130" spans="1:11" s="13" customFormat="1" x14ac:dyDescent="0.25">
      <c r="A130" s="57"/>
      <c r="B130" s="57"/>
      <c r="C130" s="57"/>
      <c r="D130" s="60"/>
      <c r="E130" s="57"/>
      <c r="F130" s="57"/>
      <c r="G130" s="57"/>
      <c r="H130" s="57"/>
      <c r="I130" s="57"/>
      <c r="J130" s="57"/>
      <c r="K130" s="57"/>
    </row>
    <row r="131" spans="1:11" s="13" customFormat="1" x14ac:dyDescent="0.25">
      <c r="A131" s="57"/>
      <c r="B131" s="57"/>
      <c r="C131" s="57"/>
      <c r="D131" s="60"/>
      <c r="E131" s="57"/>
      <c r="F131" s="57"/>
      <c r="G131" s="57"/>
      <c r="H131" s="57"/>
      <c r="I131" s="57"/>
      <c r="J131" s="57"/>
      <c r="K131" s="57"/>
    </row>
    <row r="132" spans="1:11" s="13" customFormat="1" x14ac:dyDescent="0.25">
      <c r="A132" s="57"/>
      <c r="B132" s="57"/>
      <c r="C132" s="57"/>
      <c r="D132" s="60"/>
      <c r="E132" s="57"/>
      <c r="F132" s="57"/>
      <c r="G132" s="57"/>
      <c r="H132" s="57"/>
      <c r="I132" s="57"/>
      <c r="J132" s="57"/>
      <c r="K132" s="57"/>
    </row>
    <row r="133" spans="1:11" s="13" customFormat="1" x14ac:dyDescent="0.25">
      <c r="A133" s="57"/>
      <c r="B133" s="57"/>
      <c r="C133" s="57"/>
      <c r="D133" s="60"/>
      <c r="E133" s="57"/>
      <c r="F133" s="57"/>
      <c r="G133" s="57"/>
      <c r="H133" s="57"/>
      <c r="I133" s="57"/>
      <c r="J133" s="57"/>
      <c r="K133" s="57"/>
    </row>
    <row r="134" spans="1:11" s="13" customFormat="1" x14ac:dyDescent="0.25">
      <c r="A134" s="57"/>
      <c r="B134" s="57"/>
      <c r="C134" s="57"/>
      <c r="D134" s="60"/>
      <c r="E134" s="57"/>
      <c r="F134" s="57"/>
      <c r="G134" s="57"/>
      <c r="H134" s="57"/>
      <c r="I134" s="57"/>
      <c r="J134" s="57"/>
      <c r="K134" s="57"/>
    </row>
    <row r="135" spans="1:11" s="13" customFormat="1" x14ac:dyDescent="0.25">
      <c r="A135" s="57"/>
      <c r="B135" s="57"/>
      <c r="C135" s="57"/>
      <c r="D135" s="60"/>
      <c r="E135" s="57"/>
      <c r="F135" s="57"/>
      <c r="G135" s="57"/>
      <c r="H135" s="57"/>
      <c r="I135" s="57"/>
      <c r="J135" s="57"/>
      <c r="K135" s="57"/>
    </row>
    <row r="136" spans="1:11" s="13" customFormat="1" x14ac:dyDescent="0.25">
      <c r="A136" s="57"/>
      <c r="B136" s="57"/>
      <c r="C136" s="57"/>
      <c r="D136" s="60"/>
      <c r="E136" s="57"/>
      <c r="F136" s="57"/>
      <c r="G136" s="57"/>
      <c r="H136" s="57"/>
      <c r="I136" s="57"/>
      <c r="J136" s="57"/>
      <c r="K136" s="57"/>
    </row>
    <row r="137" spans="1:11" s="13" customFormat="1" x14ac:dyDescent="0.25">
      <c r="A137" s="57"/>
      <c r="B137" s="57"/>
      <c r="C137" s="57"/>
      <c r="D137" s="60"/>
      <c r="E137" s="57"/>
      <c r="F137" s="57"/>
      <c r="G137" s="57"/>
      <c r="H137" s="57"/>
      <c r="I137" s="57"/>
      <c r="J137" s="57"/>
      <c r="K137" s="57"/>
    </row>
    <row r="138" spans="1:11" s="13" customFormat="1" x14ac:dyDescent="0.25">
      <c r="A138" s="57"/>
      <c r="B138" s="57"/>
      <c r="C138" s="57"/>
      <c r="D138" s="60"/>
      <c r="E138" s="57"/>
      <c r="F138" s="57"/>
      <c r="G138" s="57"/>
      <c r="H138" s="57"/>
      <c r="I138" s="57"/>
      <c r="J138" s="57"/>
      <c r="K138" s="57"/>
    </row>
    <row r="139" spans="1:11" s="13" customFormat="1" x14ac:dyDescent="0.25">
      <c r="A139" s="57"/>
      <c r="B139" s="57"/>
      <c r="C139" s="57"/>
      <c r="D139" s="60"/>
      <c r="E139" s="57"/>
      <c r="F139" s="57"/>
      <c r="G139" s="57"/>
      <c r="H139" s="57"/>
      <c r="I139" s="57"/>
      <c r="J139" s="57"/>
      <c r="K139" s="57"/>
    </row>
    <row r="140" spans="1:11" s="13" customFormat="1" x14ac:dyDescent="0.25">
      <c r="A140" s="57"/>
      <c r="B140" s="57"/>
      <c r="C140" s="57"/>
      <c r="D140" s="60"/>
      <c r="E140" s="57"/>
      <c r="F140" s="57"/>
      <c r="G140" s="57"/>
      <c r="H140" s="57"/>
      <c r="I140" s="57"/>
      <c r="J140" s="57"/>
      <c r="K140" s="57"/>
    </row>
    <row r="141" spans="1:11" s="13" customFormat="1" x14ac:dyDescent="0.25">
      <c r="A141" s="57"/>
      <c r="B141" s="57"/>
      <c r="C141" s="57"/>
      <c r="D141" s="60"/>
      <c r="E141" s="57"/>
      <c r="F141" s="57"/>
      <c r="G141" s="57"/>
      <c r="H141" s="57"/>
      <c r="I141" s="57"/>
      <c r="J141" s="57"/>
      <c r="K141" s="57"/>
    </row>
    <row r="142" spans="1:11" s="13" customFormat="1" x14ac:dyDescent="0.25">
      <c r="A142" s="57"/>
      <c r="B142" s="57"/>
      <c r="C142" s="57"/>
      <c r="D142" s="60"/>
      <c r="E142" s="57"/>
      <c r="F142" s="57"/>
      <c r="G142" s="57"/>
      <c r="H142" s="57"/>
      <c r="I142" s="57"/>
      <c r="J142" s="57"/>
      <c r="K142" s="57"/>
    </row>
    <row r="143" spans="1:11" s="13" customFormat="1" x14ac:dyDescent="0.25">
      <c r="A143" s="57"/>
      <c r="B143" s="57"/>
      <c r="C143" s="57"/>
      <c r="D143" s="60"/>
      <c r="E143" s="57"/>
      <c r="F143" s="57"/>
      <c r="G143" s="57"/>
      <c r="H143" s="57"/>
      <c r="I143" s="57"/>
      <c r="J143" s="57"/>
      <c r="K143" s="57"/>
    </row>
    <row r="144" spans="1:11" s="13" customFormat="1" x14ac:dyDescent="0.25">
      <c r="A144" s="57"/>
      <c r="B144" s="57"/>
      <c r="C144" s="57"/>
      <c r="D144" s="60"/>
      <c r="E144" s="57"/>
      <c r="F144" s="57"/>
      <c r="G144" s="57"/>
      <c r="H144" s="57"/>
      <c r="I144" s="57"/>
      <c r="J144" s="57"/>
      <c r="K144" s="57"/>
    </row>
    <row r="145" spans="1:11" s="13" customFormat="1" x14ac:dyDescent="0.25">
      <c r="A145" s="57"/>
      <c r="B145" s="57"/>
      <c r="C145" s="57"/>
      <c r="D145" s="60"/>
      <c r="E145" s="57"/>
      <c r="F145" s="57"/>
      <c r="G145" s="57"/>
      <c r="H145" s="57"/>
      <c r="I145" s="57"/>
      <c r="J145" s="57"/>
      <c r="K145" s="57"/>
    </row>
    <row r="146" spans="1:11" s="13" customFormat="1" x14ac:dyDescent="0.25">
      <c r="A146" s="57"/>
      <c r="B146" s="57"/>
      <c r="C146" s="57"/>
      <c r="D146" s="60"/>
      <c r="E146" s="57"/>
      <c r="F146" s="57"/>
      <c r="G146" s="57"/>
      <c r="H146" s="57"/>
      <c r="I146" s="57"/>
      <c r="J146" s="57"/>
      <c r="K146" s="57"/>
    </row>
    <row r="147" spans="1:11" s="13" customFormat="1" x14ac:dyDescent="0.25">
      <c r="A147" s="57"/>
      <c r="B147" s="57"/>
      <c r="C147" s="57"/>
      <c r="D147" s="60"/>
      <c r="E147" s="57"/>
      <c r="F147" s="57"/>
      <c r="G147" s="57"/>
      <c r="H147" s="57"/>
      <c r="I147" s="57"/>
      <c r="J147" s="57"/>
      <c r="K147" s="57"/>
    </row>
    <row r="148" spans="1:11" s="13" customFormat="1" x14ac:dyDescent="0.25">
      <c r="A148" s="57"/>
      <c r="B148" s="57"/>
      <c r="C148" s="57"/>
      <c r="D148" s="60"/>
      <c r="E148" s="57"/>
      <c r="F148" s="57"/>
      <c r="G148" s="57"/>
      <c r="H148" s="57"/>
      <c r="I148" s="57"/>
      <c r="J148" s="57"/>
      <c r="K148" s="57"/>
    </row>
    <row r="149" spans="1:11" s="13" customFormat="1" x14ac:dyDescent="0.25">
      <c r="A149" s="57"/>
      <c r="B149" s="57"/>
      <c r="C149" s="57"/>
      <c r="D149" s="60"/>
      <c r="E149" s="57"/>
      <c r="F149" s="57"/>
      <c r="G149" s="57"/>
      <c r="H149" s="57"/>
      <c r="I149" s="57"/>
      <c r="J149" s="57"/>
      <c r="K149" s="57"/>
    </row>
    <row r="150" spans="1:11" s="13" customFormat="1" x14ac:dyDescent="0.25">
      <c r="A150" s="57"/>
      <c r="B150" s="57"/>
      <c r="C150" s="57"/>
      <c r="D150" s="60"/>
      <c r="E150" s="57"/>
      <c r="F150" s="57"/>
      <c r="G150" s="57"/>
      <c r="H150" s="57"/>
      <c r="I150" s="57"/>
      <c r="J150" s="57"/>
      <c r="K150" s="57"/>
    </row>
    <row r="151" spans="1:11" s="13" customFormat="1" x14ac:dyDescent="0.25">
      <c r="A151" s="57"/>
      <c r="B151" s="57"/>
      <c r="C151" s="57"/>
      <c r="D151" s="60"/>
      <c r="E151" s="57"/>
      <c r="F151" s="57"/>
      <c r="G151" s="57"/>
      <c r="H151" s="57"/>
      <c r="I151" s="57"/>
      <c r="J151" s="57"/>
      <c r="K151" s="57"/>
    </row>
    <row r="152" spans="1:11" s="13" customFormat="1" x14ac:dyDescent="0.25">
      <c r="A152" s="57"/>
      <c r="B152" s="57"/>
      <c r="C152" s="57"/>
      <c r="D152" s="60"/>
      <c r="E152" s="57"/>
      <c r="F152" s="57"/>
      <c r="G152" s="57"/>
      <c r="H152" s="57"/>
      <c r="I152" s="57"/>
      <c r="J152" s="57"/>
      <c r="K152" s="57"/>
    </row>
    <row r="153" spans="1:11" s="13" customFormat="1" x14ac:dyDescent="0.25">
      <c r="A153" s="57"/>
      <c r="B153" s="57"/>
      <c r="C153" s="57"/>
      <c r="D153" s="60"/>
      <c r="E153" s="57"/>
      <c r="F153" s="57"/>
      <c r="G153" s="57"/>
      <c r="H153" s="57"/>
      <c r="I153" s="57"/>
      <c r="J153" s="57"/>
      <c r="K153" s="57"/>
    </row>
    <row r="154" spans="1:11" s="13" customFormat="1" x14ac:dyDescent="0.25">
      <c r="A154" s="57"/>
      <c r="B154" s="57"/>
      <c r="C154" s="57"/>
      <c r="D154" s="60"/>
      <c r="E154" s="57"/>
      <c r="F154" s="57"/>
      <c r="G154" s="57"/>
      <c r="H154" s="57"/>
      <c r="I154" s="57"/>
      <c r="J154" s="57"/>
      <c r="K154" s="57"/>
    </row>
    <row r="155" spans="1:11" s="13" customFormat="1" x14ac:dyDescent="0.25">
      <c r="A155" s="57"/>
      <c r="B155" s="57"/>
      <c r="C155" s="57"/>
      <c r="D155" s="60"/>
      <c r="E155" s="57"/>
      <c r="F155" s="57"/>
      <c r="G155" s="57"/>
      <c r="H155" s="57"/>
      <c r="I155" s="57"/>
      <c r="J155" s="57"/>
      <c r="K155" s="57"/>
    </row>
    <row r="156" spans="1:11" s="13" customFormat="1" x14ac:dyDescent="0.25">
      <c r="A156" s="57"/>
      <c r="B156" s="57"/>
      <c r="C156" s="57"/>
      <c r="D156" s="60"/>
      <c r="E156" s="57"/>
      <c r="F156" s="57"/>
      <c r="G156" s="57"/>
      <c r="H156" s="57"/>
      <c r="I156" s="57"/>
      <c r="J156" s="57"/>
      <c r="K156" s="57"/>
    </row>
    <row r="157" spans="1:11" s="13" customFormat="1" x14ac:dyDescent="0.25">
      <c r="A157" s="57"/>
      <c r="B157" s="57"/>
      <c r="C157" s="57"/>
      <c r="D157" s="60"/>
      <c r="E157" s="57"/>
      <c r="F157" s="57"/>
      <c r="G157" s="57"/>
      <c r="H157" s="57"/>
      <c r="I157" s="57"/>
      <c r="J157" s="57"/>
      <c r="K157" s="57"/>
    </row>
    <row r="158" spans="1:11" s="13" customFormat="1" x14ac:dyDescent="0.25">
      <c r="A158" s="57"/>
      <c r="B158" s="57"/>
      <c r="C158" s="57"/>
      <c r="D158" s="60"/>
      <c r="E158" s="57"/>
      <c r="F158" s="57"/>
      <c r="G158" s="57"/>
      <c r="H158" s="57"/>
      <c r="I158" s="57"/>
      <c r="J158" s="57"/>
      <c r="K158" s="57"/>
    </row>
    <row r="159" spans="1:11" s="13" customFormat="1" x14ac:dyDescent="0.25">
      <c r="A159" s="57"/>
      <c r="B159" s="57"/>
      <c r="C159" s="57"/>
      <c r="D159" s="60"/>
      <c r="E159" s="57"/>
      <c r="F159" s="57"/>
      <c r="G159" s="57"/>
      <c r="H159" s="57"/>
      <c r="I159" s="57"/>
      <c r="J159" s="57"/>
      <c r="K159" s="57"/>
    </row>
    <row r="160" spans="1:11" s="13" customFormat="1" x14ac:dyDescent="0.25">
      <c r="A160" s="57"/>
      <c r="B160" s="57"/>
      <c r="C160" s="57"/>
      <c r="D160" s="60"/>
      <c r="E160" s="57"/>
      <c r="F160" s="57"/>
      <c r="G160" s="57"/>
      <c r="H160" s="57"/>
      <c r="I160" s="57"/>
      <c r="J160" s="57"/>
      <c r="K160" s="57"/>
    </row>
    <row r="161" spans="1:11" s="13" customFormat="1" x14ac:dyDescent="0.25">
      <c r="A161" s="57"/>
      <c r="B161" s="57"/>
      <c r="C161" s="57"/>
      <c r="D161" s="60"/>
      <c r="E161" s="57"/>
      <c r="F161" s="57"/>
      <c r="G161" s="57"/>
      <c r="H161" s="57"/>
      <c r="I161" s="57"/>
      <c r="J161" s="57"/>
      <c r="K161" s="57"/>
    </row>
    <row r="162" spans="1:11" s="13" customFormat="1" x14ac:dyDescent="0.25">
      <c r="A162" s="57"/>
      <c r="B162" s="57"/>
      <c r="C162" s="57"/>
      <c r="D162" s="60"/>
      <c r="E162" s="57"/>
      <c r="F162" s="57"/>
      <c r="G162" s="57"/>
      <c r="H162" s="57"/>
      <c r="I162" s="57"/>
      <c r="J162" s="57"/>
      <c r="K162" s="57"/>
    </row>
    <row r="163" spans="1:11" s="13" customFormat="1" x14ac:dyDescent="0.25">
      <c r="A163" s="57"/>
      <c r="B163" s="57"/>
      <c r="C163" s="57"/>
      <c r="D163" s="60"/>
      <c r="E163" s="57"/>
      <c r="F163" s="57"/>
      <c r="G163" s="57"/>
      <c r="H163" s="57"/>
      <c r="I163" s="57"/>
      <c r="J163" s="57"/>
      <c r="K163" s="57"/>
    </row>
    <row r="164" spans="1:11" s="13" customFormat="1" x14ac:dyDescent="0.25">
      <c r="A164" s="57"/>
      <c r="B164" s="57"/>
      <c r="C164" s="57"/>
      <c r="D164" s="60"/>
      <c r="E164" s="57"/>
      <c r="F164" s="57"/>
      <c r="G164" s="57"/>
      <c r="H164" s="57"/>
      <c r="I164" s="57"/>
      <c r="J164" s="57"/>
      <c r="K164" s="57"/>
    </row>
    <row r="165" spans="1:11" s="13" customFormat="1" x14ac:dyDescent="0.25">
      <c r="A165" s="57"/>
      <c r="B165" s="57"/>
      <c r="C165" s="57"/>
      <c r="D165" s="60"/>
      <c r="E165" s="57"/>
      <c r="F165" s="57"/>
      <c r="G165" s="57"/>
      <c r="H165" s="57"/>
      <c r="I165" s="57"/>
      <c r="J165" s="57"/>
      <c r="K165" s="57"/>
    </row>
    <row r="166" spans="1:11" s="13" customFormat="1" x14ac:dyDescent="0.25">
      <c r="A166" s="57"/>
      <c r="B166" s="57"/>
      <c r="C166" s="57"/>
      <c r="D166" s="60"/>
      <c r="E166" s="57"/>
      <c r="F166" s="57"/>
      <c r="G166" s="57"/>
      <c r="H166" s="57"/>
      <c r="I166" s="57"/>
      <c r="J166" s="57"/>
      <c r="K166" s="57"/>
    </row>
    <row r="167" spans="1:11" s="13" customFormat="1" x14ac:dyDescent="0.25">
      <c r="A167" s="57"/>
      <c r="B167" s="57"/>
      <c r="C167" s="57"/>
      <c r="D167" s="60"/>
      <c r="E167" s="57"/>
      <c r="F167" s="57"/>
      <c r="G167" s="57"/>
      <c r="H167" s="57"/>
      <c r="I167" s="57"/>
      <c r="J167" s="57"/>
      <c r="K167" s="57"/>
    </row>
    <row r="168" spans="1:11" s="13" customFormat="1" x14ac:dyDescent="0.25">
      <c r="A168" s="57"/>
      <c r="B168" s="57"/>
      <c r="C168" s="57"/>
      <c r="D168" s="60"/>
      <c r="E168" s="57"/>
      <c r="F168" s="57"/>
      <c r="G168" s="57"/>
      <c r="H168" s="57"/>
      <c r="I168" s="57"/>
      <c r="J168" s="57"/>
      <c r="K168" s="57"/>
    </row>
    <row r="169" spans="1:11" s="13" customFormat="1" x14ac:dyDescent="0.25">
      <c r="A169" s="57"/>
      <c r="B169" s="57"/>
      <c r="C169" s="57"/>
      <c r="D169" s="60"/>
      <c r="E169" s="57"/>
      <c r="F169" s="57"/>
      <c r="G169" s="57"/>
      <c r="H169" s="57"/>
      <c r="I169" s="57"/>
      <c r="J169" s="57"/>
      <c r="K169" s="57"/>
    </row>
    <row r="170" spans="1:11" s="13" customFormat="1" x14ac:dyDescent="0.25">
      <c r="A170" s="57"/>
      <c r="B170" s="57"/>
      <c r="C170" s="57"/>
      <c r="D170" s="60"/>
      <c r="E170" s="57"/>
      <c r="F170" s="57"/>
      <c r="G170" s="57"/>
      <c r="H170" s="57"/>
      <c r="I170" s="57"/>
      <c r="J170" s="57"/>
      <c r="K170" s="57"/>
    </row>
    <row r="171" spans="1:11" s="13" customFormat="1" x14ac:dyDescent="0.25">
      <c r="A171" s="57"/>
      <c r="B171" s="57"/>
      <c r="C171" s="57"/>
      <c r="D171" s="60"/>
      <c r="E171" s="57"/>
      <c r="F171" s="57"/>
      <c r="G171" s="57"/>
      <c r="H171" s="57"/>
      <c r="I171" s="57"/>
      <c r="J171" s="57"/>
      <c r="K171" s="57"/>
    </row>
    <row r="172" spans="1:11" s="13" customFormat="1" x14ac:dyDescent="0.25">
      <c r="A172" s="57"/>
      <c r="B172" s="57"/>
      <c r="C172" s="57"/>
      <c r="D172" s="60"/>
      <c r="E172" s="57"/>
      <c r="F172" s="57"/>
      <c r="G172" s="57"/>
      <c r="H172" s="57"/>
      <c r="I172" s="57"/>
      <c r="J172" s="57"/>
      <c r="K172" s="57"/>
    </row>
    <row r="173" spans="1:11" s="13" customFormat="1" x14ac:dyDescent="0.25">
      <c r="A173" s="57"/>
      <c r="B173" s="57"/>
      <c r="C173" s="57"/>
      <c r="D173" s="60"/>
      <c r="E173" s="57"/>
      <c r="F173" s="57"/>
      <c r="G173" s="57"/>
      <c r="H173" s="57"/>
      <c r="I173" s="57"/>
      <c r="J173" s="57"/>
      <c r="K173" s="57"/>
    </row>
    <row r="174" spans="1:11" s="13" customFormat="1" x14ac:dyDescent="0.25">
      <c r="A174" s="57"/>
      <c r="B174" s="57"/>
      <c r="C174" s="57"/>
      <c r="D174" s="60"/>
      <c r="E174" s="57"/>
      <c r="F174" s="57"/>
      <c r="G174" s="57"/>
      <c r="H174" s="57"/>
      <c r="I174" s="57"/>
      <c r="J174" s="57"/>
      <c r="K174" s="57"/>
    </row>
    <row r="175" spans="1:11" s="13" customFormat="1" x14ac:dyDescent="0.25">
      <c r="A175" s="57"/>
      <c r="B175" s="57"/>
      <c r="C175" s="57"/>
      <c r="D175" s="60"/>
      <c r="E175" s="57"/>
      <c r="F175" s="57"/>
      <c r="G175" s="57"/>
      <c r="H175" s="57"/>
      <c r="I175" s="57"/>
      <c r="J175" s="57"/>
      <c r="K175" s="57"/>
    </row>
    <row r="176" spans="1:11" s="13" customFormat="1" x14ac:dyDescent="0.25">
      <c r="A176" s="57"/>
      <c r="B176" s="57"/>
      <c r="C176" s="57"/>
      <c r="D176" s="60"/>
      <c r="E176" s="57"/>
      <c r="F176" s="57"/>
      <c r="G176" s="57"/>
      <c r="H176" s="57"/>
      <c r="I176" s="57"/>
      <c r="J176" s="57"/>
      <c r="K176" s="57"/>
    </row>
    <row r="177" spans="1:11" s="13" customFormat="1" x14ac:dyDescent="0.25">
      <c r="A177" s="57"/>
      <c r="B177" s="57"/>
      <c r="C177" s="57"/>
      <c r="D177" s="60"/>
      <c r="E177" s="57"/>
      <c r="F177" s="57"/>
      <c r="G177" s="57"/>
      <c r="H177" s="57"/>
      <c r="I177" s="57"/>
      <c r="J177" s="57"/>
      <c r="K177" s="57"/>
    </row>
    <row r="178" spans="1:11" s="13" customFormat="1" x14ac:dyDescent="0.25">
      <c r="A178" s="57"/>
      <c r="B178" s="57"/>
      <c r="C178" s="57"/>
      <c r="D178" s="60"/>
      <c r="E178" s="57"/>
      <c r="F178" s="57"/>
      <c r="G178" s="57"/>
      <c r="H178" s="57"/>
      <c r="I178" s="57"/>
      <c r="J178" s="57"/>
      <c r="K178" s="57"/>
    </row>
    <row r="179" spans="1:11" s="13" customFormat="1" x14ac:dyDescent="0.25">
      <c r="A179" s="57"/>
      <c r="B179" s="57"/>
      <c r="C179" s="57"/>
      <c r="D179" s="60"/>
      <c r="E179" s="57"/>
      <c r="F179" s="57"/>
      <c r="G179" s="57"/>
      <c r="H179" s="57"/>
      <c r="I179" s="57"/>
      <c r="J179" s="57"/>
      <c r="K179" s="57"/>
    </row>
    <row r="180" spans="1:11" s="13" customFormat="1" x14ac:dyDescent="0.25">
      <c r="A180" s="57"/>
      <c r="B180" s="57"/>
      <c r="C180" s="57"/>
      <c r="D180" s="60"/>
      <c r="E180" s="57"/>
      <c r="F180" s="57"/>
      <c r="G180" s="57"/>
      <c r="H180" s="57"/>
      <c r="I180" s="57"/>
      <c r="J180" s="57"/>
      <c r="K180" s="57"/>
    </row>
    <row r="181" spans="1:11" s="13" customFormat="1" x14ac:dyDescent="0.25">
      <c r="A181" s="57"/>
      <c r="B181" s="57"/>
      <c r="C181" s="57"/>
      <c r="D181" s="60"/>
      <c r="E181" s="57"/>
      <c r="F181" s="57"/>
      <c r="G181" s="57"/>
      <c r="H181" s="57"/>
      <c r="I181" s="57"/>
      <c r="J181" s="57"/>
      <c r="K181" s="57"/>
    </row>
    <row r="182" spans="1:11" s="13" customFormat="1" x14ac:dyDescent="0.25">
      <c r="A182" s="57"/>
      <c r="B182" s="57"/>
      <c r="C182" s="57"/>
      <c r="D182" s="60"/>
      <c r="E182" s="57"/>
      <c r="F182" s="57"/>
      <c r="G182" s="57"/>
      <c r="H182" s="57"/>
      <c r="I182" s="57"/>
      <c r="J182" s="57"/>
      <c r="K182" s="57"/>
    </row>
    <row r="183" spans="1:11" s="13" customFormat="1" x14ac:dyDescent="0.25">
      <c r="A183" s="57"/>
      <c r="B183" s="57"/>
      <c r="C183" s="57"/>
      <c r="D183" s="60"/>
      <c r="E183" s="57"/>
      <c r="F183" s="57"/>
      <c r="G183" s="57"/>
      <c r="H183" s="57"/>
      <c r="I183" s="57"/>
      <c r="J183" s="57"/>
      <c r="K183" s="57"/>
    </row>
    <row r="184" spans="1:11" s="13" customFormat="1" x14ac:dyDescent="0.25">
      <c r="A184" s="57"/>
      <c r="B184" s="57"/>
      <c r="C184" s="57"/>
      <c r="D184" s="60"/>
      <c r="E184" s="57"/>
      <c r="F184" s="57"/>
      <c r="G184" s="57"/>
      <c r="H184" s="57"/>
      <c r="I184" s="57"/>
      <c r="J184" s="57"/>
      <c r="K184" s="57"/>
    </row>
    <row r="185" spans="1:11" s="13" customFormat="1" x14ac:dyDescent="0.25">
      <c r="A185" s="57"/>
      <c r="B185" s="57"/>
      <c r="C185" s="57"/>
      <c r="D185" s="60"/>
      <c r="E185" s="57"/>
      <c r="F185" s="57"/>
      <c r="G185" s="57"/>
      <c r="H185" s="57"/>
      <c r="I185" s="57"/>
      <c r="J185" s="57"/>
      <c r="K185" s="57"/>
    </row>
    <row r="186" spans="1:11" s="13" customFormat="1" x14ac:dyDescent="0.25">
      <c r="A186" s="57"/>
      <c r="B186" s="57"/>
      <c r="C186" s="57"/>
      <c r="D186" s="60"/>
      <c r="E186" s="57"/>
      <c r="F186" s="57"/>
      <c r="G186" s="57"/>
      <c r="H186" s="57"/>
      <c r="I186" s="57"/>
      <c r="J186" s="57"/>
      <c r="K186" s="57"/>
    </row>
    <row r="187" spans="1:11" s="13" customFormat="1" x14ac:dyDescent="0.25">
      <c r="A187" s="57"/>
      <c r="B187" s="57"/>
      <c r="C187" s="57"/>
      <c r="D187" s="60"/>
      <c r="E187" s="57"/>
      <c r="F187" s="57"/>
      <c r="G187" s="57"/>
      <c r="H187" s="57"/>
      <c r="I187" s="57"/>
      <c r="J187" s="57"/>
      <c r="K187" s="57"/>
    </row>
    <row r="188" spans="1:11" s="13" customFormat="1" x14ac:dyDescent="0.25">
      <c r="A188" s="57"/>
      <c r="B188" s="57"/>
      <c r="C188" s="57"/>
      <c r="D188" s="60"/>
      <c r="E188" s="57"/>
      <c r="F188" s="57"/>
      <c r="G188" s="57"/>
      <c r="H188" s="57"/>
      <c r="I188" s="57"/>
      <c r="J188" s="57"/>
      <c r="K188" s="57"/>
    </row>
    <row r="189" spans="1:11" s="13" customFormat="1" x14ac:dyDescent="0.25">
      <c r="A189" s="57"/>
      <c r="B189" s="57"/>
      <c r="C189" s="57"/>
      <c r="D189" s="60"/>
      <c r="E189" s="57"/>
      <c r="F189" s="57"/>
      <c r="G189" s="57"/>
      <c r="H189" s="57"/>
      <c r="I189" s="57"/>
      <c r="J189" s="57"/>
      <c r="K189" s="57"/>
    </row>
    <row r="190" spans="1:11" s="13" customFormat="1" x14ac:dyDescent="0.25">
      <c r="A190" s="57"/>
      <c r="B190" s="57"/>
      <c r="C190" s="57"/>
      <c r="D190" s="60"/>
      <c r="E190" s="57"/>
      <c r="F190" s="57"/>
      <c r="G190" s="57"/>
      <c r="H190" s="57"/>
      <c r="I190" s="57"/>
      <c r="J190" s="57"/>
      <c r="K190" s="57"/>
    </row>
    <row r="191" spans="1:11" s="13" customFormat="1" x14ac:dyDescent="0.25">
      <c r="A191" s="57"/>
      <c r="B191" s="57"/>
      <c r="C191" s="57"/>
      <c r="D191" s="60"/>
      <c r="E191" s="57"/>
      <c r="F191" s="57"/>
      <c r="G191" s="57"/>
      <c r="H191" s="57"/>
      <c r="I191" s="57"/>
      <c r="J191" s="57"/>
      <c r="K191" s="57"/>
    </row>
    <row r="192" spans="1:11" s="13" customFormat="1" x14ac:dyDescent="0.25">
      <c r="A192" s="57"/>
      <c r="B192" s="57"/>
      <c r="C192" s="57"/>
      <c r="D192" s="60"/>
      <c r="E192" s="57"/>
      <c r="F192" s="57"/>
      <c r="G192" s="57"/>
      <c r="H192" s="57"/>
      <c r="I192" s="57"/>
      <c r="J192" s="57"/>
      <c r="K192" s="57"/>
    </row>
    <row r="193" spans="1:11" s="13" customFormat="1" x14ac:dyDescent="0.25">
      <c r="A193" s="57"/>
      <c r="B193" s="57"/>
      <c r="C193" s="57"/>
      <c r="D193" s="60"/>
      <c r="E193" s="57"/>
      <c r="F193" s="57"/>
      <c r="G193" s="57"/>
      <c r="H193" s="57"/>
      <c r="I193" s="57"/>
      <c r="J193" s="57"/>
      <c r="K193" s="57"/>
    </row>
    <row r="194" spans="1:11" s="13" customFormat="1" x14ac:dyDescent="0.25">
      <c r="A194" s="57"/>
      <c r="B194" s="57"/>
      <c r="C194" s="57"/>
      <c r="D194" s="60"/>
      <c r="E194" s="57"/>
      <c r="F194" s="57"/>
      <c r="G194" s="57"/>
      <c r="H194" s="57"/>
      <c r="I194" s="57"/>
      <c r="J194" s="57"/>
      <c r="K194" s="57"/>
    </row>
    <row r="195" spans="1:11" s="13" customFormat="1" x14ac:dyDescent="0.25">
      <c r="A195" s="57"/>
      <c r="B195" s="57"/>
      <c r="C195" s="57"/>
      <c r="D195" s="60"/>
      <c r="E195" s="57"/>
      <c r="F195" s="57"/>
      <c r="G195" s="57"/>
      <c r="H195" s="57"/>
      <c r="I195" s="57"/>
      <c r="J195" s="57"/>
      <c r="K195" s="57"/>
    </row>
    <row r="196" spans="1:11" s="13" customFormat="1" x14ac:dyDescent="0.25">
      <c r="A196" s="57"/>
      <c r="B196" s="57"/>
      <c r="C196" s="57"/>
      <c r="D196" s="60"/>
      <c r="E196" s="57"/>
      <c r="F196" s="57"/>
      <c r="G196" s="57"/>
      <c r="H196" s="57"/>
      <c r="I196" s="57"/>
      <c r="J196" s="57"/>
      <c r="K196" s="57"/>
    </row>
    <row r="197" spans="1:11" s="13" customFormat="1" x14ac:dyDescent="0.25">
      <c r="A197" s="57"/>
      <c r="B197" s="57"/>
      <c r="C197" s="57"/>
      <c r="D197" s="60"/>
      <c r="E197" s="57"/>
      <c r="F197" s="57"/>
      <c r="G197" s="57"/>
      <c r="H197" s="57"/>
      <c r="I197" s="57"/>
      <c r="J197" s="57"/>
      <c r="K197" s="57"/>
    </row>
    <row r="198" spans="1:11" s="13" customFormat="1" x14ac:dyDescent="0.25">
      <c r="A198" s="57"/>
      <c r="B198" s="57"/>
      <c r="C198" s="57"/>
      <c r="D198" s="60"/>
      <c r="E198" s="57"/>
      <c r="F198" s="57"/>
      <c r="G198" s="57"/>
      <c r="H198" s="57"/>
      <c r="I198" s="57"/>
      <c r="J198" s="57"/>
      <c r="K198" s="57"/>
    </row>
    <row r="199" spans="1:11" s="13" customFormat="1" x14ac:dyDescent="0.25">
      <c r="A199" s="57"/>
      <c r="B199" s="57"/>
      <c r="C199" s="57"/>
      <c r="D199" s="60"/>
      <c r="E199" s="57"/>
      <c r="F199" s="57"/>
      <c r="G199" s="57"/>
      <c r="H199" s="57"/>
      <c r="I199" s="57"/>
      <c r="J199" s="57"/>
      <c r="K199" s="57"/>
    </row>
    <row r="200" spans="1:11" s="13" customFormat="1" x14ac:dyDescent="0.25">
      <c r="A200" s="57"/>
      <c r="B200" s="57"/>
      <c r="C200" s="57"/>
      <c r="D200" s="60"/>
      <c r="E200" s="57"/>
      <c r="F200" s="57"/>
      <c r="G200" s="57"/>
      <c r="H200" s="57"/>
      <c r="I200" s="57"/>
      <c r="J200" s="57"/>
      <c r="K200" s="57"/>
    </row>
    <row r="201" spans="1:11" s="13" customFormat="1" x14ac:dyDescent="0.25">
      <c r="A201" s="57"/>
      <c r="B201" s="57"/>
      <c r="C201" s="57"/>
      <c r="D201" s="60"/>
      <c r="E201" s="57"/>
      <c r="F201" s="57"/>
      <c r="G201" s="57"/>
      <c r="H201" s="57"/>
      <c r="I201" s="57"/>
      <c r="J201" s="57"/>
      <c r="K201" s="57"/>
    </row>
    <row r="202" spans="1:11" s="13" customFormat="1" x14ac:dyDescent="0.25">
      <c r="A202" s="57"/>
      <c r="B202" s="57"/>
      <c r="C202" s="57"/>
      <c r="D202" s="60"/>
      <c r="E202" s="57"/>
      <c r="F202" s="57"/>
      <c r="G202" s="57"/>
      <c r="H202" s="57"/>
      <c r="I202" s="57"/>
      <c r="J202" s="57"/>
      <c r="K202" s="57"/>
    </row>
    <row r="203" spans="1:11" s="13" customFormat="1" x14ac:dyDescent="0.25">
      <c r="A203" s="57"/>
      <c r="B203" s="57"/>
      <c r="C203" s="57"/>
      <c r="D203" s="60"/>
      <c r="E203" s="57"/>
      <c r="F203" s="57"/>
      <c r="G203" s="57"/>
      <c r="H203" s="57"/>
      <c r="I203" s="57"/>
      <c r="J203" s="57"/>
      <c r="K203" s="57"/>
    </row>
    <row r="204" spans="1:11" s="13" customFormat="1" x14ac:dyDescent="0.25">
      <c r="A204" s="57"/>
      <c r="B204" s="57"/>
      <c r="C204" s="57"/>
      <c r="D204" s="60"/>
      <c r="E204" s="57"/>
      <c r="F204" s="57"/>
      <c r="G204" s="57"/>
      <c r="H204" s="57"/>
      <c r="I204" s="57"/>
      <c r="J204" s="57"/>
      <c r="K204" s="57"/>
    </row>
    <row r="205" spans="1:11" s="13" customFormat="1" x14ac:dyDescent="0.25">
      <c r="A205" s="57"/>
      <c r="B205" s="57"/>
      <c r="C205" s="57"/>
      <c r="D205" s="60"/>
      <c r="E205" s="57"/>
      <c r="F205" s="57"/>
      <c r="G205" s="57"/>
      <c r="H205" s="57"/>
      <c r="I205" s="57"/>
      <c r="J205" s="57"/>
      <c r="K205" s="57"/>
    </row>
    <row r="206" spans="1:11" s="13" customFormat="1" x14ac:dyDescent="0.25">
      <c r="A206" s="57"/>
      <c r="B206" s="57"/>
      <c r="C206" s="57"/>
      <c r="D206" s="60"/>
      <c r="E206" s="57"/>
      <c r="F206" s="57"/>
      <c r="G206" s="57"/>
      <c r="H206" s="57"/>
      <c r="I206" s="57"/>
      <c r="J206" s="57"/>
      <c r="K206" s="57"/>
    </row>
    <row r="207" spans="1:11" s="13" customFormat="1" x14ac:dyDescent="0.25">
      <c r="A207" s="57"/>
      <c r="B207" s="57"/>
      <c r="C207" s="57"/>
      <c r="D207" s="60"/>
      <c r="E207" s="57"/>
      <c r="F207" s="57"/>
      <c r="G207" s="57"/>
      <c r="H207" s="57"/>
      <c r="I207" s="57"/>
      <c r="J207" s="57"/>
      <c r="K207" s="57"/>
    </row>
    <row r="208" spans="1:11" s="13" customFormat="1" x14ac:dyDescent="0.25">
      <c r="A208" s="57"/>
      <c r="B208" s="57"/>
      <c r="D208" s="61"/>
      <c r="E208" s="61"/>
      <c r="G208" s="61"/>
      <c r="H208" s="62"/>
      <c r="I208" s="62"/>
      <c r="J208" s="57"/>
      <c r="K208" s="57"/>
    </row>
    <row r="209" spans="1:11" s="13" customFormat="1" x14ac:dyDescent="0.25">
      <c r="A209" s="57"/>
      <c r="B209" s="57"/>
      <c r="D209" s="61"/>
      <c r="E209" s="61"/>
      <c r="G209" s="61"/>
      <c r="H209" s="62"/>
      <c r="I209" s="62"/>
      <c r="J209" s="57"/>
      <c r="K209" s="57"/>
    </row>
    <row r="210" spans="1:11" s="13" customFormat="1" x14ac:dyDescent="0.25">
      <c r="A210" s="57"/>
      <c r="B210" s="57"/>
      <c r="D210" s="61"/>
      <c r="E210" s="61"/>
      <c r="G210" s="61"/>
      <c r="H210" s="62"/>
      <c r="I210" s="62"/>
      <c r="J210" s="57"/>
      <c r="K210" s="57"/>
    </row>
    <row r="211" spans="1:11" s="13" customFormat="1" x14ac:dyDescent="0.25">
      <c r="A211" s="57"/>
      <c r="B211" s="57"/>
      <c r="D211" s="61"/>
      <c r="E211" s="61"/>
      <c r="G211" s="61"/>
      <c r="H211" s="62"/>
      <c r="I211" s="62"/>
      <c r="J211" s="57"/>
      <c r="K211" s="57"/>
    </row>
    <row r="212" spans="1:11" s="13" customFormat="1" x14ac:dyDescent="0.25">
      <c r="A212" s="57"/>
      <c r="B212" s="57"/>
      <c r="D212" s="61"/>
      <c r="E212" s="61"/>
      <c r="G212" s="61"/>
      <c r="H212" s="62"/>
      <c r="I212" s="62"/>
      <c r="J212" s="57"/>
      <c r="K212" s="57"/>
    </row>
    <row r="213" spans="1:11" s="13" customFormat="1" x14ac:dyDescent="0.25">
      <c r="A213" s="57"/>
      <c r="B213" s="57"/>
      <c r="D213" s="61"/>
      <c r="E213" s="61"/>
      <c r="G213" s="61"/>
      <c r="H213" s="62"/>
      <c r="I213" s="62"/>
      <c r="J213" s="57"/>
      <c r="K213" s="57"/>
    </row>
    <row r="214" spans="1:11" s="13" customFormat="1" x14ac:dyDescent="0.25">
      <c r="A214" s="57"/>
      <c r="B214" s="57"/>
      <c r="D214" s="61"/>
      <c r="E214" s="61"/>
      <c r="G214" s="61"/>
      <c r="H214" s="62"/>
      <c r="I214" s="62"/>
      <c r="J214" s="57"/>
      <c r="K214" s="57"/>
    </row>
    <row r="215" spans="1:11" s="13" customFormat="1" x14ac:dyDescent="0.25">
      <c r="A215" s="57"/>
      <c r="B215" s="57"/>
      <c r="D215" s="61"/>
      <c r="E215" s="61"/>
      <c r="G215" s="61"/>
      <c r="H215" s="62"/>
      <c r="I215" s="62"/>
      <c r="J215" s="57"/>
      <c r="K215" s="57"/>
    </row>
    <row r="216" spans="1:11" s="13" customFormat="1" x14ac:dyDescent="0.25">
      <c r="A216" s="57"/>
      <c r="B216" s="57"/>
      <c r="D216" s="61"/>
      <c r="E216" s="61"/>
      <c r="G216" s="61"/>
      <c r="H216" s="62"/>
      <c r="I216" s="62"/>
      <c r="J216" s="57"/>
      <c r="K216" s="57"/>
    </row>
    <row r="217" spans="1:11" s="13" customFormat="1" x14ac:dyDescent="0.25">
      <c r="A217" s="57"/>
      <c r="B217" s="57"/>
      <c r="D217" s="61"/>
      <c r="E217" s="61"/>
      <c r="G217" s="61"/>
      <c r="H217" s="62"/>
      <c r="I217" s="62"/>
      <c r="J217" s="57"/>
      <c r="K217" s="57"/>
    </row>
    <row r="218" spans="1:11" s="13" customFormat="1" x14ac:dyDescent="0.25">
      <c r="A218" s="57"/>
      <c r="B218" s="57"/>
      <c r="D218" s="61"/>
      <c r="E218" s="61"/>
      <c r="G218" s="61"/>
      <c r="H218" s="62"/>
      <c r="I218" s="62"/>
      <c r="J218" s="57"/>
      <c r="K218" s="57"/>
    </row>
    <row r="219" spans="1:11" s="13" customFormat="1" x14ac:dyDescent="0.25">
      <c r="D219" s="61"/>
      <c r="E219" s="61"/>
      <c r="G219" s="61"/>
      <c r="H219" s="62"/>
      <c r="I219" s="62"/>
      <c r="J219" s="17"/>
    </row>
    <row r="220" spans="1:11" s="13" customFormat="1" x14ac:dyDescent="0.25">
      <c r="D220" s="61"/>
      <c r="E220" s="61"/>
      <c r="G220" s="61"/>
      <c r="H220" s="62"/>
      <c r="I220" s="62"/>
      <c r="J220" s="17"/>
    </row>
    <row r="221" spans="1:11" s="13" customFormat="1" x14ac:dyDescent="0.25">
      <c r="D221" s="61"/>
      <c r="E221" s="61"/>
      <c r="G221" s="61"/>
      <c r="H221" s="62"/>
      <c r="I221" s="62"/>
      <c r="J221" s="17"/>
    </row>
    <row r="222" spans="1:11" s="13" customFormat="1" x14ac:dyDescent="0.25">
      <c r="D222" s="61"/>
      <c r="E222" s="61"/>
      <c r="G222" s="61"/>
      <c r="H222" s="62"/>
      <c r="I222" s="62"/>
      <c r="J222" s="17"/>
    </row>
    <row r="223" spans="1:11" s="13" customFormat="1" x14ac:dyDescent="0.25">
      <c r="D223" s="61"/>
      <c r="E223" s="61"/>
      <c r="G223" s="61"/>
      <c r="H223" s="62"/>
      <c r="I223" s="62"/>
      <c r="J223" s="17"/>
    </row>
    <row r="224" spans="1:11" s="13" customFormat="1" x14ac:dyDescent="0.25">
      <c r="D224" s="61"/>
      <c r="E224" s="61"/>
      <c r="G224" s="61"/>
      <c r="H224" s="62"/>
      <c r="I224" s="62"/>
      <c r="J224" s="17"/>
    </row>
    <row r="225" spans="4:10" s="13" customFormat="1" x14ac:dyDescent="0.25">
      <c r="D225" s="61"/>
      <c r="E225" s="61"/>
      <c r="G225" s="61"/>
      <c r="H225" s="62"/>
      <c r="I225" s="62"/>
      <c r="J225" s="17"/>
    </row>
    <row r="226" spans="4:10" s="13" customFormat="1" x14ac:dyDescent="0.25">
      <c r="D226" s="61"/>
      <c r="E226" s="61"/>
      <c r="G226" s="61"/>
      <c r="H226" s="62"/>
      <c r="I226" s="62"/>
      <c r="J226" s="17"/>
    </row>
    <row r="227" spans="4:10" s="13" customFormat="1" x14ac:dyDescent="0.25">
      <c r="D227" s="61"/>
      <c r="E227" s="61"/>
      <c r="G227" s="61"/>
      <c r="H227" s="62"/>
      <c r="I227" s="62"/>
      <c r="J227" s="17"/>
    </row>
    <row r="228" spans="4:10" s="13" customFormat="1" x14ac:dyDescent="0.25">
      <c r="D228" s="61"/>
      <c r="E228" s="61"/>
      <c r="G228" s="61"/>
      <c r="H228" s="62"/>
      <c r="I228" s="62"/>
      <c r="J228" s="17"/>
    </row>
    <row r="229" spans="4:10" s="13" customFormat="1" x14ac:dyDescent="0.25">
      <c r="D229" s="61"/>
      <c r="E229" s="61"/>
      <c r="G229" s="61"/>
      <c r="H229" s="62"/>
      <c r="I229" s="62"/>
      <c r="J229" s="17"/>
    </row>
    <row r="230" spans="4:10" s="13" customFormat="1" x14ac:dyDescent="0.25">
      <c r="D230" s="61"/>
      <c r="E230" s="61"/>
      <c r="G230" s="61"/>
      <c r="H230" s="62"/>
      <c r="I230" s="62"/>
      <c r="J230" s="17"/>
    </row>
    <row r="231" spans="4:10" s="13" customFormat="1" x14ac:dyDescent="0.25">
      <c r="D231" s="61"/>
      <c r="E231" s="61"/>
      <c r="G231" s="61"/>
      <c r="H231" s="62"/>
      <c r="I231" s="62"/>
      <c r="J231" s="17"/>
    </row>
    <row r="232" spans="4:10" s="13" customFormat="1" x14ac:dyDescent="0.25">
      <c r="D232" s="61"/>
      <c r="E232" s="61"/>
      <c r="G232" s="61"/>
      <c r="H232" s="62"/>
      <c r="I232" s="62"/>
      <c r="J232" s="17"/>
    </row>
    <row r="233" spans="4:10" s="13" customFormat="1" x14ac:dyDescent="0.25">
      <c r="D233" s="61"/>
      <c r="E233" s="61"/>
      <c r="G233" s="61"/>
      <c r="H233" s="62"/>
      <c r="I233" s="62"/>
      <c r="J233" s="17"/>
    </row>
    <row r="234" spans="4:10" s="13" customFormat="1" x14ac:dyDescent="0.25">
      <c r="D234" s="61"/>
      <c r="E234" s="61"/>
      <c r="G234" s="61"/>
      <c r="H234" s="62"/>
      <c r="I234" s="62"/>
      <c r="J234" s="17"/>
    </row>
    <row r="235" spans="4:10" s="13" customFormat="1" x14ac:dyDescent="0.25">
      <c r="D235" s="61"/>
      <c r="E235" s="61"/>
      <c r="G235" s="61"/>
      <c r="H235" s="62"/>
      <c r="I235" s="62"/>
      <c r="J235" s="17"/>
    </row>
    <row r="236" spans="4:10" s="13" customFormat="1" x14ac:dyDescent="0.25">
      <c r="D236" s="61"/>
      <c r="E236" s="61"/>
      <c r="G236" s="61"/>
      <c r="H236" s="62"/>
      <c r="I236" s="62"/>
      <c r="J236" s="17"/>
    </row>
    <row r="237" spans="4:10" s="13" customFormat="1" x14ac:dyDescent="0.25">
      <c r="D237" s="61"/>
      <c r="E237" s="61"/>
      <c r="G237" s="61"/>
      <c r="H237" s="62"/>
      <c r="I237" s="62"/>
      <c r="J237" s="17"/>
    </row>
    <row r="238" spans="4:10" s="13" customFormat="1" x14ac:dyDescent="0.25">
      <c r="D238" s="61"/>
      <c r="E238" s="61"/>
      <c r="G238" s="61"/>
      <c r="H238" s="62"/>
      <c r="I238" s="62"/>
      <c r="J238" s="17"/>
    </row>
    <row r="239" spans="4:10" s="13" customFormat="1" x14ac:dyDescent="0.25">
      <c r="D239" s="61"/>
      <c r="E239" s="61"/>
      <c r="G239" s="61"/>
      <c r="H239" s="62"/>
      <c r="I239" s="62"/>
      <c r="J239" s="17"/>
    </row>
    <row r="240" spans="4:10" s="13" customFormat="1" x14ac:dyDescent="0.25">
      <c r="D240" s="61"/>
      <c r="E240" s="61"/>
      <c r="G240" s="61"/>
      <c r="H240" s="62"/>
      <c r="I240" s="62"/>
      <c r="J240" s="17"/>
    </row>
    <row r="241" spans="4:10" s="13" customFormat="1" x14ac:dyDescent="0.25">
      <c r="D241" s="61"/>
      <c r="E241" s="61"/>
      <c r="G241" s="61"/>
      <c r="H241" s="62"/>
      <c r="I241" s="62"/>
      <c r="J241" s="17"/>
    </row>
    <row r="242" spans="4:10" s="13" customFormat="1" x14ac:dyDescent="0.25">
      <c r="D242" s="61"/>
      <c r="E242" s="61"/>
      <c r="G242" s="61"/>
      <c r="H242" s="62"/>
      <c r="I242" s="62"/>
      <c r="J242" s="17"/>
    </row>
    <row r="243" spans="4:10" s="13" customFormat="1" x14ac:dyDescent="0.25">
      <c r="D243" s="61"/>
      <c r="E243" s="61"/>
      <c r="G243" s="61"/>
      <c r="H243" s="62"/>
      <c r="I243" s="62"/>
      <c r="J243" s="17"/>
    </row>
    <row r="244" spans="4:10" s="13" customFormat="1" x14ac:dyDescent="0.25">
      <c r="D244" s="61"/>
      <c r="E244" s="61"/>
      <c r="G244" s="61"/>
      <c r="H244" s="62"/>
      <c r="I244" s="62"/>
      <c r="J244" s="17"/>
    </row>
    <row r="245" spans="4:10" s="13" customFormat="1" x14ac:dyDescent="0.25">
      <c r="D245" s="61"/>
      <c r="E245" s="61"/>
      <c r="G245" s="61"/>
      <c r="H245" s="62"/>
      <c r="I245" s="62"/>
      <c r="J245" s="17"/>
    </row>
    <row r="246" spans="4:10" s="13" customFormat="1" x14ac:dyDescent="0.25">
      <c r="D246" s="61"/>
      <c r="E246" s="61"/>
      <c r="G246" s="61"/>
      <c r="H246" s="62"/>
      <c r="I246" s="62"/>
      <c r="J246" s="17"/>
    </row>
    <row r="247" spans="4:10" s="13" customFormat="1" x14ac:dyDescent="0.25">
      <c r="D247" s="61"/>
      <c r="E247" s="61"/>
      <c r="G247" s="61"/>
      <c r="H247" s="62"/>
      <c r="I247" s="62"/>
      <c r="J247" s="17"/>
    </row>
    <row r="248" spans="4:10" s="13" customFormat="1" x14ac:dyDescent="0.25">
      <c r="D248" s="61"/>
      <c r="E248" s="61"/>
      <c r="G248" s="61"/>
      <c r="H248" s="62"/>
      <c r="I248" s="62"/>
      <c r="J248" s="17"/>
    </row>
    <row r="249" spans="4:10" s="13" customFormat="1" x14ac:dyDescent="0.25">
      <c r="D249" s="61"/>
      <c r="E249" s="61"/>
      <c r="G249" s="61"/>
      <c r="H249" s="62"/>
      <c r="I249" s="62"/>
      <c r="J249" s="17"/>
    </row>
    <row r="250" spans="4:10" s="13" customFormat="1" x14ac:dyDescent="0.25">
      <c r="D250" s="61"/>
      <c r="E250" s="61"/>
      <c r="G250" s="61"/>
      <c r="H250" s="62"/>
      <c r="I250" s="62"/>
      <c r="J250" s="17"/>
    </row>
    <row r="251" spans="4:10" s="13" customFormat="1" x14ac:dyDescent="0.25">
      <c r="D251" s="61"/>
      <c r="E251" s="61"/>
      <c r="G251" s="61"/>
      <c r="H251" s="62"/>
      <c r="I251" s="62"/>
      <c r="J251" s="17"/>
    </row>
    <row r="252" spans="4:10" s="13" customFormat="1" x14ac:dyDescent="0.25">
      <c r="D252" s="61"/>
      <c r="E252" s="61"/>
      <c r="G252" s="61"/>
      <c r="H252" s="62"/>
      <c r="I252" s="62"/>
      <c r="J252" s="17"/>
    </row>
    <row r="253" spans="4:10" s="13" customFormat="1" x14ac:dyDescent="0.25">
      <c r="D253" s="61"/>
      <c r="E253" s="61"/>
      <c r="G253" s="61"/>
      <c r="H253" s="62"/>
      <c r="I253" s="62"/>
      <c r="J253" s="17"/>
    </row>
    <row r="254" spans="4:10" s="13" customFormat="1" x14ac:dyDescent="0.25">
      <c r="D254" s="61"/>
      <c r="E254" s="61"/>
      <c r="G254" s="61"/>
      <c r="H254" s="62"/>
      <c r="I254" s="62"/>
      <c r="J254" s="1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BOLETIM 191</vt:lpstr>
      <vt:lpstr>PLANILHA_ORÇ_REV001</vt:lpstr>
      <vt:lpstr>CRONOGRAMA FÍSICO FINANCEIR </vt:lpstr>
      <vt:lpstr>CRONOGRAMA DE EXECUÇÃO</vt:lpstr>
      <vt:lpstr>CRITÉRIOS DE RELEVÂNCIA</vt:lpstr>
      <vt:lpstr>'CRONOGRAMA DE EXECUÇÃO'!Area_de_impressao</vt:lpstr>
      <vt:lpstr>'CRONOGRAMA FÍSICO FINANCEIR '!Area_de_impressao</vt:lpstr>
      <vt:lpstr>PLANILHA_ORÇ_REV001!Area_de_impressao</vt:lpstr>
      <vt:lpstr>'BOLETIM 191'!Titulos_de_impressao</vt:lpstr>
      <vt:lpstr>'CRONOGRAMA DE EXECUÇÃO'!Titulos_de_impressao</vt:lpstr>
      <vt:lpstr>'CRONOGRAMA FÍSICO FINANCEIR '!Titulos_de_impressao</vt:lpstr>
      <vt:lpstr>PLANILHA_ORÇ_REV001!Titulos_de_impressao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DEIVISON</cp:lastModifiedBy>
  <cp:lastPrinted>2025-03-27T13:22:08Z</cp:lastPrinted>
  <dcterms:created xsi:type="dcterms:W3CDTF">2019-02-27T20:23:08Z</dcterms:created>
  <dcterms:modified xsi:type="dcterms:W3CDTF">2025-03-27T14:25:48Z</dcterms:modified>
</cp:coreProperties>
</file>