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98" activeTab="1"/>
  </bookViews>
  <sheets>
    <sheet name="AN 8" sheetId="1" r:id="rId1"/>
    <sheet name="AN 7" sheetId="2" r:id="rId2"/>
    <sheet name="DADOS" sheetId="3" r:id="rId3"/>
  </sheets>
  <definedNames>
    <definedName name="_xlnm.Print_Area" localSheetId="1">'AN 7'!$A$1:$S$35</definedName>
    <definedName name="_xlnm.Print_Area" localSheetId="0">'AN 8'!$A$1:$I$72</definedName>
    <definedName name="_xlnm.Print_Titles" localSheetId="0">'AN 8'!$1:$7</definedName>
  </definedNames>
  <calcPr fullCalcOnLoad="1"/>
</workbook>
</file>

<file path=xl/sharedStrings.xml><?xml version="1.0" encoding="utf-8"?>
<sst xmlns="http://schemas.openxmlformats.org/spreadsheetml/2006/main" count="161" uniqueCount="118">
  <si>
    <t>TOTAIS</t>
  </si>
  <si>
    <t>CONTRAPARTIDA</t>
  </si>
  <si>
    <t>TOMADOR:</t>
  </si>
  <si>
    <t>UNIDADE</t>
  </si>
  <si>
    <t>FEHIDRO</t>
  </si>
  <si>
    <t>FONTE DO RECURSO</t>
  </si>
  <si>
    <t>RESPONSÁVEL TÉCNICO</t>
  </si>
  <si>
    <t>VALOR UNITÁRIO</t>
  </si>
  <si>
    <t>VALOR TOTAL</t>
  </si>
  <si>
    <t>ITEM</t>
  </si>
  <si>
    <t>valores em R$</t>
  </si>
  <si>
    <t>QUANT.</t>
  </si>
  <si>
    <t>FUNDO ESTADUAL DE RECURSOS HÍDRICOS - FEHIDRO</t>
  </si>
  <si>
    <t>EMPREENDIMENTO:</t>
  </si>
  <si>
    <t>Nº</t>
  </si>
  <si>
    <t>RESPONSÁVEL LEGAL (1)</t>
  </si>
  <si>
    <t>RESPONSÁVEL LEGAL (2) - Somente nos casos do Proponente Tomador onde mais de um dirigente assina o contrato</t>
  </si>
  <si>
    <t>GOVERNO DO ESTADO DE SÃO PAULO</t>
  </si>
  <si>
    <t>ANEXO VIII DO MPO
PLANILHA DE ORÇAMENTO</t>
  </si>
  <si>
    <t>SECRETARIA DE SANEAMENTO
E RECURSOS HÍDRICOS</t>
  </si>
  <si>
    <t>TOTAL GERAL</t>
  </si>
  <si>
    <t>SERVIÇOS COMPLEMENTARES</t>
  </si>
  <si>
    <t>M2</t>
  </si>
  <si>
    <t>UND</t>
  </si>
  <si>
    <t>MÊS</t>
  </si>
  <si>
    <t>ANEXO VII DO MPO
CRONOGRAMA FÍSICO- FINANCEIRO</t>
  </si>
  <si>
    <t>INDICAR DATA BASE
(mm/aaaa)</t>
  </si>
  <si>
    <t xml:space="preserve">TOMADOR:  </t>
  </si>
  <si>
    <t>DISCRIMINAÇÃO</t>
  </si>
  <si>
    <t>realizado até</t>
  </si>
  <si>
    <t>ÚLTIMA</t>
  </si>
  <si>
    <t>Total (em R$)</t>
  </si>
  <si>
    <t>DE  ATIVIDADES</t>
  </si>
  <si>
    <t xml:space="preserve">  /    /     </t>
  </si>
  <si>
    <t>NIHIL</t>
  </si>
  <si>
    <t>FINANCIAMENTO (MAXIMO 80%)</t>
  </si>
  <si>
    <t>Programação Financeira Preliminar (Preenchida pelo Proponente) - Utilize as colunas ao lado para indicar as parcelas previstas, conf. o desenvolvimento do empreendimento e/ou o processo licitatório, sendo a última de no mínimo 10% do valor FEHIDRO.</t>
  </si>
  <si>
    <t>DESEMBOLSO APROVADO  (Preenchido pelo AgenteTécnico, define número e valor de cada parcela)</t>
  </si>
  <si>
    <t>CONTRAPARTIDA APROVADA  (Preenchido pelo AgenteTécnico, define número e valor de cada parcela))</t>
  </si>
  <si>
    <t>Responsável Técnico</t>
  </si>
  <si>
    <t>Representante Legal Tomador</t>
  </si>
  <si>
    <t>Agente Técnico:</t>
  </si>
  <si>
    <t>Nome:</t>
  </si>
  <si>
    <t>Nome(1):</t>
  </si>
  <si>
    <t>Nome do Analista:</t>
  </si>
  <si>
    <t>Reg. Profissional:</t>
  </si>
  <si>
    <t>RG:</t>
  </si>
  <si>
    <t>CPF:</t>
  </si>
  <si>
    <t>Assinatura:</t>
  </si>
  <si>
    <t>Somente no caso do Proponente Tomador onde mais de um Dirigente assina o contrato.</t>
  </si>
  <si>
    <t>Nome do Resp. pela Unidade:</t>
  </si>
  <si>
    <t>Nome(2):</t>
  </si>
  <si>
    <t>M</t>
  </si>
  <si>
    <t>MOVIMENTO DE TERRA</t>
  </si>
  <si>
    <t>Escavação mecanizada de valas ou cavas com altura até 3,00 m</t>
  </si>
  <si>
    <t>M3</t>
  </si>
  <si>
    <t>Escoramento de solo contínuo</t>
  </si>
  <si>
    <t>Reaterro compactado mecanizado de vala ou cava com compactador</t>
  </si>
  <si>
    <t>3</t>
  </si>
  <si>
    <t>P.V. / B.L. / C.P. E AFINS</t>
  </si>
  <si>
    <t>49.12.030</t>
  </si>
  <si>
    <t>Boca de lobo dupla tipo PMSP, com tampa de concreto</t>
  </si>
  <si>
    <t>4</t>
  </si>
  <si>
    <t>FORNECIMENTO E ASSENTAMENTO DE TUBO</t>
  </si>
  <si>
    <t>11.18.140</t>
  </si>
  <si>
    <t>Lastro e/ou fundação em rachão mecanizado</t>
  </si>
  <si>
    <t>Tubo de concreto (PA-2), DN= 400mm</t>
  </si>
  <si>
    <t xml:space="preserve">Tubo de concreto (PA-2), DN= 800mm </t>
  </si>
  <si>
    <t>PREFEITURA MUNICIPAL DE TAGUAI</t>
  </si>
  <si>
    <t>RG</t>
  </si>
  <si>
    <t>CPF</t>
  </si>
  <si>
    <t>CONSELHO</t>
  </si>
  <si>
    <t>NUMERO</t>
  </si>
  <si>
    <t>CREA</t>
  </si>
  <si>
    <t>NOME</t>
  </si>
  <si>
    <t>TIPO</t>
  </si>
  <si>
    <t>CARGO</t>
  </si>
  <si>
    <t>Tomador</t>
  </si>
  <si>
    <t>Prefeito</t>
  </si>
  <si>
    <t>02.08.020</t>
  </si>
  <si>
    <t xml:space="preserve">Locação de container tipo deposito - área mínima de 13,80 m² </t>
  </si>
  <si>
    <t>02.02.150</t>
  </si>
  <si>
    <t xml:space="preserve">Locação de rede de canalização </t>
  </si>
  <si>
    <t>02.10.040</t>
  </si>
  <si>
    <t xml:space="preserve">07.02.040 </t>
  </si>
  <si>
    <t>08.01.020</t>
  </si>
  <si>
    <t xml:space="preserve">Boca de lobo tripla tipo PMSP com tampa de concreto </t>
  </si>
  <si>
    <t>49.12.050</t>
  </si>
  <si>
    <t xml:space="preserve">Poço de visita em alvenaria tipo PMSP - balão </t>
  </si>
  <si>
    <t>49.12.140</t>
  </si>
  <si>
    <t>46.12.160</t>
  </si>
  <si>
    <t>46.12.270</t>
  </si>
  <si>
    <t xml:space="preserve">07.11.020 </t>
  </si>
  <si>
    <t xml:space="preserve">Escavação e carga mecanizada em solo de 1ª categoria, em campo aberto </t>
  </si>
  <si>
    <t xml:space="preserve">07.01.020 </t>
  </si>
  <si>
    <t xml:space="preserve">Transporte de solo de 1ª e 2ª categoria por caminhão para distâncias superiores ao 20° km </t>
  </si>
  <si>
    <t xml:space="preserve">05.10.026 </t>
  </si>
  <si>
    <t xml:space="preserve">M3 x Km </t>
  </si>
  <si>
    <t>Placa de identificação da obra</t>
  </si>
  <si>
    <t>CPOS 171 - MARÇO 2018</t>
  </si>
  <si>
    <t>CONTROLE DE EROSÃO - DRENAGEM URBANA</t>
  </si>
  <si>
    <t>46.20.010</t>
  </si>
  <si>
    <t>Assentamento de tubo de concreto com diâmetro até 600 mm</t>
  </si>
  <si>
    <t>Assentamento de tubo de concreto com diâmetro de 700 até 1500 mm</t>
  </si>
  <si>
    <t>46.20.020</t>
  </si>
  <si>
    <r>
      <t xml:space="preserve">A Realizar em ( </t>
    </r>
    <r>
      <rPr>
        <b/>
        <sz val="12"/>
        <color indexed="10"/>
        <rFont val="Verdana"/>
        <family val="2"/>
      </rPr>
      <t>X</t>
    </r>
    <r>
      <rPr>
        <b/>
        <sz val="12"/>
        <color indexed="56"/>
        <rFont val="Verdana"/>
        <family val="2"/>
      </rPr>
      <t xml:space="preserve"> ) Mes(es)    (   ) Bimestre(s)    (   ) Trimestre(s)    (   ) Quadrimestre(s)    (   ) Semestre(s)</t>
    </r>
  </si>
  <si>
    <t>5</t>
  </si>
  <si>
    <t>DISSIPADOR</t>
  </si>
  <si>
    <t xml:space="preserve">08.10.109 </t>
  </si>
  <si>
    <t xml:space="preserve">Gabião tipo caixa em tela metálica, altura de 1,0m, com revestimento liga zinco/alumínio, malha hexagonal 8/10 cm, fio diâmetro 2,7mm, independente do formato ou utilização </t>
  </si>
  <si>
    <t>08.10.108</t>
  </si>
  <si>
    <t xml:space="preserve">Gabião tipo caixa em tela metálica, altura de 0,5m, com revestimento liga zinco/alumínio, malha hexagonal 8/10 cm, fio diâmetro 2,7mm, independente do formato ou utilização </t>
  </si>
  <si>
    <t>SERVIÇOS PRELIMINARES</t>
  </si>
  <si>
    <t xml:space="preserve">Desmobilização de construção provisória </t>
  </si>
  <si>
    <t xml:space="preserve">02.01.200 </t>
  </si>
  <si>
    <t>data base: CPOS 171 /12 MARÇO 2018</t>
  </si>
  <si>
    <t>6</t>
  </si>
  <si>
    <t xml:space="preserve">Reaterro compactado mecanizado de vala ou cava com compactador </t>
  </si>
</sst>
</file>

<file path=xl/styles.xml><?xml version="1.0" encoding="utf-8"?>
<styleSheet xmlns="http://schemas.openxmlformats.org/spreadsheetml/2006/main">
  <numFmts count="4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Cr$&quot;#,##0_);\(&quot;Cr$&quot;#,##0\)"/>
    <numFmt numFmtId="185" formatCode="&quot;Cr$&quot;#,##0_);[Red]\(&quot;Cr$&quot;#,##0\)"/>
    <numFmt numFmtId="186" formatCode="&quot;Cr$&quot;#,##0.00_);\(&quot;Cr$&quot;#,##0.00\)"/>
    <numFmt numFmtId="187" formatCode="&quot;Cr$&quot;#,##0.00_);[Red]\(&quot;Cr$&quot;#,##0.00\)"/>
    <numFmt numFmtId="188" formatCode="_(&quot;Cr$&quot;* #,##0_);_(&quot;Cr$&quot;* \(#,##0\);_(&quot;Cr$&quot;* &quot;-&quot;_);_(@_)"/>
    <numFmt numFmtId="189" formatCode="_(&quot;Cr$&quot;* #,##0.00_);_(&quot;Cr$&quot;* \(#,##0.00\);_(&quot;Cr$&quot;* &quot;-&quot;??_);_(@_)"/>
    <numFmt numFmtId="190" formatCode="0.000"/>
    <numFmt numFmtId="191" formatCode="#,##0.000"/>
    <numFmt numFmtId="192" formatCode="&quot;R$ &quot;#,##0.00"/>
    <numFmt numFmtId="193" formatCode="dd\-mmm\-yy"/>
    <numFmt numFmtId="194" formatCode="#,##0.000_);\(#,##0.000\)"/>
    <numFmt numFmtId="195" formatCode="&quot;Sim&quot;;&quot;Sim&quot;;&quot;Não&quot;"/>
    <numFmt numFmtId="196" formatCode="&quot;Verdadeiro&quot;;&quot;Verdadeiro&quot;;&quot;Falso&quot;"/>
    <numFmt numFmtId="197" formatCode="&quot;Ativado&quot;;&quot;Ativado&quot;;&quot;Desativado&quot;"/>
    <numFmt numFmtId="198" formatCode="[$€-2]\ #,##0.00_);[Red]\([$€-2]\ #,##0.00\)"/>
    <numFmt numFmtId="199" formatCode="0.0%"/>
    <numFmt numFmtId="200" formatCode="#,##0.00_ ;\-#,##0.00\ "/>
    <numFmt numFmtId="201" formatCode="_-[$R$-416]\ * #,##0.00_-;\-[$R$-416]\ * #,##0.00_-;_-[$R$-416]\ * &quot;-&quot;??_-;_-@_-"/>
  </numFmts>
  <fonts count="65">
    <font>
      <sz val="10"/>
      <name val="Arial"/>
      <family val="0"/>
    </font>
    <font>
      <sz val="10"/>
      <color indexed="56"/>
      <name val="Verdana"/>
      <family val="2"/>
    </font>
    <font>
      <b/>
      <sz val="10"/>
      <color indexed="56"/>
      <name val="Verdana"/>
      <family val="2"/>
    </font>
    <font>
      <b/>
      <sz val="11"/>
      <color indexed="56"/>
      <name val="Verdana"/>
      <family val="2"/>
    </font>
    <font>
      <b/>
      <sz val="9"/>
      <color indexed="56"/>
      <name val="Verdana"/>
      <family val="2"/>
    </font>
    <font>
      <sz val="11"/>
      <color indexed="56"/>
      <name val="Verdana"/>
      <family val="2"/>
    </font>
    <font>
      <b/>
      <i/>
      <sz val="11"/>
      <color indexed="56"/>
      <name val="Verdana"/>
      <family val="2"/>
    </font>
    <font>
      <b/>
      <sz val="14"/>
      <color indexed="56"/>
      <name val="Verdana"/>
      <family val="2"/>
    </font>
    <font>
      <sz val="10"/>
      <color indexed="10"/>
      <name val="Verdana"/>
      <family val="2"/>
    </font>
    <font>
      <b/>
      <sz val="8"/>
      <color indexed="56"/>
      <name val="Verdana"/>
      <family val="2"/>
    </font>
    <font>
      <b/>
      <sz val="11"/>
      <color indexed="10"/>
      <name val="Verdana"/>
      <family val="2"/>
    </font>
    <font>
      <b/>
      <sz val="16"/>
      <color indexed="56"/>
      <name val="Verdana"/>
      <family val="2"/>
    </font>
    <font>
      <sz val="13"/>
      <color indexed="56"/>
      <name val="Verdana"/>
      <family val="2"/>
    </font>
    <font>
      <b/>
      <sz val="12"/>
      <color indexed="56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sz val="12"/>
      <color indexed="56"/>
      <name val="Verdana"/>
      <family val="2"/>
    </font>
    <font>
      <sz val="16"/>
      <color indexed="56"/>
      <name val="Verdana"/>
      <family val="2"/>
    </font>
    <font>
      <b/>
      <sz val="16"/>
      <color indexed="10"/>
      <name val="Verdana"/>
      <family val="2"/>
    </font>
    <font>
      <b/>
      <sz val="20"/>
      <color indexed="56"/>
      <name val="Verdana"/>
      <family val="2"/>
    </font>
    <font>
      <sz val="20"/>
      <color indexed="56"/>
      <name val="Verdana"/>
      <family val="2"/>
    </font>
    <font>
      <sz val="14"/>
      <color indexed="56"/>
      <name val="Verdana"/>
      <family val="2"/>
    </font>
    <font>
      <sz val="10"/>
      <color indexed="56"/>
      <name val="Arial"/>
      <family val="2"/>
    </font>
    <font>
      <b/>
      <i/>
      <sz val="12"/>
      <color indexed="10"/>
      <name val="Verdana"/>
      <family val="2"/>
    </font>
    <font>
      <i/>
      <sz val="16"/>
      <color indexed="56"/>
      <name val="Verdana"/>
      <family val="2"/>
    </font>
    <font>
      <i/>
      <sz val="11"/>
      <color indexed="56"/>
      <name val="Verdana"/>
      <family val="2"/>
    </font>
    <font>
      <b/>
      <sz val="18"/>
      <color indexed="5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000396251678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 style="thin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 style="thin">
        <color indexed="56"/>
      </left>
      <right>
        <color indexed="63"/>
      </right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medium">
        <color indexed="56"/>
      </right>
      <top>
        <color indexed="63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>
        <color indexed="63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>
        <color indexed="63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6"/>
      </left>
      <right>
        <color indexed="63"/>
      </right>
      <top style="medium">
        <color indexed="56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theme="3" tint="-0.49996998906135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 style="medium">
        <color theme="3" tint="-0.4999699890613556"/>
      </right>
      <top>
        <color indexed="63"/>
      </top>
      <bottom>
        <color indexed="63"/>
      </bottom>
    </border>
    <border>
      <left>
        <color indexed="63"/>
      </left>
      <right style="medium">
        <color theme="3" tint="-0.24997000396251678"/>
      </right>
      <top style="medium">
        <color indexed="56"/>
      </top>
      <bottom style="thick">
        <color indexed="56"/>
      </bottom>
    </border>
    <border>
      <left>
        <color indexed="63"/>
      </left>
      <right style="medium">
        <color theme="3" tint="-0.24997000396251678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thin">
        <color indexed="56"/>
      </top>
      <bottom style="medium">
        <color indexed="56"/>
      </bottom>
    </border>
    <border>
      <left style="thick">
        <color indexed="56"/>
      </left>
      <right>
        <color indexed="63"/>
      </right>
      <top style="thick">
        <color indexed="56"/>
      </top>
      <bottom style="medium">
        <color indexed="56"/>
      </bottom>
    </border>
    <border>
      <left>
        <color indexed="63"/>
      </left>
      <right style="medium">
        <color theme="3" tint="-0.24997000396251678"/>
      </right>
      <top style="thick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medium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thin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thin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thin">
        <color indexed="56"/>
      </bottom>
    </border>
    <border>
      <left>
        <color indexed="63"/>
      </left>
      <right style="thick">
        <color indexed="56"/>
      </right>
      <top>
        <color indexed="63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thin">
        <color indexed="38"/>
      </bottom>
    </border>
    <border>
      <left style="medium">
        <color indexed="56"/>
      </left>
      <right style="medium">
        <color indexed="56"/>
      </right>
      <top style="thin">
        <color indexed="38"/>
      </top>
      <bottom style="medium">
        <color indexed="56"/>
      </bottom>
    </border>
    <border>
      <left>
        <color indexed="63"/>
      </left>
      <right style="medium">
        <color indexed="56"/>
      </right>
      <top style="thin">
        <color indexed="8"/>
      </top>
      <bottom style="thin">
        <color indexed="8"/>
      </bottom>
    </border>
    <border>
      <left style="medium">
        <color indexed="56"/>
      </left>
      <right style="medium">
        <color indexed="56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thin">
        <color indexed="56"/>
      </bottom>
    </border>
    <border>
      <left style="medium">
        <color indexed="56"/>
      </left>
      <right>
        <color indexed="63"/>
      </right>
      <top style="medium">
        <color theme="3" tint="-0.4999699890613556"/>
      </top>
      <bottom style="thin">
        <color indexed="56"/>
      </bottom>
    </border>
    <border>
      <left>
        <color indexed="63"/>
      </left>
      <right>
        <color indexed="63"/>
      </right>
      <top style="medium">
        <color theme="3" tint="-0.4999699890613556"/>
      </top>
      <bottom style="thin">
        <color indexed="56"/>
      </bottom>
    </border>
    <border>
      <left>
        <color indexed="63"/>
      </left>
      <right style="medium">
        <color theme="3" tint="-0.4999699890613556"/>
      </right>
      <top style="medium">
        <color theme="3" tint="-0.49996998906135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thin">
        <color indexed="8"/>
      </bottom>
    </border>
    <border>
      <left style="medium">
        <color indexed="56"/>
      </left>
      <right style="medium">
        <color indexed="56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56"/>
      </top>
      <bottom style="medium">
        <color indexed="56"/>
      </bottom>
    </border>
    <border>
      <left style="thick">
        <color indexed="8"/>
      </left>
      <right style="medium">
        <color indexed="56"/>
      </right>
      <top style="medium">
        <color indexed="56"/>
      </top>
      <bottom style="medium">
        <color indexed="56"/>
      </bottom>
    </border>
    <border>
      <left>
        <color indexed="63"/>
      </left>
      <right style="thick">
        <color indexed="8"/>
      </right>
      <top style="medium">
        <color indexed="56"/>
      </top>
      <bottom>
        <color indexed="63"/>
      </bottom>
    </border>
    <border>
      <left style="thick">
        <color indexed="8"/>
      </left>
      <right style="medium">
        <color indexed="56"/>
      </right>
      <top style="medium">
        <color indexed="56"/>
      </top>
      <bottom>
        <color indexed="63"/>
      </bottom>
    </border>
    <border>
      <left>
        <color indexed="63"/>
      </left>
      <right>
        <color indexed="63"/>
      </right>
      <top style="medium">
        <color indexed="56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 style="medium">
        <color indexed="56"/>
      </left>
      <right>
        <color indexed="63"/>
      </right>
      <top style="thin">
        <color indexed="56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2" fillId="28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7" fillId="20" borderId="5" applyNumberFormat="0" applyAlignment="0" applyProtection="0"/>
    <xf numFmtId="175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9" fontId="3" fillId="0" borderId="0" xfId="0" applyNumberFormat="1" applyFont="1" applyFill="1" applyBorder="1" applyAlignment="1">
      <alignment horizontal="center" vertical="center"/>
    </xf>
    <xf numFmtId="17" fontId="5" fillId="0" borderId="10" xfId="0" applyNumberFormat="1" applyFont="1" applyBorder="1" applyAlignment="1">
      <alignment horizontal="center" vertical="center"/>
    </xf>
    <xf numFmtId="17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horizontal="center" vertical="center"/>
    </xf>
    <xf numFmtId="177" fontId="5" fillId="0" borderId="14" xfId="0" applyNumberFormat="1" applyFont="1" applyFill="1" applyBorder="1" applyAlignment="1">
      <alignment vertical="center" wrapText="1"/>
    </xf>
    <xf numFmtId="4" fontId="5" fillId="32" borderId="14" xfId="0" applyNumberFormat="1" applyFont="1" applyFill="1" applyBorder="1" applyAlignment="1">
      <alignment vertical="center"/>
    </xf>
    <xf numFmtId="4" fontId="5" fillId="0" borderId="15" xfId="47" applyNumberFormat="1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4" fontId="3" fillId="0" borderId="16" xfId="0" applyNumberFormat="1" applyFont="1" applyFill="1" applyBorder="1" applyAlignment="1" applyProtection="1">
      <alignment vertical="center"/>
      <protection hidden="1" locked="0"/>
    </xf>
    <xf numFmtId="0" fontId="4" fillId="0" borderId="0" xfId="0" applyNumberFormat="1" applyFont="1" applyFill="1" applyBorder="1" applyAlignment="1" applyProtection="1">
      <alignment vertical="center"/>
      <protection hidden="1" locked="0"/>
    </xf>
    <xf numFmtId="2" fontId="5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177" fontId="5" fillId="0" borderId="14" xfId="0" applyNumberFormat="1" applyFont="1" applyFill="1" applyBorder="1" applyAlignment="1">
      <alignment horizontal="center" vertical="center" wrapText="1"/>
    </xf>
    <xf numFmtId="177" fontId="1" fillId="0" borderId="11" xfId="62" applyFont="1" applyBorder="1" applyAlignment="1">
      <alignment vertical="center"/>
    </xf>
    <xf numFmtId="177" fontId="5" fillId="0" borderId="0" xfId="62" applyFont="1" applyAlignment="1">
      <alignment horizontal="center" vertical="center"/>
    </xf>
    <xf numFmtId="177" fontId="5" fillId="0" borderId="14" xfId="62" applyFont="1" applyFill="1" applyBorder="1" applyAlignment="1">
      <alignment vertical="center"/>
    </xf>
    <xf numFmtId="177" fontId="3" fillId="0" borderId="0" xfId="62" applyFont="1" applyBorder="1" applyAlignment="1">
      <alignment horizontal="center" vertical="center"/>
    </xf>
    <xf numFmtId="177" fontId="1" fillId="0" borderId="0" xfId="62" applyFont="1" applyAlignment="1">
      <alignment vertical="center"/>
    </xf>
    <xf numFmtId="177" fontId="5" fillId="0" borderId="0" xfId="62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center" vertical="center"/>
    </xf>
    <xf numFmtId="177" fontId="5" fillId="33" borderId="14" xfId="0" applyNumberFormat="1" applyFont="1" applyFill="1" applyBorder="1" applyAlignment="1">
      <alignment vertical="center" wrapText="1"/>
    </xf>
    <xf numFmtId="177" fontId="5" fillId="33" borderId="14" xfId="0" applyNumberFormat="1" applyFont="1" applyFill="1" applyBorder="1" applyAlignment="1">
      <alignment horizontal="center" vertical="center" wrapText="1"/>
    </xf>
    <xf numFmtId="177" fontId="3" fillId="33" borderId="14" xfId="62" applyFont="1" applyFill="1" applyBorder="1" applyAlignment="1">
      <alignment vertical="center"/>
    </xf>
    <xf numFmtId="4" fontId="5" fillId="33" borderId="14" xfId="0" applyNumberFormat="1" applyFont="1" applyFill="1" applyBorder="1" applyAlignment="1">
      <alignment vertical="center"/>
    </xf>
    <xf numFmtId="4" fontId="5" fillId="33" borderId="15" xfId="47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 shrinkToFit="1"/>
    </xf>
    <xf numFmtId="0" fontId="1" fillId="0" borderId="19" xfId="0" applyFont="1" applyBorder="1" applyAlignment="1">
      <alignment/>
    </xf>
    <xf numFmtId="0" fontId="1" fillId="0" borderId="20" xfId="0" applyFont="1" applyFill="1" applyBorder="1" applyAlignment="1">
      <alignment shrinkToFit="1"/>
    </xf>
    <xf numFmtId="0" fontId="1" fillId="0" borderId="21" xfId="0" applyFont="1" applyFill="1" applyBorder="1" applyAlignment="1">
      <alignment shrinkToFit="1"/>
    </xf>
    <xf numFmtId="0" fontId="12" fillId="0" borderId="0" xfId="0" applyFont="1" applyFill="1" applyBorder="1" applyAlignment="1">
      <alignment shrinkToFit="1"/>
    </xf>
    <xf numFmtId="0" fontId="12" fillId="0" borderId="22" xfId="0" applyFont="1" applyFill="1" applyBorder="1" applyAlignment="1">
      <alignment shrinkToFit="1"/>
    </xf>
    <xf numFmtId="0" fontId="11" fillId="0" borderId="23" xfId="0" applyFont="1" applyFill="1" applyBorder="1" applyAlignment="1" applyProtection="1">
      <alignment horizontal="center" shrinkToFit="1"/>
      <protection locked="0"/>
    </xf>
    <xf numFmtId="0" fontId="11" fillId="0" borderId="23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Border="1" applyAlignment="1">
      <alignment/>
    </xf>
    <xf numFmtId="189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193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16" xfId="0" applyNumberFormat="1" applyFont="1" applyFill="1" applyBorder="1" applyAlignment="1" applyProtection="1">
      <alignment horizontal="center" shrinkToFit="1"/>
      <protection locked="0"/>
    </xf>
    <xf numFmtId="1" fontId="11" fillId="0" borderId="25" xfId="0" applyNumberFormat="1" applyFont="1" applyFill="1" applyBorder="1" applyAlignment="1" applyProtection="1">
      <alignment horizontal="center" shrinkToFit="1"/>
      <protection locked="0"/>
    </xf>
    <xf numFmtId="39" fontId="17" fillId="0" borderId="26" xfId="0" applyNumberFormat="1" applyFont="1" applyFill="1" applyBorder="1" applyAlignment="1" applyProtection="1">
      <alignment shrinkToFit="1"/>
      <protection locked="0"/>
    </xf>
    <xf numFmtId="39" fontId="17" fillId="0" borderId="27" xfId="0" applyNumberFormat="1" applyFont="1" applyFill="1" applyBorder="1" applyAlignment="1" applyProtection="1">
      <alignment shrinkToFit="1"/>
      <protection locked="0"/>
    </xf>
    <xf numFmtId="39" fontId="17" fillId="0" borderId="28" xfId="0" applyNumberFormat="1" applyFont="1" applyFill="1" applyBorder="1" applyAlignment="1" applyProtection="1">
      <alignment shrinkToFit="1"/>
      <protection locked="0"/>
    </xf>
    <xf numFmtId="39" fontId="17" fillId="0" borderId="29" xfId="0" applyNumberFormat="1" applyFont="1" applyFill="1" applyBorder="1" applyAlignment="1" applyProtection="1">
      <alignment shrinkToFit="1"/>
      <protection locked="0"/>
    </xf>
    <xf numFmtId="39" fontId="11" fillId="0" borderId="29" xfId="0" applyNumberFormat="1" applyFont="1" applyFill="1" applyBorder="1" applyAlignment="1" applyProtection="1">
      <alignment shrinkToFit="1"/>
      <protection locked="0"/>
    </xf>
    <xf numFmtId="0" fontId="2" fillId="0" borderId="0" xfId="0" applyFont="1" applyBorder="1" applyAlignment="1">
      <alignment/>
    </xf>
    <xf numFmtId="39" fontId="11" fillId="0" borderId="16" xfId="0" applyNumberFormat="1" applyFont="1" applyFill="1" applyBorder="1" applyAlignment="1" applyProtection="1">
      <alignment shrinkToFit="1"/>
      <protection locked="0"/>
    </xf>
    <xf numFmtId="39" fontId="11" fillId="0" borderId="16" xfId="0" applyNumberFormat="1" applyFont="1" applyFill="1" applyBorder="1" applyAlignment="1" applyProtection="1">
      <alignment horizontal="center" vertical="center" shrinkToFit="1"/>
      <protection locked="0"/>
    </xf>
    <xf numFmtId="39" fontId="11" fillId="0" borderId="23" xfId="0" applyNumberFormat="1" applyFont="1" applyFill="1" applyBorder="1" applyAlignment="1" applyProtection="1">
      <alignment shrinkToFit="1"/>
      <protection locked="0"/>
    </xf>
    <xf numFmtId="39" fontId="11" fillId="0" borderId="23" xfId="0" applyNumberFormat="1" applyFont="1" applyFill="1" applyBorder="1" applyAlignment="1" applyProtection="1">
      <alignment horizontal="center" vertical="center" shrinkToFit="1"/>
      <protection locked="0"/>
    </xf>
    <xf numFmtId="39" fontId="11" fillId="0" borderId="18" xfId="0" applyNumberFormat="1" applyFont="1" applyFill="1" applyBorder="1" applyAlignment="1" applyProtection="1">
      <alignment shrinkToFi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30" xfId="0" applyFont="1" applyFill="1" applyBorder="1" applyAlignment="1" applyProtection="1">
      <alignment horizontal="left" vertical="center" wrapText="1"/>
      <protection locked="0"/>
    </xf>
    <xf numFmtId="39" fontId="18" fillId="0" borderId="31" xfId="0" applyNumberFormat="1" applyFont="1" applyFill="1" applyBorder="1" applyAlignment="1" applyProtection="1">
      <alignment shrinkToFit="1"/>
      <protection locked="0"/>
    </xf>
    <xf numFmtId="39" fontId="18" fillId="0" borderId="32" xfId="0" applyNumberFormat="1" applyFont="1" applyFill="1" applyBorder="1" applyAlignment="1" applyProtection="1">
      <alignment shrinkToFit="1"/>
      <protection locked="0"/>
    </xf>
    <xf numFmtId="39" fontId="18" fillId="0" borderId="33" xfId="0" applyNumberFormat="1" applyFont="1" applyFill="1" applyBorder="1" applyAlignment="1" applyProtection="1">
      <alignment shrinkToFit="1"/>
      <protection locked="0"/>
    </xf>
    <xf numFmtId="39" fontId="11" fillId="0" borderId="34" xfId="0" applyNumberFormat="1" applyFont="1" applyFill="1" applyBorder="1" applyAlignment="1" applyProtection="1">
      <alignment shrinkToFit="1"/>
      <protection locked="0"/>
    </xf>
    <xf numFmtId="39" fontId="18" fillId="0" borderId="35" xfId="0" applyNumberFormat="1" applyFont="1" applyFill="1" applyBorder="1" applyAlignment="1" applyProtection="1">
      <alignment horizontal="right" shrinkToFit="1"/>
      <protection locked="0"/>
    </xf>
    <xf numFmtId="39" fontId="18" fillId="0" borderId="36" xfId="0" applyNumberFormat="1" applyFont="1" applyFill="1" applyBorder="1" applyAlignment="1" applyProtection="1">
      <alignment shrinkToFit="1"/>
      <protection locked="0"/>
    </xf>
    <xf numFmtId="39" fontId="18" fillId="0" borderId="37" xfId="0" applyNumberFormat="1" applyFont="1" applyFill="1" applyBorder="1" applyAlignment="1" applyProtection="1">
      <alignment horizontal="right" shrinkToFit="1"/>
      <protection locked="0"/>
    </xf>
    <xf numFmtId="39" fontId="11" fillId="0" borderId="34" xfId="0" applyNumberFormat="1" applyFont="1" applyFill="1" applyBorder="1" applyAlignment="1" applyProtection="1">
      <alignment horizontal="right" shrinkToFit="1"/>
      <protection locked="0"/>
    </xf>
    <xf numFmtId="0" fontId="11" fillId="0" borderId="38" xfId="0" applyFont="1" applyFill="1" applyBorder="1" applyAlignment="1" applyProtection="1">
      <alignment shrinkToFit="1"/>
      <protection locked="0"/>
    </xf>
    <xf numFmtId="0" fontId="17" fillId="0" borderId="38" xfId="0" applyFont="1" applyFill="1" applyBorder="1" applyAlignment="1" applyProtection="1">
      <alignment shrinkToFit="1"/>
      <protection locked="0"/>
    </xf>
    <xf numFmtId="39" fontId="11" fillId="0" borderId="0" xfId="0" applyNumberFormat="1" applyFont="1" applyFill="1" applyBorder="1" applyAlignment="1" applyProtection="1">
      <alignment horizontal="right" shrinkToFit="1"/>
      <protection locked="0"/>
    </xf>
    <xf numFmtId="39" fontId="11" fillId="0" borderId="0" xfId="0" applyNumberFormat="1" applyFont="1" applyFill="1" applyBorder="1" applyAlignment="1" applyProtection="1">
      <alignment shrinkToFit="1"/>
      <protection locked="0"/>
    </xf>
    <xf numFmtId="39" fontId="11" fillId="0" borderId="22" xfId="0" applyNumberFormat="1" applyFont="1" applyFill="1" applyBorder="1" applyAlignment="1" applyProtection="1">
      <alignment horizontal="right" shrinkToFit="1"/>
      <protection locked="0"/>
    </xf>
    <xf numFmtId="39" fontId="7" fillId="0" borderId="39" xfId="0" applyNumberFormat="1" applyFont="1" applyFill="1" applyBorder="1" applyAlignment="1" applyProtection="1">
      <alignment horizontal="left" shrinkToFit="1"/>
      <protection locked="0"/>
    </xf>
    <xf numFmtId="0" fontId="21" fillId="0" borderId="0" xfId="0" applyFont="1" applyBorder="1" applyAlignment="1">
      <alignment/>
    </xf>
    <xf numFmtId="39" fontId="7" fillId="0" borderId="40" xfId="0" applyNumberFormat="1" applyFont="1" applyFill="1" applyBorder="1" applyAlignment="1" applyProtection="1">
      <alignment horizontal="left" shrinkToFit="1"/>
      <protection locked="0"/>
    </xf>
    <xf numFmtId="2" fontId="21" fillId="0" borderId="0" xfId="0" applyNumberFormat="1" applyFont="1" applyBorder="1" applyAlignment="1">
      <alignment shrinkToFit="1"/>
    </xf>
    <xf numFmtId="2" fontId="16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14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177" fontId="5" fillId="33" borderId="14" xfId="62" applyFont="1" applyFill="1" applyBorder="1" applyAlignment="1">
      <alignment vertical="center"/>
    </xf>
    <xf numFmtId="49" fontId="3" fillId="17" borderId="14" xfId="0" applyNumberFormat="1" applyFont="1" applyFill="1" applyBorder="1" applyAlignment="1">
      <alignment horizontal="center" vertical="center"/>
    </xf>
    <xf numFmtId="177" fontId="3" fillId="17" borderId="14" xfId="0" applyNumberFormat="1" applyFont="1" applyFill="1" applyBorder="1" applyAlignment="1">
      <alignment vertical="center" wrapText="1"/>
    </xf>
    <xf numFmtId="177" fontId="5" fillId="17" borderId="14" xfId="0" applyNumberFormat="1" applyFont="1" applyFill="1" applyBorder="1" applyAlignment="1">
      <alignment horizontal="center" vertical="center" wrapText="1"/>
    </xf>
    <xf numFmtId="177" fontId="5" fillId="17" borderId="14" xfId="62" applyFont="1" applyFill="1" applyBorder="1" applyAlignment="1">
      <alignment vertical="center"/>
    </xf>
    <xf numFmtId="4" fontId="5" fillId="17" borderId="14" xfId="0" applyNumberFormat="1" applyFont="1" applyFill="1" applyBorder="1" applyAlignment="1">
      <alignment vertical="center"/>
    </xf>
    <xf numFmtId="4" fontId="3" fillId="17" borderId="15" xfId="47" applyNumberFormat="1" applyFont="1" applyFill="1" applyBorder="1" applyAlignment="1">
      <alignment vertical="center"/>
    </xf>
    <xf numFmtId="0" fontId="3" fillId="17" borderId="15" xfId="0" applyNumberFormat="1" applyFont="1" applyFill="1" applyBorder="1" applyAlignment="1">
      <alignment horizontal="center" vertical="center"/>
    </xf>
    <xf numFmtId="177" fontId="3" fillId="17" borderId="15" xfId="0" applyNumberFormat="1" applyFont="1" applyFill="1" applyBorder="1" applyAlignment="1">
      <alignment horizontal="left" vertical="center" wrapText="1"/>
    </xf>
    <xf numFmtId="177" fontId="5" fillId="17" borderId="15" xfId="0" applyNumberFormat="1" applyFont="1" applyFill="1" applyBorder="1" applyAlignment="1">
      <alignment horizontal="center" vertical="center" wrapText="1"/>
    </xf>
    <xf numFmtId="177" fontId="3" fillId="17" borderId="15" xfId="0" applyNumberFormat="1" applyFont="1" applyFill="1" applyBorder="1" applyAlignment="1">
      <alignment horizontal="center" vertical="center" wrapText="1"/>
    </xf>
    <xf numFmtId="177" fontId="3" fillId="17" borderId="15" xfId="0" applyNumberFormat="1" applyFont="1" applyFill="1" applyBorder="1" applyAlignment="1">
      <alignment vertical="center" wrapText="1"/>
    </xf>
    <xf numFmtId="177" fontId="3" fillId="17" borderId="15" xfId="62" applyFont="1" applyFill="1" applyBorder="1" applyAlignment="1">
      <alignment vertical="center"/>
    </xf>
    <xf numFmtId="4" fontId="5" fillId="17" borderId="15" xfId="0" applyNumberFormat="1" applyFont="1" applyFill="1" applyBorder="1" applyAlignment="1">
      <alignment vertical="center"/>
    </xf>
    <xf numFmtId="4" fontId="3" fillId="17" borderId="15" xfId="0" applyNumberFormat="1" applyFont="1" applyFill="1" applyBorder="1" applyAlignment="1">
      <alignment vertical="center"/>
    </xf>
    <xf numFmtId="10" fontId="11" fillId="0" borderId="23" xfId="51" applyNumberFormat="1" applyFont="1" applyFill="1" applyBorder="1" applyAlignment="1" applyProtection="1">
      <alignment shrinkToFit="1"/>
      <protection locked="0"/>
    </xf>
    <xf numFmtId="10" fontId="11" fillId="0" borderId="16" xfId="51" applyNumberFormat="1" applyFont="1" applyFill="1" applyBorder="1" applyAlignment="1" applyProtection="1">
      <alignment shrinkToFit="1"/>
      <protection locked="0"/>
    </xf>
    <xf numFmtId="10" fontId="1" fillId="27" borderId="26" xfId="51" applyNumberFormat="1" applyFont="1" applyFill="1" applyBorder="1" applyAlignment="1" applyProtection="1">
      <alignment shrinkToFit="1"/>
      <protection locked="0"/>
    </xf>
    <xf numFmtId="10" fontId="1" fillId="34" borderId="26" xfId="51" applyNumberFormat="1" applyFont="1" applyFill="1" applyBorder="1" applyAlignment="1" applyProtection="1">
      <alignment shrinkToFit="1"/>
      <protection locked="0"/>
    </xf>
    <xf numFmtId="10" fontId="1" fillId="35" borderId="26" xfId="51" applyNumberFormat="1" applyFont="1" applyFill="1" applyBorder="1" applyAlignment="1" applyProtection="1">
      <alignment shrinkToFit="1"/>
      <protection locked="0"/>
    </xf>
    <xf numFmtId="10" fontId="1" fillId="26" borderId="26" xfId="51" applyNumberFormat="1" applyFont="1" applyFill="1" applyBorder="1" applyAlignment="1" applyProtection="1">
      <alignment shrinkToFit="1"/>
      <protection locked="0"/>
    </xf>
    <xf numFmtId="0" fontId="1" fillId="0" borderId="41" xfId="0" applyFont="1" applyBorder="1" applyAlignment="1">
      <alignment/>
    </xf>
    <xf numFmtId="0" fontId="12" fillId="0" borderId="11" xfId="0" applyFont="1" applyFill="1" applyBorder="1" applyAlignment="1">
      <alignment shrinkToFit="1"/>
    </xf>
    <xf numFmtId="0" fontId="7" fillId="0" borderId="42" xfId="0" applyFont="1" applyFill="1" applyBorder="1" applyAlignment="1" applyProtection="1">
      <alignment shrinkToFit="1"/>
      <protection locked="0"/>
    </xf>
    <xf numFmtId="0" fontId="1" fillId="0" borderId="43" xfId="0" applyFont="1" applyBorder="1" applyAlignment="1">
      <alignment/>
    </xf>
    <xf numFmtId="0" fontId="16" fillId="0" borderId="43" xfId="0" applyFont="1" applyBorder="1" applyAlignment="1">
      <alignment/>
    </xf>
    <xf numFmtId="0" fontId="13" fillId="0" borderId="43" xfId="0" applyFont="1" applyFill="1" applyBorder="1" applyAlignment="1" applyProtection="1">
      <alignment horizontal="left" vertical="center" wrapText="1"/>
      <protection locked="0"/>
    </xf>
    <xf numFmtId="0" fontId="21" fillId="0" borderId="43" xfId="0" applyFont="1" applyBorder="1" applyAlignment="1">
      <alignment/>
    </xf>
    <xf numFmtId="10" fontId="1" fillId="36" borderId="26" xfId="51" applyNumberFormat="1" applyFont="1" applyFill="1" applyBorder="1" applyAlignment="1" applyProtection="1">
      <alignment shrinkToFit="1"/>
      <protection locked="0"/>
    </xf>
    <xf numFmtId="2" fontId="3" fillId="0" borderId="0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vertical="center"/>
    </xf>
    <xf numFmtId="201" fontId="3" fillId="0" borderId="16" xfId="47" applyNumberFormat="1" applyFont="1" applyFill="1" applyBorder="1" applyAlignment="1" applyProtection="1">
      <alignment vertical="center"/>
      <protection hidden="1" locked="0"/>
    </xf>
    <xf numFmtId="10" fontId="1" fillId="37" borderId="26" xfId="51" applyNumberFormat="1" applyFont="1" applyFill="1" applyBorder="1" applyAlignment="1" applyProtection="1">
      <alignment shrinkToFit="1"/>
      <protection locked="0"/>
    </xf>
    <xf numFmtId="200" fontId="16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1" fontId="2" fillId="0" borderId="16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77" fontId="3" fillId="0" borderId="25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177" fontId="3" fillId="0" borderId="22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201" fontId="6" fillId="0" borderId="25" xfId="47" applyNumberFormat="1" applyFont="1" applyFill="1" applyBorder="1" applyAlignment="1">
      <alignment horizontal="center" vertical="center"/>
    </xf>
    <xf numFmtId="201" fontId="6" fillId="0" borderId="45" xfId="47" applyNumberFormat="1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17" fontId="2" fillId="0" borderId="46" xfId="0" applyNumberFormat="1" applyFont="1" applyFill="1" applyBorder="1" applyAlignment="1">
      <alignment horizontal="center" vertical="center"/>
    </xf>
    <xf numFmtId="17" fontId="2" fillId="0" borderId="47" xfId="0" applyNumberFormat="1" applyFont="1" applyFill="1" applyBorder="1" applyAlignment="1">
      <alignment horizontal="center" vertical="center"/>
    </xf>
    <xf numFmtId="177" fontId="2" fillId="0" borderId="46" xfId="62" applyFont="1" applyFill="1" applyBorder="1" applyAlignment="1">
      <alignment horizontal="center" vertical="center"/>
    </xf>
    <xf numFmtId="177" fontId="2" fillId="0" borderId="47" xfId="62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3" fillId="0" borderId="50" xfId="0" applyFont="1" applyFill="1" applyBorder="1" applyAlignment="1">
      <alignment horizontal="left" vertical="center" wrapText="1"/>
    </xf>
    <xf numFmtId="0" fontId="13" fillId="0" borderId="51" xfId="0" applyFont="1" applyFill="1" applyBorder="1" applyAlignment="1">
      <alignment horizontal="left" vertical="center" wrapText="1"/>
    </xf>
    <xf numFmtId="0" fontId="25" fillId="0" borderId="52" xfId="0" applyFont="1" applyFill="1" applyBorder="1" applyAlignment="1">
      <alignment horizontal="left" vertical="center" wrapText="1"/>
    </xf>
    <xf numFmtId="0" fontId="25" fillId="0" borderId="53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shrinkToFit="1"/>
    </xf>
    <xf numFmtId="0" fontId="26" fillId="0" borderId="18" xfId="0" applyFont="1" applyFill="1" applyBorder="1" applyAlignment="1">
      <alignment horizontal="center" vertical="center" shrinkToFit="1"/>
    </xf>
    <xf numFmtId="0" fontId="13" fillId="0" borderId="56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39" fontId="11" fillId="0" borderId="62" xfId="0" applyNumberFormat="1" applyFont="1" applyFill="1" applyBorder="1" applyAlignment="1" applyProtection="1">
      <alignment vertical="center" shrinkToFit="1"/>
      <protection locked="0"/>
    </xf>
    <xf numFmtId="39" fontId="17" fillId="0" borderId="63" xfId="0" applyNumberFormat="1" applyFont="1" applyFill="1" applyBorder="1" applyAlignment="1" applyProtection="1">
      <alignment vertical="center" shrinkToFit="1"/>
      <protection locked="0"/>
    </xf>
    <xf numFmtId="0" fontId="11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64" xfId="0" applyFont="1" applyFill="1" applyBorder="1" applyAlignment="1" applyProtection="1">
      <alignment horizontal="center" vertical="center" shrinkToFit="1"/>
      <protection locked="0"/>
    </xf>
    <xf numFmtId="177" fontId="11" fillId="0" borderId="65" xfId="0" applyNumberFormat="1" applyFont="1" applyFill="1" applyBorder="1" applyAlignment="1" applyProtection="1">
      <alignment vertical="center" wrapText="1" shrinkToFit="1"/>
      <protection locked="0"/>
    </xf>
    <xf numFmtId="0" fontId="17" fillId="0" borderId="65" xfId="0" applyFont="1" applyFill="1" applyBorder="1" applyAlignment="1" applyProtection="1">
      <alignment vertical="center" wrapText="1" shrinkToFit="1"/>
      <protection locked="0"/>
    </xf>
    <xf numFmtId="39" fontId="11" fillId="0" borderId="65" xfId="0" applyNumberFormat="1" applyFont="1" applyFill="1" applyBorder="1" applyAlignment="1" applyProtection="1">
      <alignment vertical="top" shrinkToFit="1"/>
      <protection locked="0"/>
    </xf>
    <xf numFmtId="39" fontId="17" fillId="0" borderId="65" xfId="0" applyNumberFormat="1" applyFont="1" applyFill="1" applyBorder="1" applyAlignment="1" applyProtection="1">
      <alignment vertical="top" shrinkToFit="1"/>
      <protection locked="0"/>
    </xf>
    <xf numFmtId="39" fontId="11" fillId="0" borderId="66" xfId="0" applyNumberFormat="1" applyFont="1" applyFill="1" applyBorder="1" applyAlignment="1" applyProtection="1">
      <alignment/>
      <protection locked="0"/>
    </xf>
    <xf numFmtId="0" fontId="1" fillId="0" borderId="67" xfId="0" applyFont="1" applyBorder="1" applyAlignment="1">
      <alignment/>
    </xf>
    <xf numFmtId="0" fontId="7" fillId="0" borderId="30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11" fillId="0" borderId="59" xfId="0" applyFont="1" applyFill="1" applyBorder="1" applyAlignment="1">
      <alignment horizontal="center" wrapText="1" shrinkToFit="1"/>
    </xf>
    <xf numFmtId="0" fontId="11" fillId="0" borderId="60" xfId="0" applyFont="1" applyFill="1" applyBorder="1" applyAlignment="1">
      <alignment horizontal="center" wrapText="1" shrinkToFit="1"/>
    </xf>
    <xf numFmtId="0" fontId="2" fillId="0" borderId="68" xfId="0" applyFont="1" applyBorder="1" applyAlignment="1">
      <alignment horizontal="center" vertical="center" wrapText="1" shrinkToFit="1"/>
    </xf>
    <xf numFmtId="0" fontId="2" fillId="0" borderId="69" xfId="0" applyFont="1" applyBorder="1" applyAlignment="1">
      <alignment horizontal="center" vertical="center" shrinkToFit="1"/>
    </xf>
    <xf numFmtId="0" fontId="7" fillId="0" borderId="70" xfId="0" applyFont="1" applyFill="1" applyBorder="1" applyAlignment="1">
      <alignment horizontal="center" vertical="center" shrinkToFit="1"/>
    </xf>
    <xf numFmtId="0" fontId="7" fillId="0" borderId="71" xfId="0" applyFont="1" applyFill="1" applyBorder="1" applyAlignment="1">
      <alignment horizontal="center" vertical="center" shrinkToFit="1"/>
    </xf>
    <xf numFmtId="0" fontId="7" fillId="0" borderId="72" xfId="0" applyFont="1" applyFill="1" applyBorder="1" applyAlignment="1">
      <alignment horizontal="center" vertical="center" shrinkToFit="1"/>
    </xf>
    <xf numFmtId="0" fontId="3" fillId="0" borderId="5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shrinkToFit="1"/>
    </xf>
    <xf numFmtId="0" fontId="7" fillId="0" borderId="73" xfId="0" applyFont="1" applyFill="1" applyBorder="1" applyAlignment="1">
      <alignment horizontal="center" vertical="center" shrinkToFit="1"/>
    </xf>
    <xf numFmtId="0" fontId="11" fillId="0" borderId="74" xfId="0" applyFont="1" applyFill="1" applyBorder="1" applyAlignment="1">
      <alignment horizontal="left" vertical="center" wrapText="1" shrinkToFit="1"/>
    </xf>
    <xf numFmtId="0" fontId="11" fillId="0" borderId="50" xfId="0" applyFont="1" applyFill="1" applyBorder="1" applyAlignment="1">
      <alignment horizontal="left" vertical="center" wrapText="1" shrinkToFit="1"/>
    </xf>
    <xf numFmtId="0" fontId="7" fillId="0" borderId="75" xfId="0" applyFont="1" applyFill="1" applyBorder="1" applyAlignment="1">
      <alignment horizontal="center" vertical="center" shrinkToFit="1"/>
    </xf>
    <xf numFmtId="0" fontId="7" fillId="0" borderId="76" xfId="0" applyFont="1" applyFill="1" applyBorder="1" applyAlignment="1">
      <alignment horizontal="center" vertical="center" shrinkToFit="1"/>
    </xf>
    <xf numFmtId="0" fontId="24" fillId="0" borderId="77" xfId="0" applyFont="1" applyFill="1" applyBorder="1" applyAlignment="1">
      <alignment horizontal="left" vertical="center" wrapText="1" shrinkToFit="1"/>
    </xf>
    <xf numFmtId="0" fontId="24" fillId="0" borderId="52" xfId="0" applyFont="1" applyFill="1" applyBorder="1" applyAlignment="1">
      <alignment horizontal="left" vertical="center" wrapText="1" shrinkToFit="1"/>
    </xf>
    <xf numFmtId="0" fontId="24" fillId="0" borderId="53" xfId="0" applyFont="1" applyFill="1" applyBorder="1" applyAlignment="1">
      <alignment horizontal="left" vertical="center" wrapText="1" shrinkToFit="1"/>
    </xf>
    <xf numFmtId="189" fontId="11" fillId="0" borderId="18" xfId="0" applyNumberFormat="1" applyFont="1" applyFill="1" applyBorder="1" applyAlignment="1" applyProtection="1">
      <alignment vertical="center" shrinkToFit="1"/>
      <protection locked="0"/>
    </xf>
    <xf numFmtId="0" fontId="17" fillId="0" borderId="21" xfId="0" applyFont="1" applyBorder="1" applyAlignment="1">
      <alignment vertical="center" shrinkToFit="1"/>
    </xf>
    <xf numFmtId="0" fontId="13" fillId="0" borderId="25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5" fillId="0" borderId="11" xfId="0" applyFont="1" applyBorder="1" applyAlignment="1">
      <alignment horizontal="center" vertical="center"/>
    </xf>
    <xf numFmtId="0" fontId="14" fillId="0" borderId="22" xfId="0" applyFont="1" applyFill="1" applyBorder="1" applyAlignment="1" applyProtection="1">
      <alignment horizontal="center" vertical="center"/>
      <protection locked="0"/>
    </xf>
    <xf numFmtId="1" fontId="11" fillId="0" borderId="23" xfId="0" applyNumberFormat="1" applyFont="1" applyFill="1" applyBorder="1" applyAlignment="1" applyProtection="1">
      <alignment horizontal="center" vertical="center"/>
      <protection locked="0"/>
    </xf>
    <xf numFmtId="0" fontId="17" fillId="0" borderId="24" xfId="0" applyFont="1" applyBorder="1" applyAlignment="1">
      <alignment horizontal="center" vertical="center"/>
    </xf>
    <xf numFmtId="0" fontId="11" fillId="0" borderId="23" xfId="0" applyFont="1" applyFill="1" applyBorder="1" applyAlignment="1" applyProtection="1">
      <alignment horizontal="center" vertical="center" shrinkToFit="1"/>
      <protection locked="0"/>
    </xf>
    <xf numFmtId="0" fontId="17" fillId="0" borderId="24" xfId="0" applyFont="1" applyBorder="1" applyAlignment="1">
      <alignment horizontal="center" vertical="center" shrinkToFit="1"/>
    </xf>
    <xf numFmtId="0" fontId="11" fillId="0" borderId="78" xfId="0" applyNumberFormat="1" applyFont="1" applyFill="1" applyBorder="1" applyAlignment="1" applyProtection="1">
      <alignment horizontal="center" vertical="center" shrinkToFit="1"/>
      <protection locked="0"/>
    </xf>
    <xf numFmtId="39" fontId="11" fillId="0" borderId="79" xfId="0" applyNumberFormat="1" applyFont="1" applyFill="1" applyBorder="1" applyAlignment="1" applyProtection="1">
      <alignment vertical="center" shrinkToFit="1"/>
      <protection locked="0"/>
    </xf>
    <xf numFmtId="39" fontId="11" fillId="0" borderId="65" xfId="0" applyNumberFormat="1" applyFont="1" applyFill="1" applyBorder="1" applyAlignment="1" applyProtection="1">
      <alignment vertical="center" shrinkToFit="1"/>
      <protection locked="0"/>
    </xf>
    <xf numFmtId="39" fontId="11" fillId="0" borderId="80" xfId="0" applyNumberFormat="1" applyFont="1" applyFill="1" applyBorder="1" applyAlignment="1" applyProtection="1">
      <alignment shrinkToFit="1"/>
      <protection locked="0"/>
    </xf>
    <xf numFmtId="0" fontId="1" fillId="0" borderId="67" xfId="0" applyFont="1" applyBorder="1" applyAlignment="1">
      <alignment shrinkToFit="1"/>
    </xf>
    <xf numFmtId="177" fontId="11" fillId="0" borderId="65" xfId="0" applyNumberFormat="1" applyFont="1" applyFill="1" applyBorder="1" applyAlignment="1" applyProtection="1">
      <alignment vertical="center" shrinkToFit="1"/>
      <protection locked="0"/>
    </xf>
    <xf numFmtId="0" fontId="17" fillId="0" borderId="65" xfId="0" applyFont="1" applyFill="1" applyBorder="1" applyAlignment="1" applyProtection="1">
      <alignment vertical="center" shrinkToFit="1"/>
      <protection locked="0"/>
    </xf>
    <xf numFmtId="177" fontId="11" fillId="0" borderId="81" xfId="0" applyNumberFormat="1" applyFont="1" applyFill="1" applyBorder="1" applyAlignment="1" applyProtection="1">
      <alignment shrinkToFit="1"/>
      <protection locked="0"/>
    </xf>
    <xf numFmtId="0" fontId="17" fillId="0" borderId="82" xfId="0" applyFont="1" applyFill="1" applyBorder="1" applyAlignment="1" applyProtection="1">
      <alignment shrinkToFit="1"/>
      <protection locked="0"/>
    </xf>
    <xf numFmtId="177" fontId="7" fillId="0" borderId="65" xfId="0" applyNumberFormat="1" applyFont="1" applyFill="1" applyBorder="1" applyAlignment="1" applyProtection="1">
      <alignment vertical="center" wrapText="1" shrinkToFit="1"/>
      <protection locked="0"/>
    </xf>
    <xf numFmtId="0" fontId="21" fillId="0" borderId="65" xfId="0" applyFont="1" applyFill="1" applyBorder="1" applyAlignment="1" applyProtection="1">
      <alignment vertical="center" wrapText="1" shrinkToFit="1"/>
      <protection locked="0"/>
    </xf>
    <xf numFmtId="177" fontId="11" fillId="0" borderId="83" xfId="0" applyNumberFormat="1" applyFont="1" applyFill="1" applyBorder="1" applyAlignment="1" applyProtection="1">
      <alignment shrinkToFit="1"/>
      <protection locked="0"/>
    </xf>
    <xf numFmtId="0" fontId="17" fillId="0" borderId="84" xfId="0" applyFont="1" applyFill="1" applyBorder="1" applyAlignment="1" applyProtection="1">
      <alignment shrinkToFit="1"/>
      <protection locked="0"/>
    </xf>
    <xf numFmtId="0" fontId="11" fillId="0" borderId="81" xfId="0" applyFont="1" applyFill="1" applyBorder="1" applyAlignment="1" applyProtection="1">
      <alignment shrinkToFit="1"/>
      <protection locked="0"/>
    </xf>
    <xf numFmtId="0" fontId="2" fillId="0" borderId="85" xfId="0" applyFont="1" applyFill="1" applyBorder="1" applyAlignment="1" applyProtection="1">
      <alignment horizontal="center" vertical="center" wrapText="1"/>
      <protection locked="0"/>
    </xf>
    <xf numFmtId="0" fontId="2" fillId="0" borderId="86" xfId="0" applyFont="1" applyFill="1" applyBorder="1" applyAlignment="1" applyProtection="1">
      <alignment vertical="center" wrapText="1"/>
      <protection locked="0"/>
    </xf>
    <xf numFmtId="0" fontId="1" fillId="0" borderId="87" xfId="0" applyFont="1" applyFill="1" applyBorder="1" applyAlignment="1" applyProtection="1">
      <alignment vertical="center" wrapText="1"/>
      <protection locked="0"/>
    </xf>
    <xf numFmtId="0" fontId="19" fillId="0" borderId="88" xfId="0" applyFont="1" applyFill="1" applyBorder="1" applyAlignment="1" applyProtection="1">
      <alignment horizontal="center" shrinkToFit="1"/>
      <protection locked="0"/>
    </xf>
    <xf numFmtId="0" fontId="20" fillId="0" borderId="89" xfId="0" applyFont="1" applyBorder="1" applyAlignment="1">
      <alignment horizontal="center" shrinkToFit="1"/>
    </xf>
    <xf numFmtId="0" fontId="20" fillId="0" borderId="90" xfId="0" applyFont="1" applyBorder="1" applyAlignment="1">
      <alignment horizontal="center" shrinkToFit="1"/>
    </xf>
    <xf numFmtId="39" fontId="19" fillId="0" borderId="40" xfId="0" applyNumberFormat="1" applyFont="1" applyFill="1" applyBorder="1" applyAlignment="1" applyProtection="1">
      <alignment horizontal="center" shrinkToFit="1"/>
      <protection locked="0"/>
    </xf>
    <xf numFmtId="0" fontId="21" fillId="0" borderId="73" xfId="0" applyFont="1" applyFill="1" applyBorder="1" applyAlignment="1">
      <alignment horizontal="center" shrinkToFit="1"/>
    </xf>
    <xf numFmtId="0" fontId="21" fillId="0" borderId="91" xfId="0" applyFont="1" applyFill="1" applyBorder="1" applyAlignment="1">
      <alignment horizontal="center" shrinkToFit="1"/>
    </xf>
    <xf numFmtId="39" fontId="7" fillId="0" borderId="39" xfId="0" applyNumberFormat="1" applyFont="1" applyFill="1" applyBorder="1" applyAlignment="1" applyProtection="1">
      <alignment horizontal="center" shrinkToFit="1"/>
      <protection locked="0"/>
    </xf>
    <xf numFmtId="39" fontId="7" fillId="0" borderId="73" xfId="0" applyNumberFormat="1" applyFont="1" applyFill="1" applyBorder="1" applyAlignment="1" applyProtection="1">
      <alignment horizontal="center" shrinkToFit="1"/>
      <protection locked="0"/>
    </xf>
    <xf numFmtId="0" fontId="13" fillId="0" borderId="42" xfId="0" applyFont="1" applyFill="1" applyBorder="1" applyAlignment="1" applyProtection="1">
      <alignment horizontal="right" shrinkToFit="1"/>
      <protection locked="0"/>
    </xf>
    <xf numFmtId="0" fontId="13" fillId="0" borderId="73" xfId="0" applyFont="1" applyFill="1" applyBorder="1" applyAlignment="1" applyProtection="1">
      <alignment horizontal="right" shrinkToFit="1"/>
      <protection locked="0"/>
    </xf>
    <xf numFmtId="39" fontId="7" fillId="0" borderId="54" xfId="0" applyNumberFormat="1" applyFont="1" applyFill="1" applyBorder="1" applyAlignment="1" applyProtection="1">
      <alignment horizontal="left" shrinkToFit="1"/>
      <protection locked="0"/>
    </xf>
    <xf numFmtId="0" fontId="22" fillId="0" borderId="50" xfId="0" applyFont="1" applyBorder="1" applyAlignment="1">
      <alignment horizontal="left" shrinkToFit="1"/>
    </xf>
    <xf numFmtId="0" fontId="22" fillId="0" borderId="42" xfId="0" applyFont="1" applyBorder="1" applyAlignment="1">
      <alignment horizontal="left" shrinkToFit="1"/>
    </xf>
    <xf numFmtId="0" fontId="7" fillId="0" borderId="74" xfId="0" applyFont="1" applyFill="1" applyBorder="1" applyAlignment="1">
      <alignment horizontal="left" shrinkToFit="1"/>
    </xf>
    <xf numFmtId="0" fontId="7" fillId="0" borderId="50" xfId="0" applyFont="1" applyFill="1" applyBorder="1" applyAlignment="1">
      <alignment horizontal="left" shrinkToFit="1"/>
    </xf>
    <xf numFmtId="0" fontId="7" fillId="0" borderId="51" xfId="0" applyFont="1" applyFill="1" applyBorder="1" applyAlignment="1">
      <alignment horizontal="left" shrinkToFit="1"/>
    </xf>
    <xf numFmtId="0" fontId="21" fillId="0" borderId="73" xfId="0" applyFont="1" applyFill="1" applyBorder="1" applyAlignment="1">
      <alignment horizontal="center" vertical="center" wrapText="1"/>
    </xf>
    <xf numFmtId="0" fontId="21" fillId="0" borderId="91" xfId="0" applyFont="1" applyFill="1" applyBorder="1" applyAlignment="1">
      <alignment horizontal="center" vertical="center" wrapText="1"/>
    </xf>
    <xf numFmtId="0" fontId="21" fillId="0" borderId="89" xfId="0" applyFont="1" applyFill="1" applyBorder="1" applyAlignment="1">
      <alignment horizontal="center" shrinkToFit="1"/>
    </xf>
    <xf numFmtId="0" fontId="21" fillId="0" borderId="90" xfId="0" applyFont="1" applyFill="1" applyBorder="1" applyAlignment="1">
      <alignment horizontal="center" shrinkToFit="1"/>
    </xf>
    <xf numFmtId="0" fontId="7" fillId="0" borderId="52" xfId="0" applyFont="1" applyFill="1" applyBorder="1" applyAlignment="1" applyProtection="1">
      <alignment horizontal="left" shrinkToFit="1"/>
      <protection locked="0"/>
    </xf>
    <xf numFmtId="0" fontId="7" fillId="0" borderId="53" xfId="0" applyFont="1" applyFill="1" applyBorder="1" applyAlignment="1" applyProtection="1">
      <alignment horizontal="left" shrinkToFit="1"/>
      <protection locked="0"/>
    </xf>
    <xf numFmtId="39" fontId="7" fillId="0" borderId="55" xfId="0" applyNumberFormat="1" applyFont="1" applyFill="1" applyBorder="1" applyAlignment="1" applyProtection="1">
      <alignment horizontal="left" shrinkToFit="1"/>
      <protection locked="0"/>
    </xf>
    <xf numFmtId="39" fontId="7" fillId="0" borderId="52" xfId="0" applyNumberFormat="1" applyFont="1" applyFill="1" applyBorder="1" applyAlignment="1" applyProtection="1">
      <alignment horizontal="left" shrinkToFit="1"/>
      <protection locked="0"/>
    </xf>
    <xf numFmtId="39" fontId="7" fillId="0" borderId="53" xfId="0" applyNumberFormat="1" applyFont="1" applyFill="1" applyBorder="1" applyAlignment="1" applyProtection="1">
      <alignment horizontal="left" shrinkToFit="1"/>
      <protection locked="0"/>
    </xf>
    <xf numFmtId="0" fontId="7" fillId="0" borderId="75" xfId="0" applyFont="1" applyFill="1" applyBorder="1" applyAlignment="1">
      <alignment horizontal="left" vertical="center"/>
    </xf>
    <xf numFmtId="0" fontId="2" fillId="0" borderId="76" xfId="0" applyFont="1" applyFill="1" applyBorder="1" applyAlignment="1">
      <alignment horizontal="left" vertical="center"/>
    </xf>
    <xf numFmtId="0" fontId="2" fillId="0" borderId="92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3" fillId="0" borderId="93" xfId="0" applyFont="1" applyFill="1" applyBorder="1" applyAlignment="1" applyProtection="1">
      <alignment horizontal="center" shrinkToFit="1"/>
      <protection locked="0"/>
    </xf>
    <xf numFmtId="0" fontId="13" fillId="0" borderId="94" xfId="0" applyFont="1" applyFill="1" applyBorder="1" applyAlignment="1" applyProtection="1">
      <alignment horizontal="center" shrinkToFit="1"/>
      <protection locked="0"/>
    </xf>
    <xf numFmtId="0" fontId="13" fillId="0" borderId="0" xfId="0" applyFont="1" applyFill="1" applyBorder="1" applyAlignment="1" applyProtection="1">
      <alignment horizontal="center" shrinkToFit="1"/>
      <protection locked="0"/>
    </xf>
    <xf numFmtId="0" fontId="13" fillId="0" borderId="57" xfId="0" applyFont="1" applyFill="1" applyBorder="1" applyAlignment="1" applyProtection="1">
      <alignment horizontal="center" shrinkToFit="1"/>
      <protection locked="0"/>
    </xf>
    <xf numFmtId="0" fontId="13" fillId="0" borderId="95" xfId="0" applyFont="1" applyFill="1" applyBorder="1" applyAlignment="1" applyProtection="1">
      <alignment horizontal="center" shrinkToFit="1"/>
      <protection locked="0"/>
    </xf>
    <xf numFmtId="0" fontId="13" fillId="0" borderId="69" xfId="0" applyFont="1" applyFill="1" applyBorder="1" applyAlignment="1" applyProtection="1">
      <alignment horizontal="center" shrinkToFit="1"/>
      <protection locked="0"/>
    </xf>
    <xf numFmtId="0" fontId="7" fillId="0" borderId="96" xfId="0" applyFont="1" applyFill="1" applyBorder="1" applyAlignment="1">
      <alignment horizontal="left" vertical="center"/>
    </xf>
    <xf numFmtId="0" fontId="2" fillId="0" borderId="93" xfId="0" applyFont="1" applyFill="1" applyBorder="1" applyAlignment="1">
      <alignment horizontal="left" vertical="center"/>
    </xf>
    <xf numFmtId="0" fontId="2" fillId="0" borderId="94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2" fillId="0" borderId="73" xfId="0" applyFont="1" applyFill="1" applyBorder="1" applyAlignment="1">
      <alignment horizontal="left" vertical="center"/>
    </xf>
    <xf numFmtId="0" fontId="2" fillId="0" borderId="91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39" fontId="13" fillId="0" borderId="39" xfId="0" applyNumberFormat="1" applyFont="1" applyFill="1" applyBorder="1" applyAlignment="1" applyProtection="1">
      <alignment horizontal="left" vertical="center" wrapText="1"/>
      <protection locked="0"/>
    </xf>
    <xf numFmtId="39" fontId="13" fillId="0" borderId="73" xfId="0" applyNumberFormat="1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438150</xdr:colOff>
      <xdr:row>0</xdr:row>
      <xdr:rowOff>76200</xdr:rowOff>
    </xdr:from>
    <xdr:to>
      <xdr:col>7</xdr:col>
      <xdr:colOff>1085850</xdr:colOff>
      <xdr:row>2</xdr:row>
      <xdr:rowOff>247650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06100" y="76200"/>
          <a:ext cx="6477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238125</xdr:colOff>
      <xdr:row>1</xdr:row>
      <xdr:rowOff>38100</xdr:rowOff>
    </xdr:from>
    <xdr:to>
      <xdr:col>17</xdr:col>
      <xdr:colOff>933450</xdr:colOff>
      <xdr:row>3</xdr:row>
      <xdr:rowOff>352425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0" y="209550"/>
          <a:ext cx="6953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view="pageBreakPreview" zoomScale="40" zoomScaleNormal="85" zoomScaleSheetLayoutView="40" zoomScalePageLayoutView="0" workbookViewId="0" topLeftCell="A1">
      <selection activeCell="B8" sqref="B8"/>
    </sheetView>
  </sheetViews>
  <sheetFormatPr defaultColWidth="9.140625" defaultRowHeight="12.75"/>
  <cols>
    <col min="1" max="1" width="13.57421875" style="10" bestFit="1" customWidth="1"/>
    <col min="2" max="2" width="61.7109375" style="10" customWidth="1"/>
    <col min="3" max="3" width="11.57421875" style="3" bestFit="1" customWidth="1"/>
    <col min="4" max="4" width="13.421875" style="38" bestFit="1" customWidth="1"/>
    <col min="5" max="5" width="14.421875" style="10" customWidth="1"/>
    <col min="6" max="6" width="21.00390625" style="10" customWidth="1"/>
    <col min="7" max="7" width="18.28125" style="10" customWidth="1"/>
    <col min="8" max="8" width="19.421875" style="10" customWidth="1"/>
    <col min="9" max="9" width="1.421875" style="10" customWidth="1"/>
    <col min="10" max="16384" width="9.140625" style="10" customWidth="1"/>
  </cols>
  <sheetData>
    <row r="1" spans="1:8" ht="37.5" customHeight="1">
      <c r="A1" s="168" t="s">
        <v>17</v>
      </c>
      <c r="B1" s="169"/>
      <c r="C1" s="174" t="s">
        <v>18</v>
      </c>
      <c r="D1" s="175"/>
      <c r="E1" s="175"/>
      <c r="F1" s="175"/>
      <c r="G1" s="175"/>
      <c r="H1" s="157"/>
    </row>
    <row r="2" spans="1:9" ht="36.75" customHeight="1">
      <c r="A2" s="170" t="s">
        <v>19</v>
      </c>
      <c r="B2" s="171"/>
      <c r="C2" s="164" t="s">
        <v>2</v>
      </c>
      <c r="D2" s="165"/>
      <c r="E2" s="160" t="s">
        <v>68</v>
      </c>
      <c r="F2" s="160"/>
      <c r="G2" s="161"/>
      <c r="H2" s="158"/>
      <c r="I2" s="11"/>
    </row>
    <row r="3" spans="1:9" ht="25.5" customHeight="1" thickBot="1">
      <c r="A3" s="172" t="s">
        <v>12</v>
      </c>
      <c r="B3" s="173"/>
      <c r="C3" s="166" t="s">
        <v>13</v>
      </c>
      <c r="D3" s="167"/>
      <c r="E3" s="162" t="s">
        <v>100</v>
      </c>
      <c r="F3" s="162"/>
      <c r="G3" s="163"/>
      <c r="H3" s="159"/>
      <c r="I3" s="11"/>
    </row>
    <row r="4" spans="1:9" ht="4.5" customHeight="1" thickBot="1">
      <c r="A4" s="12"/>
      <c r="C4" s="40"/>
      <c r="D4" s="34"/>
      <c r="E4" s="13"/>
      <c r="F4" s="13"/>
      <c r="H4" s="133"/>
      <c r="I4" s="11"/>
    </row>
    <row r="5" spans="1:8" s="3" customFormat="1" ht="24" customHeight="1" thickBot="1" thickTop="1">
      <c r="A5" s="8"/>
      <c r="B5" s="7"/>
      <c r="C5" s="6"/>
      <c r="D5" s="35"/>
      <c r="E5" s="181" t="s">
        <v>10</v>
      </c>
      <c r="F5" s="182"/>
      <c r="G5" s="155" t="s">
        <v>115</v>
      </c>
      <c r="H5" s="156"/>
    </row>
    <row r="6" spans="1:9" s="3" customFormat="1" ht="15" thickBot="1">
      <c r="A6" s="177" t="s">
        <v>14</v>
      </c>
      <c r="B6" s="177" t="s">
        <v>9</v>
      </c>
      <c r="C6" s="151" t="s">
        <v>3</v>
      </c>
      <c r="D6" s="153" t="s">
        <v>11</v>
      </c>
      <c r="E6" s="149" t="s">
        <v>7</v>
      </c>
      <c r="F6" s="177" t="s">
        <v>8</v>
      </c>
      <c r="G6" s="179" t="s">
        <v>5</v>
      </c>
      <c r="H6" s="180"/>
      <c r="I6" s="4"/>
    </row>
    <row r="7" spans="1:9" s="3" customFormat="1" ht="24" customHeight="1" thickBot="1">
      <c r="A7" s="178"/>
      <c r="B7" s="178"/>
      <c r="C7" s="152"/>
      <c r="D7" s="154"/>
      <c r="E7" s="150"/>
      <c r="F7" s="178"/>
      <c r="G7" s="138" t="s">
        <v>4</v>
      </c>
      <c r="H7" s="138" t="s">
        <v>1</v>
      </c>
      <c r="I7" s="5"/>
    </row>
    <row r="8" spans="1:9" ht="19.5" customHeight="1">
      <c r="A8" s="110">
        <v>1</v>
      </c>
      <c r="B8" s="114" t="s">
        <v>112</v>
      </c>
      <c r="C8" s="112"/>
      <c r="D8" s="115"/>
      <c r="E8" s="116"/>
      <c r="F8" s="109">
        <f>SUM(F9:F11)</f>
        <v>3368.44</v>
      </c>
      <c r="G8" s="117"/>
      <c r="H8" s="117"/>
      <c r="I8" s="14"/>
    </row>
    <row r="9" spans="1:9" ht="19.5" customHeight="1">
      <c r="A9" s="97" t="s">
        <v>79</v>
      </c>
      <c r="B9" s="16" t="s">
        <v>98</v>
      </c>
      <c r="C9" s="33" t="s">
        <v>22</v>
      </c>
      <c r="D9" s="36">
        <v>6</v>
      </c>
      <c r="E9" s="17">
        <v>335.68</v>
      </c>
      <c r="F9" s="18">
        <f aca="true" t="shared" si="0" ref="F9:F34">E9*D9</f>
        <v>2014.08</v>
      </c>
      <c r="G9" s="19">
        <f>F9*98%</f>
        <v>1973.7984</v>
      </c>
      <c r="H9" s="19">
        <f>F9-G9</f>
        <v>40.281600000000026</v>
      </c>
      <c r="I9" s="14"/>
    </row>
    <row r="10" spans="1:9" ht="28.5">
      <c r="A10" s="98" t="s">
        <v>81</v>
      </c>
      <c r="B10" s="16" t="s">
        <v>80</v>
      </c>
      <c r="C10" s="33" t="s">
        <v>24</v>
      </c>
      <c r="D10" s="36">
        <v>2</v>
      </c>
      <c r="E10" s="19">
        <v>511.13</v>
      </c>
      <c r="F10" s="18">
        <f t="shared" si="0"/>
        <v>1022.26</v>
      </c>
      <c r="G10" s="19">
        <f>F10*98%</f>
        <v>1001.8148</v>
      </c>
      <c r="H10" s="19">
        <f>F10-G10</f>
        <v>20.4452</v>
      </c>
      <c r="I10" s="14"/>
    </row>
    <row r="11" spans="1:9" ht="19.5" customHeight="1">
      <c r="A11" s="98" t="s">
        <v>83</v>
      </c>
      <c r="B11" s="16" t="s">
        <v>82</v>
      </c>
      <c r="C11" s="33" t="s">
        <v>52</v>
      </c>
      <c r="D11" s="36">
        <v>410</v>
      </c>
      <c r="E11" s="19">
        <v>0.81</v>
      </c>
      <c r="F11" s="18">
        <f t="shared" si="0"/>
        <v>332.1</v>
      </c>
      <c r="G11" s="19">
        <f>F11*98%</f>
        <v>325.458</v>
      </c>
      <c r="H11" s="19">
        <f>F11-G11</f>
        <v>6.641999999999996</v>
      </c>
      <c r="I11" s="14"/>
    </row>
    <row r="12" spans="1:9" ht="4.5" customHeight="1">
      <c r="A12" s="15"/>
      <c r="B12" s="16"/>
      <c r="C12" s="33"/>
      <c r="D12" s="36"/>
      <c r="E12" s="19"/>
      <c r="F12" s="18"/>
      <c r="G12" s="19"/>
      <c r="H12" s="19"/>
      <c r="I12" s="14"/>
    </row>
    <row r="13" spans="1:9" ht="14.25">
      <c r="A13" s="44"/>
      <c r="B13" s="45"/>
      <c r="C13" s="46"/>
      <c r="D13" s="47"/>
      <c r="E13" s="48"/>
      <c r="F13" s="49"/>
      <c r="G13" s="48"/>
      <c r="H13" s="48"/>
      <c r="I13" s="14"/>
    </row>
    <row r="14" spans="1:9" ht="19.5" customHeight="1">
      <c r="A14" s="110">
        <v>2</v>
      </c>
      <c r="B14" s="111" t="s">
        <v>53</v>
      </c>
      <c r="C14" s="112"/>
      <c r="D14" s="112"/>
      <c r="E14" s="112"/>
      <c r="F14" s="113">
        <f>SUM(F15:F20)</f>
        <v>31442</v>
      </c>
      <c r="G14" s="112"/>
      <c r="H14" s="112"/>
      <c r="I14" s="14"/>
    </row>
    <row r="15" spans="1:9" ht="28.5">
      <c r="A15" s="98" t="s">
        <v>84</v>
      </c>
      <c r="B15" s="99" t="s">
        <v>54</v>
      </c>
      <c r="C15" s="100" t="s">
        <v>55</v>
      </c>
      <c r="D15" s="36">
        <v>900</v>
      </c>
      <c r="E15" s="19">
        <v>7.09</v>
      </c>
      <c r="F15" s="18">
        <f t="shared" si="0"/>
        <v>6381</v>
      </c>
      <c r="G15" s="19">
        <f aca="true" t="shared" si="1" ref="G15:G20">F15*98%</f>
        <v>6253.38</v>
      </c>
      <c r="H15" s="19">
        <f aca="true" t="shared" si="2" ref="H15:H20">F15-G15</f>
        <v>127.61999999999989</v>
      </c>
      <c r="I15" s="14"/>
    </row>
    <row r="16" spans="1:9" ht="19.5" customHeight="1">
      <c r="A16" s="98" t="s">
        <v>85</v>
      </c>
      <c r="B16" s="16" t="s">
        <v>56</v>
      </c>
      <c r="C16" s="33" t="s">
        <v>22</v>
      </c>
      <c r="D16" s="36">
        <v>100</v>
      </c>
      <c r="E16" s="19">
        <v>57.68</v>
      </c>
      <c r="F16" s="18">
        <f t="shared" si="0"/>
        <v>5768</v>
      </c>
      <c r="G16" s="19">
        <f t="shared" si="1"/>
        <v>5652.64</v>
      </c>
      <c r="H16" s="19">
        <f t="shared" si="2"/>
        <v>115.35999999999967</v>
      </c>
      <c r="I16" s="14"/>
    </row>
    <row r="17" spans="1:9" ht="28.5">
      <c r="A17" s="98" t="s">
        <v>92</v>
      </c>
      <c r="B17" s="16" t="s">
        <v>57</v>
      </c>
      <c r="C17" s="33" t="s">
        <v>55</v>
      </c>
      <c r="D17" s="36">
        <v>750</v>
      </c>
      <c r="E17" s="19">
        <v>4.54</v>
      </c>
      <c r="F17" s="18">
        <f t="shared" si="0"/>
        <v>3405</v>
      </c>
      <c r="G17" s="19">
        <f t="shared" si="1"/>
        <v>3336.9</v>
      </c>
      <c r="H17" s="19">
        <f t="shared" si="2"/>
        <v>68.09999999999991</v>
      </c>
      <c r="I17" s="14"/>
    </row>
    <row r="18" spans="1:9" ht="28.5">
      <c r="A18" s="98" t="s">
        <v>94</v>
      </c>
      <c r="B18" s="16" t="s">
        <v>93</v>
      </c>
      <c r="C18" s="33" t="s">
        <v>55</v>
      </c>
      <c r="D18" s="36">
        <v>1200</v>
      </c>
      <c r="E18" s="19">
        <v>7.8</v>
      </c>
      <c r="F18" s="18">
        <f t="shared" si="0"/>
        <v>9360</v>
      </c>
      <c r="G18" s="19">
        <f t="shared" si="1"/>
        <v>9172.8</v>
      </c>
      <c r="H18" s="19">
        <f t="shared" si="2"/>
        <v>187.20000000000073</v>
      </c>
      <c r="I18" s="14"/>
    </row>
    <row r="19" spans="1:9" ht="28.5">
      <c r="A19" s="98" t="s">
        <v>96</v>
      </c>
      <c r="B19" s="16" t="s">
        <v>95</v>
      </c>
      <c r="C19" s="33" t="s">
        <v>97</v>
      </c>
      <c r="D19" s="36">
        <v>1200</v>
      </c>
      <c r="E19" s="19">
        <v>0.9</v>
      </c>
      <c r="F19" s="18">
        <f t="shared" si="0"/>
        <v>1080</v>
      </c>
      <c r="G19" s="19">
        <f t="shared" si="1"/>
        <v>1058.4</v>
      </c>
      <c r="H19" s="19">
        <f t="shared" si="2"/>
        <v>21.59999999999991</v>
      </c>
      <c r="I19" s="14"/>
    </row>
    <row r="20" spans="1:9" ht="28.5">
      <c r="A20" s="98" t="s">
        <v>92</v>
      </c>
      <c r="B20" s="16" t="s">
        <v>117</v>
      </c>
      <c r="C20" s="33" t="s">
        <v>55</v>
      </c>
      <c r="D20" s="36">
        <v>1200</v>
      </c>
      <c r="E20" s="19">
        <v>4.54</v>
      </c>
      <c r="F20" s="18">
        <f t="shared" si="0"/>
        <v>5448</v>
      </c>
      <c r="G20" s="19">
        <f t="shared" si="1"/>
        <v>5339.04</v>
      </c>
      <c r="H20" s="19">
        <f t="shared" si="2"/>
        <v>108.96000000000004</v>
      </c>
      <c r="I20" s="14"/>
    </row>
    <row r="21" spans="1:9" ht="4.5" customHeight="1">
      <c r="A21" s="15"/>
      <c r="B21" s="16"/>
      <c r="C21" s="33"/>
      <c r="D21" s="36"/>
      <c r="E21" s="19"/>
      <c r="F21" s="18"/>
      <c r="G21" s="19"/>
      <c r="H21" s="19"/>
      <c r="I21" s="14"/>
    </row>
    <row r="22" spans="1:9" ht="14.25">
      <c r="A22" s="44"/>
      <c r="B22" s="45"/>
      <c r="C22" s="46"/>
      <c r="D22" s="103"/>
      <c r="E22" s="48"/>
      <c r="F22" s="49"/>
      <c r="G22" s="48"/>
      <c r="H22" s="48"/>
      <c r="I22" s="14"/>
    </row>
    <row r="23" spans="1:9" ht="19.5" customHeight="1">
      <c r="A23" s="104" t="s">
        <v>58</v>
      </c>
      <c r="B23" s="105" t="s">
        <v>59</v>
      </c>
      <c r="C23" s="106"/>
      <c r="D23" s="107"/>
      <c r="E23" s="108"/>
      <c r="F23" s="109">
        <f>SUM(F24:F26)</f>
        <v>29644.07</v>
      </c>
      <c r="G23" s="108"/>
      <c r="H23" s="108"/>
      <c r="I23" s="14"/>
    </row>
    <row r="24" spans="1:9" ht="14.25">
      <c r="A24" s="98" t="s">
        <v>60</v>
      </c>
      <c r="B24" s="102" t="s">
        <v>61</v>
      </c>
      <c r="C24" s="33" t="s">
        <v>23</v>
      </c>
      <c r="D24" s="36">
        <v>3</v>
      </c>
      <c r="E24" s="19">
        <v>3426.05</v>
      </c>
      <c r="F24" s="18">
        <f t="shared" si="0"/>
        <v>10278.150000000001</v>
      </c>
      <c r="G24" s="19">
        <f>F24*98%</f>
        <v>10072.587000000001</v>
      </c>
      <c r="H24" s="19">
        <f>F24-G24</f>
        <v>205.5630000000001</v>
      </c>
      <c r="I24" s="14"/>
    </row>
    <row r="25" spans="1:9" ht="14.25">
      <c r="A25" s="98" t="s">
        <v>87</v>
      </c>
      <c r="B25" s="102" t="s">
        <v>86</v>
      </c>
      <c r="C25" s="33" t="s">
        <v>23</v>
      </c>
      <c r="D25" s="36">
        <v>1</v>
      </c>
      <c r="E25" s="19">
        <v>4702.07</v>
      </c>
      <c r="F25" s="18">
        <f t="shared" si="0"/>
        <v>4702.07</v>
      </c>
      <c r="G25" s="19">
        <f>F25*98%</f>
        <v>4608.0286</v>
      </c>
      <c r="H25" s="19">
        <f>F25-G25</f>
        <v>94.04140000000007</v>
      </c>
      <c r="I25" s="14"/>
    </row>
    <row r="26" spans="1:15" ht="19.5" customHeight="1">
      <c r="A26" s="98" t="s">
        <v>89</v>
      </c>
      <c r="B26" s="102" t="s">
        <v>88</v>
      </c>
      <c r="C26" s="33" t="s">
        <v>23</v>
      </c>
      <c r="D26" s="36">
        <v>5</v>
      </c>
      <c r="E26" s="19">
        <v>2932.77</v>
      </c>
      <c r="F26" s="18">
        <f t="shared" si="0"/>
        <v>14663.85</v>
      </c>
      <c r="G26" s="19">
        <f>F26*98%</f>
        <v>14370.573</v>
      </c>
      <c r="H26" s="19">
        <f>F26-G26</f>
        <v>293.27700000000004</v>
      </c>
      <c r="I26" s="14"/>
      <c r="J26" s="20"/>
      <c r="M26" s="20"/>
      <c r="N26" s="20"/>
      <c r="O26" s="20"/>
    </row>
    <row r="27" spans="1:15" ht="4.5" customHeight="1">
      <c r="A27" s="101"/>
      <c r="B27" s="102"/>
      <c r="C27" s="33"/>
      <c r="D27" s="36"/>
      <c r="E27" s="19"/>
      <c r="F27" s="18"/>
      <c r="G27" s="19"/>
      <c r="H27" s="19"/>
      <c r="I27" s="14"/>
      <c r="J27" s="20"/>
      <c r="M27" s="20"/>
      <c r="N27" s="20"/>
      <c r="O27" s="20"/>
    </row>
    <row r="28" spans="1:15" ht="14.25">
      <c r="A28" s="44"/>
      <c r="B28" s="45"/>
      <c r="C28" s="46"/>
      <c r="D28" s="103"/>
      <c r="E28" s="48"/>
      <c r="F28" s="49"/>
      <c r="G28" s="48"/>
      <c r="H28" s="48"/>
      <c r="I28" s="14"/>
      <c r="J28" s="20"/>
      <c r="M28" s="20"/>
      <c r="N28" s="20"/>
      <c r="O28" s="20"/>
    </row>
    <row r="29" spans="1:15" ht="19.5" customHeight="1">
      <c r="A29" s="104" t="s">
        <v>62</v>
      </c>
      <c r="B29" s="105" t="s">
        <v>63</v>
      </c>
      <c r="C29" s="106"/>
      <c r="D29" s="107"/>
      <c r="E29" s="108"/>
      <c r="F29" s="109">
        <f>SUM(F30:F34)</f>
        <v>118822.59999999999</v>
      </c>
      <c r="G29" s="108"/>
      <c r="H29" s="108"/>
      <c r="I29" s="14"/>
      <c r="J29" s="20"/>
      <c r="M29" s="20"/>
      <c r="N29" s="20"/>
      <c r="O29" s="20"/>
    </row>
    <row r="30" spans="1:15" ht="19.5" customHeight="1">
      <c r="A30" s="96" t="s">
        <v>64</v>
      </c>
      <c r="B30" s="16" t="s">
        <v>65</v>
      </c>
      <c r="C30" s="33" t="s">
        <v>55</v>
      </c>
      <c r="D30" s="36">
        <v>30</v>
      </c>
      <c r="E30" s="19">
        <v>118.59</v>
      </c>
      <c r="F30" s="18">
        <f t="shared" si="0"/>
        <v>3557.7000000000003</v>
      </c>
      <c r="G30" s="19">
        <f>F30*98%</f>
        <v>3486.5460000000003</v>
      </c>
      <c r="H30" s="19">
        <f>F30-G30</f>
        <v>71.154</v>
      </c>
      <c r="I30" s="14"/>
      <c r="J30" s="20"/>
      <c r="M30" s="20"/>
      <c r="N30" s="20"/>
      <c r="O30" s="20"/>
    </row>
    <row r="31" spans="1:15" ht="28.5">
      <c r="A31" s="96" t="s">
        <v>101</v>
      </c>
      <c r="B31" s="16" t="s">
        <v>102</v>
      </c>
      <c r="C31" s="33" t="s">
        <v>52</v>
      </c>
      <c r="D31" s="36">
        <v>30</v>
      </c>
      <c r="E31" s="19">
        <v>50.6</v>
      </c>
      <c r="F31" s="18">
        <f t="shared" si="0"/>
        <v>1518</v>
      </c>
      <c r="G31" s="19">
        <f>F31*98%</f>
        <v>1487.6399999999999</v>
      </c>
      <c r="H31" s="19">
        <f>F31-G31</f>
        <v>30.360000000000127</v>
      </c>
      <c r="I31" s="14"/>
      <c r="J31" s="20"/>
      <c r="M31" s="20"/>
      <c r="N31" s="20"/>
      <c r="O31" s="20"/>
    </row>
    <row r="32" spans="1:15" ht="28.5">
      <c r="A32" s="96" t="s">
        <v>104</v>
      </c>
      <c r="B32" s="16" t="s">
        <v>103</v>
      </c>
      <c r="C32" s="33" t="s">
        <v>52</v>
      </c>
      <c r="D32" s="36">
        <v>370</v>
      </c>
      <c r="E32" s="19">
        <v>69.71</v>
      </c>
      <c r="F32" s="18">
        <f t="shared" si="0"/>
        <v>25792.699999999997</v>
      </c>
      <c r="G32" s="19">
        <f>F32*98%</f>
        <v>25276.845999999998</v>
      </c>
      <c r="H32" s="19">
        <f>F32-G32</f>
        <v>515.8539999999994</v>
      </c>
      <c r="I32" s="14"/>
      <c r="J32" s="20"/>
      <c r="M32" s="20"/>
      <c r="N32" s="20"/>
      <c r="O32" s="20"/>
    </row>
    <row r="33" spans="1:15" ht="19.5" customHeight="1">
      <c r="A33" s="96" t="s">
        <v>91</v>
      </c>
      <c r="B33" s="16" t="s">
        <v>66</v>
      </c>
      <c r="C33" s="33" t="s">
        <v>52</v>
      </c>
      <c r="D33" s="36">
        <v>30</v>
      </c>
      <c r="E33" s="19">
        <v>85.15</v>
      </c>
      <c r="F33" s="18">
        <f t="shared" si="0"/>
        <v>2554.5</v>
      </c>
      <c r="G33" s="19">
        <f>F33*98%</f>
        <v>2503.41</v>
      </c>
      <c r="H33" s="19">
        <f>F33-G33</f>
        <v>51.090000000000146</v>
      </c>
      <c r="I33" s="14"/>
      <c r="J33" s="20"/>
      <c r="M33" s="20"/>
      <c r="N33" s="20"/>
      <c r="O33" s="20"/>
    </row>
    <row r="34" spans="1:15" ht="19.5" customHeight="1">
      <c r="A34" s="96" t="s">
        <v>90</v>
      </c>
      <c r="B34" s="16" t="s">
        <v>67</v>
      </c>
      <c r="C34" s="33" t="s">
        <v>52</v>
      </c>
      <c r="D34" s="36">
        <v>370</v>
      </c>
      <c r="E34" s="19">
        <v>230.81</v>
      </c>
      <c r="F34" s="18">
        <f t="shared" si="0"/>
        <v>85399.7</v>
      </c>
      <c r="G34" s="19">
        <f>F34*98%</f>
        <v>83691.70599999999</v>
      </c>
      <c r="H34" s="19">
        <f>F34-G34</f>
        <v>1707.994000000006</v>
      </c>
      <c r="I34" s="14"/>
      <c r="J34" s="20"/>
      <c r="M34" s="20"/>
      <c r="N34" s="20"/>
      <c r="O34" s="20"/>
    </row>
    <row r="35" spans="1:15" ht="4.5" customHeight="1">
      <c r="A35" s="101"/>
      <c r="B35" s="102"/>
      <c r="C35" s="33"/>
      <c r="D35" s="36"/>
      <c r="E35" s="19"/>
      <c r="F35" s="18"/>
      <c r="G35" s="19"/>
      <c r="H35" s="19"/>
      <c r="I35" s="14"/>
      <c r="J35" s="20"/>
      <c r="M35" s="20"/>
      <c r="N35" s="20"/>
      <c r="O35" s="20"/>
    </row>
    <row r="36" spans="1:15" ht="14.25">
      <c r="A36" s="44"/>
      <c r="B36" s="45"/>
      <c r="C36" s="46"/>
      <c r="D36" s="103"/>
      <c r="E36" s="48"/>
      <c r="F36" s="49"/>
      <c r="G36" s="48"/>
      <c r="H36" s="48"/>
      <c r="I36" s="14"/>
      <c r="J36" s="20"/>
      <c r="M36" s="20"/>
      <c r="N36" s="20"/>
      <c r="O36" s="20"/>
    </row>
    <row r="37" spans="1:15" ht="19.5" customHeight="1">
      <c r="A37" s="104" t="s">
        <v>106</v>
      </c>
      <c r="B37" s="105" t="s">
        <v>107</v>
      </c>
      <c r="C37" s="106"/>
      <c r="D37" s="107"/>
      <c r="E37" s="108"/>
      <c r="F37" s="109">
        <f>SUM(F38:F40)</f>
        <v>18973.079999999998</v>
      </c>
      <c r="G37" s="108"/>
      <c r="H37" s="108"/>
      <c r="I37" s="14"/>
      <c r="J37" s="20"/>
      <c r="M37" s="20"/>
      <c r="N37" s="20"/>
      <c r="O37" s="20"/>
    </row>
    <row r="38" spans="1:15" ht="57">
      <c r="A38" s="96" t="s">
        <v>108</v>
      </c>
      <c r="B38" s="16" t="s">
        <v>109</v>
      </c>
      <c r="C38" s="33" t="s">
        <v>55</v>
      </c>
      <c r="D38" s="36">
        <v>36</v>
      </c>
      <c r="E38" s="19">
        <v>435.56</v>
      </c>
      <c r="F38" s="18">
        <f>E38*D38</f>
        <v>15680.16</v>
      </c>
      <c r="G38" s="19">
        <f>F38*98%</f>
        <v>15366.5568</v>
      </c>
      <c r="H38" s="19">
        <f>F38-G38</f>
        <v>313.60319999999956</v>
      </c>
      <c r="I38" s="14"/>
      <c r="J38" s="20"/>
      <c r="M38" s="20"/>
      <c r="N38" s="20"/>
      <c r="O38" s="20"/>
    </row>
    <row r="39" spans="1:15" ht="57">
      <c r="A39" s="96" t="s">
        <v>110</v>
      </c>
      <c r="B39" s="16" t="s">
        <v>111</v>
      </c>
      <c r="C39" s="33" t="s">
        <v>55</v>
      </c>
      <c r="D39" s="36">
        <v>3</v>
      </c>
      <c r="E39" s="19">
        <v>504.69</v>
      </c>
      <c r="F39" s="18">
        <f>E39*D39</f>
        <v>1514.07</v>
      </c>
      <c r="G39" s="19">
        <f>F39*98%</f>
        <v>1483.7885999999999</v>
      </c>
      <c r="H39" s="19">
        <f>F39-G39</f>
        <v>30.281400000000076</v>
      </c>
      <c r="I39" s="14"/>
      <c r="J39" s="20"/>
      <c r="M39" s="20"/>
      <c r="N39" s="20"/>
      <c r="O39" s="20"/>
    </row>
    <row r="40" spans="1:15" ht="19.5" customHeight="1">
      <c r="A40" s="96" t="s">
        <v>64</v>
      </c>
      <c r="B40" s="16" t="s">
        <v>65</v>
      </c>
      <c r="C40" s="33" t="s">
        <v>55</v>
      </c>
      <c r="D40" s="36">
        <v>15</v>
      </c>
      <c r="E40" s="19">
        <v>118.59</v>
      </c>
      <c r="F40" s="18">
        <f>E40*D40</f>
        <v>1778.8500000000001</v>
      </c>
      <c r="G40" s="19">
        <f>F40*98%</f>
        <v>1743.2730000000001</v>
      </c>
      <c r="H40" s="19">
        <f>F40-G40</f>
        <v>35.577</v>
      </c>
      <c r="I40" s="14"/>
      <c r="J40" s="20"/>
      <c r="M40" s="20"/>
      <c r="N40" s="20"/>
      <c r="O40" s="20"/>
    </row>
    <row r="41" spans="1:15" ht="4.5" customHeight="1">
      <c r="A41" s="101"/>
      <c r="B41" s="102"/>
      <c r="C41" s="33"/>
      <c r="D41" s="36"/>
      <c r="E41" s="19"/>
      <c r="F41" s="18"/>
      <c r="G41" s="19"/>
      <c r="H41" s="19"/>
      <c r="I41" s="14"/>
      <c r="J41" s="20"/>
      <c r="M41" s="20"/>
      <c r="N41" s="20"/>
      <c r="O41" s="20"/>
    </row>
    <row r="42" spans="1:15" ht="14.25">
      <c r="A42" s="44"/>
      <c r="B42" s="45"/>
      <c r="C42" s="46"/>
      <c r="D42" s="103"/>
      <c r="E42" s="48"/>
      <c r="F42" s="49"/>
      <c r="G42" s="48"/>
      <c r="H42" s="48"/>
      <c r="I42" s="14"/>
      <c r="J42" s="20"/>
      <c r="M42" s="20"/>
      <c r="N42" s="20"/>
      <c r="O42" s="20"/>
    </row>
    <row r="43" spans="1:15" ht="19.5" customHeight="1">
      <c r="A43" s="104" t="s">
        <v>116</v>
      </c>
      <c r="B43" s="105" t="s">
        <v>21</v>
      </c>
      <c r="C43" s="106"/>
      <c r="D43" s="107"/>
      <c r="E43" s="108"/>
      <c r="F43" s="109">
        <f>SUM(F44)</f>
        <v>1353</v>
      </c>
      <c r="G43" s="108"/>
      <c r="H43" s="108"/>
      <c r="I43" s="14"/>
      <c r="J43" s="20"/>
      <c r="M43" s="20"/>
      <c r="N43" s="20"/>
      <c r="O43" s="20"/>
    </row>
    <row r="44" spans="1:15" ht="19.5" customHeight="1">
      <c r="A44" s="96" t="s">
        <v>114</v>
      </c>
      <c r="B44" s="16" t="s">
        <v>113</v>
      </c>
      <c r="C44" s="33" t="s">
        <v>22</v>
      </c>
      <c r="D44" s="36">
        <v>100</v>
      </c>
      <c r="E44" s="19">
        <v>13.53</v>
      </c>
      <c r="F44" s="18">
        <f>E44*D44</f>
        <v>1353</v>
      </c>
      <c r="G44" s="19">
        <f>F44*98%</f>
        <v>1325.94</v>
      </c>
      <c r="H44" s="19">
        <f>F44-G44</f>
        <v>27.059999999999945</v>
      </c>
      <c r="I44" s="14"/>
      <c r="J44" s="20"/>
      <c r="M44" s="20"/>
      <c r="N44" s="20"/>
      <c r="O44" s="20"/>
    </row>
    <row r="45" spans="1:15" ht="4.5" customHeight="1">
      <c r="A45" s="15"/>
      <c r="B45" s="16"/>
      <c r="C45" s="33"/>
      <c r="D45" s="36"/>
      <c r="E45" s="19"/>
      <c r="F45" s="18"/>
      <c r="G45" s="19"/>
      <c r="H45" s="19"/>
      <c r="I45" s="14"/>
      <c r="J45" s="20"/>
      <c r="M45" s="20"/>
      <c r="N45" s="20"/>
      <c r="O45" s="20"/>
    </row>
    <row r="46" spans="1:15" ht="15" thickBot="1">
      <c r="A46" s="44"/>
      <c r="B46" s="45"/>
      <c r="C46" s="46"/>
      <c r="D46" s="103"/>
      <c r="E46" s="48"/>
      <c r="F46" s="49"/>
      <c r="G46" s="48"/>
      <c r="H46" s="48"/>
      <c r="I46" s="14"/>
      <c r="J46" s="20"/>
      <c r="M46" s="20"/>
      <c r="N46" s="20"/>
      <c r="O46" s="20"/>
    </row>
    <row r="47" spans="1:9" ht="15.75" customHeight="1" thickBot="1">
      <c r="A47" s="140" t="s">
        <v>0</v>
      </c>
      <c r="B47" s="141"/>
      <c r="C47" s="141"/>
      <c r="D47" s="141"/>
      <c r="E47" s="142"/>
      <c r="F47" s="134">
        <f>SUM(F8+F14+F23+F29+F37+F43)</f>
        <v>203603.18999999997</v>
      </c>
      <c r="G47" s="21">
        <f>SUM(G8:G46)</f>
        <v>199531.1262</v>
      </c>
      <c r="H47" s="21">
        <f>SUM(H8:H46)</f>
        <v>4072.063800000006</v>
      </c>
      <c r="I47" s="22"/>
    </row>
    <row r="48" spans="1:11" ht="15" thickBot="1">
      <c r="A48" s="143"/>
      <c r="B48" s="144"/>
      <c r="C48" s="144"/>
      <c r="D48" s="145"/>
      <c r="E48" s="146" t="s">
        <v>20</v>
      </c>
      <c r="F48" s="146"/>
      <c r="G48" s="147">
        <f>G47+H47</f>
        <v>203603.19</v>
      </c>
      <c r="H48" s="148"/>
      <c r="I48" s="23"/>
      <c r="J48" s="23"/>
      <c r="K48" s="24"/>
    </row>
    <row r="49" spans="1:11" ht="14.25">
      <c r="A49" s="25"/>
      <c r="B49" s="25"/>
      <c r="C49" s="25"/>
      <c r="D49" s="25"/>
      <c r="E49" s="132"/>
      <c r="F49" s="132"/>
      <c r="G49" s="27"/>
      <c r="H49" s="27"/>
      <c r="I49" s="23"/>
      <c r="J49" s="23"/>
      <c r="K49" s="24"/>
    </row>
    <row r="50" spans="1:11" ht="14.25">
      <c r="A50" s="25"/>
      <c r="B50" s="25"/>
      <c r="C50" s="25"/>
      <c r="D50" s="25"/>
      <c r="E50" s="132"/>
      <c r="F50" s="132"/>
      <c r="G50" s="27"/>
      <c r="H50" s="27"/>
      <c r="I50" s="23"/>
      <c r="J50" s="23"/>
      <c r="K50" s="24"/>
    </row>
    <row r="51" spans="1:11" ht="14.25">
      <c r="A51" s="25"/>
      <c r="B51" s="25"/>
      <c r="C51" s="25"/>
      <c r="D51" s="25"/>
      <c r="E51" s="132"/>
      <c r="F51" s="132"/>
      <c r="G51" s="27"/>
      <c r="H51" s="27"/>
      <c r="I51" s="23"/>
      <c r="J51" s="23"/>
      <c r="K51" s="24"/>
    </row>
    <row r="52" spans="1:11" ht="14.25">
      <c r="A52" s="25"/>
      <c r="B52" s="25"/>
      <c r="C52" s="25"/>
      <c r="D52" s="25"/>
      <c r="E52" s="132"/>
      <c r="F52" s="132"/>
      <c r="G52" s="27"/>
      <c r="H52" s="27"/>
      <c r="I52" s="23"/>
      <c r="J52" s="23"/>
      <c r="K52" s="24"/>
    </row>
    <row r="53" spans="1:11" ht="14.25">
      <c r="A53" s="25"/>
      <c r="B53" s="25"/>
      <c r="C53" s="25"/>
      <c r="D53" s="25"/>
      <c r="E53" s="132"/>
      <c r="F53" s="132"/>
      <c r="G53" s="27"/>
      <c r="H53" s="27"/>
      <c r="I53" s="23"/>
      <c r="J53" s="23"/>
      <c r="K53" s="24"/>
    </row>
    <row r="54" spans="1:11" ht="14.25">
      <c r="A54" s="25"/>
      <c r="B54" s="25"/>
      <c r="C54" s="25"/>
      <c r="D54" s="25"/>
      <c r="E54" s="132"/>
      <c r="F54" s="132"/>
      <c r="G54" s="27"/>
      <c r="H54" s="27"/>
      <c r="I54" s="23"/>
      <c r="J54" s="23"/>
      <c r="K54" s="24"/>
    </row>
    <row r="55" spans="1:11" ht="14.25">
      <c r="A55" s="25"/>
      <c r="B55" s="25"/>
      <c r="C55" s="25"/>
      <c r="D55" s="37"/>
      <c r="E55" s="26"/>
      <c r="F55" s="26"/>
      <c r="G55" s="27"/>
      <c r="H55" s="27"/>
      <c r="I55" s="23"/>
      <c r="J55" s="23"/>
      <c r="K55" s="24"/>
    </row>
    <row r="56" ht="13.5" thickBot="1">
      <c r="B56" s="28"/>
    </row>
    <row r="57" ht="13.5" thickTop="1">
      <c r="B57" s="11" t="s">
        <v>15</v>
      </c>
    </row>
    <row r="58" ht="12.75">
      <c r="B58" s="11"/>
    </row>
    <row r="59" ht="12.75">
      <c r="B59" s="11"/>
    </row>
    <row r="60" ht="12.75">
      <c r="B60" s="11"/>
    </row>
    <row r="61" ht="12.75">
      <c r="B61" s="11"/>
    </row>
    <row r="62" ht="12.75">
      <c r="B62" s="11"/>
    </row>
    <row r="63" ht="12.75">
      <c r="B63" s="11"/>
    </row>
    <row r="64" ht="12.75">
      <c r="B64" s="11"/>
    </row>
    <row r="65" spans="1:11" ht="14.25">
      <c r="A65" s="29"/>
      <c r="B65" s="29"/>
      <c r="C65" s="41"/>
      <c r="D65" s="39"/>
      <c r="E65" s="23"/>
      <c r="F65" s="23"/>
      <c r="G65" s="23"/>
      <c r="H65" s="23"/>
      <c r="I65" s="23"/>
      <c r="J65" s="23"/>
      <c r="K65" s="24"/>
    </row>
    <row r="66" spans="2:8" ht="13.5" thickBot="1">
      <c r="B66" s="30"/>
      <c r="G66" s="176"/>
      <c r="H66" s="176"/>
    </row>
    <row r="67" spans="1:11" ht="26.25" thickTop="1">
      <c r="A67" s="29"/>
      <c r="B67" s="31" t="s">
        <v>16</v>
      </c>
      <c r="C67" s="42"/>
      <c r="D67" s="39"/>
      <c r="E67" s="23"/>
      <c r="F67" s="23"/>
      <c r="G67" s="139" t="s">
        <v>6</v>
      </c>
      <c r="H67" s="139"/>
      <c r="I67" s="23"/>
      <c r="J67" s="23"/>
      <c r="K67" s="24"/>
    </row>
    <row r="68" spans="1:11" ht="12.75">
      <c r="A68" s="20"/>
      <c r="B68" s="20"/>
      <c r="C68" s="43"/>
      <c r="E68" s="24"/>
      <c r="F68" s="24"/>
      <c r="G68" s="24"/>
      <c r="H68" s="24"/>
      <c r="I68" s="24"/>
      <c r="J68" s="24"/>
      <c r="K68" s="24"/>
    </row>
    <row r="69" spans="5:11" ht="12.75">
      <c r="E69" s="24"/>
      <c r="F69" s="24"/>
      <c r="G69" s="24"/>
      <c r="H69" s="24"/>
      <c r="I69" s="24"/>
      <c r="J69" s="24"/>
      <c r="K69" s="24"/>
    </row>
    <row r="70" spans="2:11" ht="12.75">
      <c r="B70" s="32"/>
      <c r="E70" s="24"/>
      <c r="F70" s="24"/>
      <c r="G70" s="24"/>
      <c r="H70" s="24"/>
      <c r="I70" s="24"/>
      <c r="J70" s="24"/>
      <c r="K70" s="24"/>
    </row>
  </sheetData>
  <sheetProtection/>
  <mergeCells count="24">
    <mergeCell ref="A1:B1"/>
    <mergeCell ref="A2:B2"/>
    <mergeCell ref="A3:B3"/>
    <mergeCell ref="C1:G1"/>
    <mergeCell ref="G66:H66"/>
    <mergeCell ref="A6:A7"/>
    <mergeCell ref="B6:B7"/>
    <mergeCell ref="F6:F7"/>
    <mergeCell ref="G6:H6"/>
    <mergeCell ref="E5:F5"/>
    <mergeCell ref="G5:H5"/>
    <mergeCell ref="H1:H3"/>
    <mergeCell ref="E2:G2"/>
    <mergeCell ref="E3:G3"/>
    <mergeCell ref="C2:D2"/>
    <mergeCell ref="C3:D3"/>
    <mergeCell ref="G67:H67"/>
    <mergeCell ref="A47:E47"/>
    <mergeCell ref="A48:D48"/>
    <mergeCell ref="E48:F48"/>
    <mergeCell ref="G48:H48"/>
    <mergeCell ref="E6:E7"/>
    <mergeCell ref="C6:C7"/>
    <mergeCell ref="D6:D7"/>
  </mergeCells>
  <printOptions horizontalCentered="1" verticalCentered="1"/>
  <pageMargins left="0.25" right="0.25" top="0.75" bottom="0.75" header="0.3" footer="0.3"/>
  <pageSetup horizontalDpi="300" verticalDpi="3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O43"/>
  <sheetViews>
    <sheetView tabSelected="1" view="pageBreakPreview" zoomScale="55" zoomScaleNormal="55" zoomScaleSheetLayoutView="55" zoomScalePageLayoutView="0" workbookViewId="0" topLeftCell="A1">
      <selection activeCell="I21" sqref="I21"/>
    </sheetView>
  </sheetViews>
  <sheetFormatPr defaultColWidth="9.140625" defaultRowHeight="12.75"/>
  <cols>
    <col min="1" max="1" width="3.57421875" style="1" customWidth="1"/>
    <col min="2" max="2" width="8.7109375" style="1" customWidth="1"/>
    <col min="3" max="3" width="47.00390625" style="1" customWidth="1"/>
    <col min="4" max="4" width="14.57421875" style="1" customWidth="1"/>
    <col min="5" max="5" width="16.57421875" style="1" customWidth="1"/>
    <col min="6" max="6" width="16.00390625" style="1" customWidth="1"/>
    <col min="7" max="15" width="11.7109375" style="1" customWidth="1"/>
    <col min="16" max="16" width="11.28125" style="1" customWidth="1"/>
    <col min="17" max="17" width="13.28125" style="1" customWidth="1"/>
    <col min="18" max="18" width="18.8515625" style="1" customWidth="1"/>
    <col min="19" max="19" width="3.57421875" style="1" customWidth="1"/>
    <col min="20" max="16384" width="9.140625" style="1" customWidth="1"/>
  </cols>
  <sheetData>
    <row r="1" spans="13:17" ht="13.5" thickBot="1">
      <c r="M1" s="124"/>
      <c r="N1" s="124"/>
      <c r="O1" s="124"/>
      <c r="P1" s="124"/>
      <c r="Q1" s="124"/>
    </row>
    <row r="2" spans="1:197" s="51" customFormat="1" ht="39.75" customHeight="1">
      <c r="A2" s="1"/>
      <c r="B2" s="193" t="s">
        <v>17</v>
      </c>
      <c r="C2" s="194"/>
      <c r="D2" s="195" t="s">
        <v>25</v>
      </c>
      <c r="E2" s="196"/>
      <c r="F2" s="196"/>
      <c r="G2" s="196"/>
      <c r="H2" s="196"/>
      <c r="I2" s="196"/>
      <c r="J2" s="196"/>
      <c r="K2" s="196"/>
      <c r="L2" s="196"/>
      <c r="M2" s="197" t="s">
        <v>26</v>
      </c>
      <c r="N2" s="198"/>
      <c r="O2" s="199" t="s">
        <v>99</v>
      </c>
      <c r="P2" s="200"/>
      <c r="Q2" s="201"/>
      <c r="R2" s="50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</row>
    <row r="3" spans="2:18" ht="24.75" customHeight="1">
      <c r="B3" s="202" t="s">
        <v>19</v>
      </c>
      <c r="C3" s="203"/>
      <c r="D3" s="204" t="s">
        <v>27</v>
      </c>
      <c r="E3" s="205"/>
      <c r="F3" s="206" t="s">
        <v>68</v>
      </c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52"/>
    </row>
    <row r="4" spans="2:18" ht="30.75" customHeight="1" thickBot="1">
      <c r="B4" s="172" t="s">
        <v>12</v>
      </c>
      <c r="C4" s="173"/>
      <c r="D4" s="208" t="s">
        <v>13</v>
      </c>
      <c r="E4" s="209"/>
      <c r="F4" s="210" t="s">
        <v>100</v>
      </c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2"/>
      <c r="R4" s="53"/>
    </row>
    <row r="5" spans="1:18" ht="6" customHeight="1" thickBot="1">
      <c r="A5" s="127"/>
      <c r="B5" s="125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5"/>
    </row>
    <row r="6" spans="1:18" s="58" customFormat="1" ht="24.75" customHeight="1" thickBot="1">
      <c r="A6" s="128"/>
      <c r="B6" s="213" t="s">
        <v>9</v>
      </c>
      <c r="C6" s="56" t="s">
        <v>28</v>
      </c>
      <c r="D6" s="57" t="s">
        <v>29</v>
      </c>
      <c r="E6" s="215" t="s">
        <v>105</v>
      </c>
      <c r="F6" s="216"/>
      <c r="G6" s="216"/>
      <c r="H6" s="216"/>
      <c r="I6" s="216"/>
      <c r="J6" s="217"/>
      <c r="K6" s="216"/>
      <c r="L6" s="216"/>
      <c r="M6" s="216"/>
      <c r="N6" s="216"/>
      <c r="O6" s="216"/>
      <c r="P6" s="218"/>
      <c r="Q6" s="219" t="s">
        <v>30</v>
      </c>
      <c r="R6" s="221" t="s">
        <v>31</v>
      </c>
    </row>
    <row r="7" spans="1:18" s="58" customFormat="1" ht="28.5" customHeight="1" thickBot="1">
      <c r="A7" s="128"/>
      <c r="B7" s="214"/>
      <c r="C7" s="59" t="s">
        <v>32</v>
      </c>
      <c r="D7" s="60" t="s">
        <v>33</v>
      </c>
      <c r="E7" s="61">
        <v>1</v>
      </c>
      <c r="F7" s="61">
        <v>2</v>
      </c>
      <c r="G7" s="61">
        <v>3</v>
      </c>
      <c r="H7" s="61">
        <v>4</v>
      </c>
      <c r="I7" s="61">
        <v>5</v>
      </c>
      <c r="J7" s="61">
        <v>6</v>
      </c>
      <c r="K7" s="61">
        <v>7</v>
      </c>
      <c r="L7" s="61">
        <v>8</v>
      </c>
      <c r="M7" s="61">
        <v>9</v>
      </c>
      <c r="N7" s="61">
        <v>10</v>
      </c>
      <c r="O7" s="61">
        <v>11</v>
      </c>
      <c r="P7" s="62">
        <v>12</v>
      </c>
      <c r="Q7" s="220"/>
      <c r="R7" s="222"/>
    </row>
    <row r="8" spans="1:20" ht="24.75" customHeight="1">
      <c r="A8" s="127"/>
      <c r="B8" s="223">
        <v>1</v>
      </c>
      <c r="C8" s="187" t="str">
        <f>'AN 8'!B8</f>
        <v>SERVIÇOS PRELIMINARES</v>
      </c>
      <c r="D8" s="224"/>
      <c r="E8" s="63">
        <f>R8*E9</f>
        <v>3031.596</v>
      </c>
      <c r="F8" s="64">
        <f>R8-E8</f>
        <v>336.84400000000005</v>
      </c>
      <c r="G8" s="64"/>
      <c r="H8" s="64"/>
      <c r="I8" s="64"/>
      <c r="J8" s="64"/>
      <c r="K8" s="64"/>
      <c r="L8" s="64"/>
      <c r="M8" s="64"/>
      <c r="N8" s="64"/>
      <c r="O8" s="64"/>
      <c r="P8" s="64"/>
      <c r="Q8" s="226"/>
      <c r="R8" s="183">
        <f>'AN 8'!F8</f>
        <v>3368.44</v>
      </c>
      <c r="S8" s="58"/>
      <c r="T8" s="58"/>
    </row>
    <row r="9" spans="1:20" ht="20.25" thickBot="1">
      <c r="A9" s="127"/>
      <c r="B9" s="186"/>
      <c r="C9" s="188"/>
      <c r="D9" s="225"/>
      <c r="E9" s="120">
        <v>0.9</v>
      </c>
      <c r="F9" s="120">
        <v>0.1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227"/>
      <c r="R9" s="184"/>
      <c r="S9" s="58"/>
      <c r="T9" s="58"/>
    </row>
    <row r="10" spans="1:20" ht="24.75" customHeight="1">
      <c r="A10" s="127"/>
      <c r="B10" s="185">
        <v>2</v>
      </c>
      <c r="C10" s="228" t="str">
        <f>'AN 8'!B14</f>
        <v>MOVIMENTO DE TERRA</v>
      </c>
      <c r="D10" s="189"/>
      <c r="E10" s="63">
        <f>R10*E11</f>
        <v>28297.8</v>
      </c>
      <c r="F10" s="64">
        <f>R10-E10</f>
        <v>3144.2000000000007</v>
      </c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191"/>
      <c r="R10" s="183">
        <f>'AN 8'!F14</f>
        <v>31442</v>
      </c>
      <c r="S10" s="58"/>
      <c r="T10" s="58"/>
    </row>
    <row r="11" spans="1:20" ht="20.25" thickBot="1">
      <c r="A11" s="127"/>
      <c r="B11" s="186"/>
      <c r="C11" s="229"/>
      <c r="D11" s="190"/>
      <c r="E11" s="121">
        <v>0.9</v>
      </c>
      <c r="F11" s="121">
        <v>0.1</v>
      </c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192"/>
      <c r="R11" s="184"/>
      <c r="S11" s="58"/>
      <c r="T11" s="58"/>
    </row>
    <row r="12" spans="1:20" ht="24.75" customHeight="1">
      <c r="A12" s="127"/>
      <c r="B12" s="185">
        <v>3</v>
      </c>
      <c r="C12" s="228" t="str">
        <f>'AN 8'!B23</f>
        <v>P.V. / B.L. / C.P. E AFINS</v>
      </c>
      <c r="D12" s="189"/>
      <c r="E12" s="63">
        <f>R12*E13</f>
        <v>26679.663</v>
      </c>
      <c r="F12" s="64">
        <f>R12-E12</f>
        <v>2964.4069999999992</v>
      </c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191"/>
      <c r="R12" s="183">
        <f>'AN 8'!F23</f>
        <v>29644.07</v>
      </c>
      <c r="S12" s="58"/>
      <c r="T12" s="58"/>
    </row>
    <row r="13" spans="1:20" ht="20.25" thickBot="1">
      <c r="A13" s="127"/>
      <c r="B13" s="186"/>
      <c r="C13" s="229"/>
      <c r="D13" s="190"/>
      <c r="E13" s="122">
        <v>0.9</v>
      </c>
      <c r="F13" s="122">
        <v>0.1</v>
      </c>
      <c r="G13" s="66"/>
      <c r="H13" s="66"/>
      <c r="I13" s="67"/>
      <c r="J13" s="67"/>
      <c r="K13" s="67"/>
      <c r="L13" s="67"/>
      <c r="M13" s="67"/>
      <c r="N13" s="67"/>
      <c r="O13" s="67"/>
      <c r="P13" s="67"/>
      <c r="Q13" s="192"/>
      <c r="R13" s="184"/>
      <c r="S13" s="58"/>
      <c r="T13" s="58"/>
    </row>
    <row r="14" spans="1:20" ht="24.75" customHeight="1">
      <c r="A14" s="127"/>
      <c r="B14" s="185">
        <v>4</v>
      </c>
      <c r="C14" s="232" t="str">
        <f>'AN 8'!B29</f>
        <v>FORNECIMENTO E ASSENTAMENTO DE TUBO</v>
      </c>
      <c r="D14" s="189"/>
      <c r="E14" s="63">
        <f>R14*E15</f>
        <v>106940.34</v>
      </c>
      <c r="F14" s="64">
        <f>R14-E14</f>
        <v>11882.259999999995</v>
      </c>
      <c r="G14" s="66"/>
      <c r="H14" s="66"/>
      <c r="I14" s="66"/>
      <c r="J14" s="66"/>
      <c r="K14" s="66"/>
      <c r="L14" s="66"/>
      <c r="M14" s="66"/>
      <c r="N14" s="66"/>
      <c r="O14" s="66"/>
      <c r="P14" s="67"/>
      <c r="Q14" s="191"/>
      <c r="R14" s="183">
        <f>'AN 8'!F29</f>
        <v>118822.59999999999</v>
      </c>
      <c r="S14" s="58"/>
      <c r="T14" s="58"/>
    </row>
    <row r="15" spans="1:20" ht="20.25" thickBot="1">
      <c r="A15" s="127"/>
      <c r="B15" s="186"/>
      <c r="C15" s="233"/>
      <c r="D15" s="190"/>
      <c r="E15" s="123">
        <v>0.9</v>
      </c>
      <c r="F15" s="123">
        <v>0.1</v>
      </c>
      <c r="G15" s="66"/>
      <c r="H15" s="66"/>
      <c r="I15" s="67"/>
      <c r="J15" s="67"/>
      <c r="K15" s="67"/>
      <c r="L15" s="67"/>
      <c r="M15" s="67"/>
      <c r="N15" s="67"/>
      <c r="O15" s="67"/>
      <c r="P15" s="67"/>
      <c r="Q15" s="192"/>
      <c r="R15" s="184"/>
      <c r="S15" s="58"/>
      <c r="T15" s="58"/>
    </row>
    <row r="16" spans="1:20" ht="19.5">
      <c r="A16" s="127"/>
      <c r="B16" s="185">
        <v>5</v>
      </c>
      <c r="C16" s="187" t="str">
        <f>'AN 8'!B37</f>
        <v>DISSIPADOR</v>
      </c>
      <c r="D16" s="189"/>
      <c r="E16" s="63">
        <f>R16*E17</f>
        <v>17075.771999999997</v>
      </c>
      <c r="F16" s="64">
        <f>R16-E16</f>
        <v>1897.308000000001</v>
      </c>
      <c r="G16" s="66"/>
      <c r="H16" s="66"/>
      <c r="I16" s="66"/>
      <c r="J16" s="66"/>
      <c r="K16" s="66"/>
      <c r="L16" s="66"/>
      <c r="M16" s="66"/>
      <c r="N16" s="66"/>
      <c r="O16" s="66"/>
      <c r="P16" s="67"/>
      <c r="Q16" s="191"/>
      <c r="R16" s="183">
        <f>'AN 8'!F37</f>
        <v>18973.079999999998</v>
      </c>
      <c r="S16" s="58"/>
      <c r="T16" s="58"/>
    </row>
    <row r="17" spans="1:20" ht="20.25" thickBot="1">
      <c r="A17" s="127"/>
      <c r="B17" s="186"/>
      <c r="C17" s="188"/>
      <c r="D17" s="190"/>
      <c r="E17" s="131">
        <v>0.9</v>
      </c>
      <c r="F17" s="131">
        <v>0.1</v>
      </c>
      <c r="G17" s="66"/>
      <c r="H17" s="66"/>
      <c r="I17" s="67"/>
      <c r="J17" s="67"/>
      <c r="K17" s="67"/>
      <c r="L17" s="67"/>
      <c r="M17" s="67"/>
      <c r="N17" s="67"/>
      <c r="O17" s="67"/>
      <c r="P17" s="67"/>
      <c r="Q17" s="192"/>
      <c r="R17" s="184"/>
      <c r="S17" s="58"/>
      <c r="T17" s="58"/>
    </row>
    <row r="18" spans="1:20" ht="19.5">
      <c r="A18" s="127"/>
      <c r="B18" s="185">
        <v>6</v>
      </c>
      <c r="C18" s="187" t="str">
        <f>'AN 8'!B43</f>
        <v>SERVIÇOS COMPLEMENTARES</v>
      </c>
      <c r="D18" s="189"/>
      <c r="E18" s="63">
        <f>R18*E19</f>
        <v>1217.7</v>
      </c>
      <c r="F18" s="64">
        <f>R18-E18</f>
        <v>135.29999999999995</v>
      </c>
      <c r="G18" s="66"/>
      <c r="H18" s="66"/>
      <c r="I18" s="66"/>
      <c r="J18" s="66"/>
      <c r="K18" s="66"/>
      <c r="L18" s="66"/>
      <c r="M18" s="66"/>
      <c r="N18" s="66"/>
      <c r="O18" s="66"/>
      <c r="P18" s="67"/>
      <c r="Q18" s="191"/>
      <c r="R18" s="183">
        <f>'AN 8'!F43</f>
        <v>1353</v>
      </c>
      <c r="S18" s="58"/>
      <c r="T18" s="58"/>
    </row>
    <row r="19" spans="1:20" ht="20.25" thickBot="1">
      <c r="A19" s="127"/>
      <c r="B19" s="186"/>
      <c r="C19" s="188"/>
      <c r="D19" s="190"/>
      <c r="E19" s="135">
        <v>0.9</v>
      </c>
      <c r="F19" s="135">
        <v>0.1</v>
      </c>
      <c r="G19" s="66"/>
      <c r="H19" s="66"/>
      <c r="I19" s="67"/>
      <c r="J19" s="67"/>
      <c r="K19" s="67"/>
      <c r="L19" s="67"/>
      <c r="M19" s="67"/>
      <c r="N19" s="67"/>
      <c r="O19" s="67"/>
      <c r="P19" s="67"/>
      <c r="Q19" s="192"/>
      <c r="R19" s="184"/>
      <c r="S19" s="58"/>
      <c r="T19" s="58"/>
    </row>
    <row r="20" spans="1:21" ht="24.75" customHeight="1" thickBot="1">
      <c r="A20" s="127"/>
      <c r="B20" s="230" t="s">
        <v>0</v>
      </c>
      <c r="C20" s="231"/>
      <c r="D20" s="69"/>
      <c r="E20" s="69">
        <f>E8+E10+E12+E14+E16+E18</f>
        <v>183242.871</v>
      </c>
      <c r="F20" s="69">
        <f>F8+F10+F12+F14+F16+F18</f>
        <v>20360.318999999996</v>
      </c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70" t="s">
        <v>34</v>
      </c>
      <c r="R20" s="69">
        <f>SUM(R8:R19)</f>
        <v>203603.18999999997</v>
      </c>
      <c r="S20" s="58"/>
      <c r="T20" s="136"/>
      <c r="U20" s="137"/>
    </row>
    <row r="21" spans="1:20" ht="24.75" customHeight="1" thickBot="1">
      <c r="A21" s="127"/>
      <c r="B21" s="234" t="s">
        <v>1</v>
      </c>
      <c r="C21" s="235"/>
      <c r="D21" s="118">
        <v>0.02</v>
      </c>
      <c r="E21" s="71">
        <f>E20*D21</f>
        <v>3664.8574200000003</v>
      </c>
      <c r="F21" s="71">
        <f>'AN 8'!H47-'AN 7'!E21</f>
        <v>407.20638000000554</v>
      </c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2" t="s">
        <v>34</v>
      </c>
      <c r="R21" s="69">
        <f>SUM(E21:Q21)</f>
        <v>4072.063800000006</v>
      </c>
      <c r="S21" s="58"/>
      <c r="T21" s="136"/>
    </row>
    <row r="22" spans="1:20" ht="24.75" customHeight="1" thickBot="1">
      <c r="A22" s="127"/>
      <c r="B22" s="236" t="s">
        <v>35</v>
      </c>
      <c r="C22" s="231"/>
      <c r="D22" s="119">
        <v>0.98</v>
      </c>
      <c r="E22" s="71">
        <f>E20*D22</f>
        <v>179578.01358</v>
      </c>
      <c r="F22" s="71">
        <f>F20*D22</f>
        <v>19953.112619999996</v>
      </c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2" t="s">
        <v>34</v>
      </c>
      <c r="R22" s="73">
        <f>SUM(E22:Q22)</f>
        <v>199531.1262</v>
      </c>
      <c r="S22" s="58"/>
      <c r="T22" s="136"/>
    </row>
    <row r="23" spans="1:127" s="75" customFormat="1" ht="59.25" customHeight="1" thickBot="1">
      <c r="A23" s="129"/>
      <c r="B23" s="237" t="s">
        <v>36</v>
      </c>
      <c r="C23" s="237"/>
      <c r="D23" s="237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69">
        <f>SUM(E23:Q23)</f>
        <v>0</v>
      </c>
      <c r="S23" s="74"/>
      <c r="T23" s="74"/>
      <c r="U23" s="74"/>
      <c r="V23" s="74"/>
      <c r="W23" s="74"/>
      <c r="X23" s="74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</row>
    <row r="24" spans="1:20" ht="30" customHeight="1" thickBot="1">
      <c r="A24" s="127"/>
      <c r="B24" s="238" t="s">
        <v>37</v>
      </c>
      <c r="C24" s="238"/>
      <c r="D24" s="239"/>
      <c r="E24" s="76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8"/>
      <c r="R24" s="79">
        <f>SUM(E24:Q24)</f>
        <v>0</v>
      </c>
      <c r="S24" s="58"/>
      <c r="T24" s="58"/>
    </row>
    <row r="25" spans="1:20" ht="28.5" customHeight="1" thickBot="1">
      <c r="A25" s="127"/>
      <c r="B25" s="238" t="s">
        <v>38</v>
      </c>
      <c r="C25" s="238"/>
      <c r="D25" s="239"/>
      <c r="E25" s="80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2"/>
      <c r="R25" s="83">
        <f>SUM(E25:Q25)</f>
        <v>0</v>
      </c>
      <c r="S25" s="58"/>
      <c r="T25" s="58"/>
    </row>
    <row r="26" spans="1:20" ht="6.75" customHeight="1" thickBot="1">
      <c r="A26" s="127"/>
      <c r="B26" s="84"/>
      <c r="C26" s="84"/>
      <c r="D26" s="85"/>
      <c r="E26" s="86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6"/>
      <c r="R26" s="88"/>
      <c r="S26" s="58"/>
      <c r="T26" s="58"/>
    </row>
    <row r="27" spans="1:20" ht="19.5" customHeight="1">
      <c r="A27" s="127"/>
      <c r="B27" s="240" t="s">
        <v>39</v>
      </c>
      <c r="C27" s="241"/>
      <c r="D27" s="241"/>
      <c r="E27" s="242"/>
      <c r="F27" s="243" t="s">
        <v>40</v>
      </c>
      <c r="G27" s="241"/>
      <c r="H27" s="241"/>
      <c r="I27" s="241"/>
      <c r="J27" s="241"/>
      <c r="K27" s="241"/>
      <c r="L27" s="242"/>
      <c r="M27" s="243" t="s">
        <v>41</v>
      </c>
      <c r="N27" s="241"/>
      <c r="O27" s="241"/>
      <c r="P27" s="241"/>
      <c r="Q27" s="241"/>
      <c r="R27" s="242"/>
      <c r="S27" s="58"/>
      <c r="T27" s="58"/>
    </row>
    <row r="28" spans="1:18" s="90" customFormat="1" ht="19.5" customHeight="1">
      <c r="A28" s="130"/>
      <c r="B28" s="126" t="s">
        <v>42</v>
      </c>
      <c r="C28" s="244"/>
      <c r="D28" s="244"/>
      <c r="E28" s="245"/>
      <c r="F28" s="89" t="s">
        <v>43</v>
      </c>
      <c r="G28" s="244"/>
      <c r="H28" s="244"/>
      <c r="I28" s="244"/>
      <c r="J28" s="244"/>
      <c r="K28" s="244"/>
      <c r="L28" s="245"/>
      <c r="M28" s="246" t="s">
        <v>44</v>
      </c>
      <c r="N28" s="247"/>
      <c r="O28" s="244"/>
      <c r="P28" s="244"/>
      <c r="Q28" s="244"/>
      <c r="R28" s="245"/>
    </row>
    <row r="29" spans="1:18" s="90" customFormat="1" ht="19.5" customHeight="1">
      <c r="A29" s="130"/>
      <c r="B29" s="248" t="s">
        <v>45</v>
      </c>
      <c r="C29" s="249"/>
      <c r="D29" s="244"/>
      <c r="E29" s="245"/>
      <c r="F29" s="250" t="s">
        <v>46</v>
      </c>
      <c r="G29" s="251"/>
      <c r="H29" s="252"/>
      <c r="I29" s="253" t="s">
        <v>47</v>
      </c>
      <c r="J29" s="254"/>
      <c r="K29" s="254"/>
      <c r="L29" s="255"/>
      <c r="M29" s="246" t="s">
        <v>45</v>
      </c>
      <c r="N29" s="247"/>
      <c r="O29" s="244"/>
      <c r="P29" s="244"/>
      <c r="Q29" s="244"/>
      <c r="R29" s="245"/>
    </row>
    <row r="30" spans="1:18" s="90" customFormat="1" ht="23.25" customHeight="1" thickBot="1">
      <c r="A30" s="130"/>
      <c r="B30" s="269"/>
      <c r="C30" s="269"/>
      <c r="D30" s="269"/>
      <c r="E30" s="270"/>
      <c r="F30" s="275" t="s">
        <v>48</v>
      </c>
      <c r="G30" s="276"/>
      <c r="H30" s="276"/>
      <c r="I30" s="276"/>
      <c r="J30" s="276"/>
      <c r="K30" s="276"/>
      <c r="L30" s="277"/>
      <c r="M30" s="278" t="s">
        <v>48</v>
      </c>
      <c r="N30" s="279"/>
      <c r="O30" s="279"/>
      <c r="P30" s="279"/>
      <c r="Q30" s="279"/>
      <c r="R30" s="280"/>
    </row>
    <row r="31" spans="1:18" s="90" customFormat="1" ht="27.75" customHeight="1" thickBot="1">
      <c r="A31" s="130"/>
      <c r="B31" s="271"/>
      <c r="C31" s="271"/>
      <c r="D31" s="271"/>
      <c r="E31" s="272"/>
      <c r="F31" s="281" t="s">
        <v>49</v>
      </c>
      <c r="G31" s="282"/>
      <c r="H31" s="282"/>
      <c r="I31" s="282"/>
      <c r="J31" s="282"/>
      <c r="K31" s="282"/>
      <c r="L31" s="283"/>
      <c r="M31" s="284" t="s">
        <v>50</v>
      </c>
      <c r="N31" s="285"/>
      <c r="O31" s="256"/>
      <c r="P31" s="256"/>
      <c r="Q31" s="256"/>
      <c r="R31" s="257"/>
    </row>
    <row r="32" spans="1:18" s="90" customFormat="1" ht="21" customHeight="1">
      <c r="A32" s="130"/>
      <c r="B32" s="271"/>
      <c r="C32" s="271"/>
      <c r="D32" s="271"/>
      <c r="E32" s="272"/>
      <c r="F32" s="91" t="s">
        <v>51</v>
      </c>
      <c r="G32" s="258"/>
      <c r="H32" s="258"/>
      <c r="I32" s="258"/>
      <c r="J32" s="258"/>
      <c r="K32" s="258"/>
      <c r="L32" s="259"/>
      <c r="M32" s="284"/>
      <c r="N32" s="285"/>
      <c r="O32" s="256"/>
      <c r="P32" s="256"/>
      <c r="Q32" s="256"/>
      <c r="R32" s="257"/>
    </row>
    <row r="33" spans="1:20" ht="21" customHeight="1">
      <c r="A33" s="127"/>
      <c r="B33" s="273"/>
      <c r="C33" s="273"/>
      <c r="D33" s="273"/>
      <c r="E33" s="274"/>
      <c r="F33" s="250" t="s">
        <v>46</v>
      </c>
      <c r="G33" s="251"/>
      <c r="H33" s="252"/>
      <c r="I33" s="253" t="s">
        <v>47</v>
      </c>
      <c r="J33" s="254"/>
      <c r="K33" s="254"/>
      <c r="L33" s="255"/>
      <c r="M33" s="246" t="s">
        <v>45</v>
      </c>
      <c r="N33" s="247"/>
      <c r="O33" s="244"/>
      <c r="P33" s="244"/>
      <c r="Q33" s="244"/>
      <c r="R33" s="245"/>
      <c r="S33" s="58"/>
      <c r="T33" s="58"/>
    </row>
    <row r="34" spans="1:20" ht="27" customHeight="1" thickBot="1">
      <c r="A34" s="127"/>
      <c r="B34" s="260" t="s">
        <v>48</v>
      </c>
      <c r="C34" s="260"/>
      <c r="D34" s="260"/>
      <c r="E34" s="261"/>
      <c r="F34" s="262" t="s">
        <v>48</v>
      </c>
      <c r="G34" s="263"/>
      <c r="H34" s="263"/>
      <c r="I34" s="263"/>
      <c r="J34" s="263"/>
      <c r="K34" s="263"/>
      <c r="L34" s="264"/>
      <c r="M34" s="265" t="s">
        <v>48</v>
      </c>
      <c r="N34" s="266"/>
      <c r="O34" s="266"/>
      <c r="P34" s="266"/>
      <c r="Q34" s="266"/>
      <c r="R34" s="267"/>
      <c r="S34" s="58"/>
      <c r="T34" s="58"/>
    </row>
    <row r="35" spans="5:20" ht="18" customHeight="1">
      <c r="E35" s="9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3"/>
      <c r="T35" s="93"/>
    </row>
    <row r="36" spans="2:21" ht="10.5" customHeight="1"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"/>
      <c r="T36" s="94"/>
      <c r="U36" s="95"/>
    </row>
    <row r="37" spans="2:20" ht="10.5" customHeight="1"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"/>
      <c r="T37" s="94"/>
    </row>
    <row r="38" spans="2:21" ht="10.5" customHeight="1">
      <c r="B38" s="268"/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"/>
      <c r="T38" s="94"/>
      <c r="U38" s="95"/>
    </row>
    <row r="39" spans="2:20" ht="10.5" customHeight="1"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"/>
      <c r="T39" s="94"/>
    </row>
    <row r="40" spans="2:20" ht="12.75">
      <c r="B40" s="68"/>
      <c r="C40" s="68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</row>
    <row r="41" spans="4:20" ht="12.75"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</row>
    <row r="42" spans="4:20" ht="12.75"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</row>
    <row r="43" spans="6:20" ht="12.75"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</row>
  </sheetData>
  <sheetProtection/>
  <mergeCells count="79">
    <mergeCell ref="B34:E34"/>
    <mergeCell ref="F34:L34"/>
    <mergeCell ref="M34:R34"/>
    <mergeCell ref="B36:R37"/>
    <mergeCell ref="B38:R39"/>
    <mergeCell ref="B30:E33"/>
    <mergeCell ref="F30:L30"/>
    <mergeCell ref="M30:R30"/>
    <mergeCell ref="F31:L31"/>
    <mergeCell ref="M31:N32"/>
    <mergeCell ref="O31:R32"/>
    <mergeCell ref="G32:L32"/>
    <mergeCell ref="F33:H33"/>
    <mergeCell ref="I33:L33"/>
    <mergeCell ref="M33:N33"/>
    <mergeCell ref="O33:R33"/>
    <mergeCell ref="B29:C29"/>
    <mergeCell ref="D29:E29"/>
    <mergeCell ref="F29:H29"/>
    <mergeCell ref="I29:L29"/>
    <mergeCell ref="M29:N29"/>
    <mergeCell ref="O29:R29"/>
    <mergeCell ref="F27:L27"/>
    <mergeCell ref="M27:R27"/>
    <mergeCell ref="C28:E28"/>
    <mergeCell ref="G28:L28"/>
    <mergeCell ref="M28:N28"/>
    <mergeCell ref="O28:R28"/>
    <mergeCell ref="B21:C21"/>
    <mergeCell ref="B22:C22"/>
    <mergeCell ref="B23:D23"/>
    <mergeCell ref="B24:D24"/>
    <mergeCell ref="B25:D25"/>
    <mergeCell ref="B27:E27"/>
    <mergeCell ref="B20:C20"/>
    <mergeCell ref="B14:B15"/>
    <mergeCell ref="C14:C15"/>
    <mergeCell ref="D14:D15"/>
    <mergeCell ref="Q14:Q15"/>
    <mergeCell ref="R14:R15"/>
    <mergeCell ref="B16:B17"/>
    <mergeCell ref="C16:C17"/>
    <mergeCell ref="D16:D17"/>
    <mergeCell ref="Q16:Q17"/>
    <mergeCell ref="B10:B11"/>
    <mergeCell ref="C10:C11"/>
    <mergeCell ref="D10:D11"/>
    <mergeCell ref="Q10:Q11"/>
    <mergeCell ref="R10:R11"/>
    <mergeCell ref="B12:B13"/>
    <mergeCell ref="C12:C13"/>
    <mergeCell ref="D12:D13"/>
    <mergeCell ref="Q12:Q13"/>
    <mergeCell ref="R12:R13"/>
    <mergeCell ref="R6:R7"/>
    <mergeCell ref="B8:B9"/>
    <mergeCell ref="C8:C9"/>
    <mergeCell ref="D8:D9"/>
    <mergeCell ref="Q8:Q9"/>
    <mergeCell ref="R8:R9"/>
    <mergeCell ref="B4:C4"/>
    <mergeCell ref="D4:E4"/>
    <mergeCell ref="F4:Q4"/>
    <mergeCell ref="B6:B7"/>
    <mergeCell ref="E6:P6"/>
    <mergeCell ref="Q6:Q7"/>
    <mergeCell ref="B2:C2"/>
    <mergeCell ref="D2:L2"/>
    <mergeCell ref="M2:N2"/>
    <mergeCell ref="O2:Q2"/>
    <mergeCell ref="B3:C3"/>
    <mergeCell ref="D3:E3"/>
    <mergeCell ref="F3:Q3"/>
    <mergeCell ref="R16:R17"/>
    <mergeCell ref="B18:B19"/>
    <mergeCell ref="C18:C19"/>
    <mergeCell ref="D18:D19"/>
    <mergeCell ref="Q18:Q19"/>
    <mergeCell ref="R18:R19"/>
  </mergeCells>
  <printOptions/>
  <pageMargins left="0.25" right="0.25" top="0.75" bottom="0.75" header="0.3" footer="0.3"/>
  <pageSetup horizontalDpi="600" verticalDpi="600" orientation="landscape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9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18.7109375" style="0" bestFit="1" customWidth="1"/>
    <col min="2" max="2" width="18.7109375" style="0" customWidth="1"/>
    <col min="3" max="3" width="27.7109375" style="0" bestFit="1" customWidth="1"/>
    <col min="4" max="4" width="15.7109375" style="0" customWidth="1"/>
    <col min="5" max="5" width="11.8515625" style="0" customWidth="1"/>
    <col min="6" max="6" width="16.57421875" style="0" customWidth="1"/>
    <col min="7" max="7" width="13.8515625" style="0" customWidth="1"/>
  </cols>
  <sheetData>
    <row r="2" spans="1:7" ht="12.75">
      <c r="A2" t="s">
        <v>75</v>
      </c>
      <c r="B2" t="s">
        <v>76</v>
      </c>
      <c r="C2" t="s">
        <v>74</v>
      </c>
      <c r="D2" t="s">
        <v>69</v>
      </c>
      <c r="E2" t="s">
        <v>70</v>
      </c>
      <c r="F2" t="s">
        <v>71</v>
      </c>
      <c r="G2" t="s">
        <v>72</v>
      </c>
    </row>
    <row r="3" spans="1:6" ht="12.75">
      <c r="A3" t="s">
        <v>39</v>
      </c>
      <c r="F3" t="s">
        <v>73</v>
      </c>
    </row>
    <row r="8" spans="1:5" ht="12.75">
      <c r="A8" t="s">
        <v>75</v>
      </c>
      <c r="B8" t="s">
        <v>76</v>
      </c>
      <c r="C8" t="s">
        <v>74</v>
      </c>
      <c r="D8" t="s">
        <v>69</v>
      </c>
      <c r="E8" t="s">
        <v>70</v>
      </c>
    </row>
    <row r="9" spans="1:2" ht="12.75">
      <c r="A9" t="s">
        <v>77</v>
      </c>
      <c r="B9" t="s">
        <v>78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Organização não conhecida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A. COSTA</dc:creator>
  <cp:keywords/>
  <dc:description/>
  <cp:lastModifiedBy>Josemar</cp:lastModifiedBy>
  <cp:lastPrinted>2018-03-14T19:57:26Z</cp:lastPrinted>
  <dcterms:created xsi:type="dcterms:W3CDTF">1999-02-01T16:53:28Z</dcterms:created>
  <dcterms:modified xsi:type="dcterms:W3CDTF">2018-03-15T17:35:51Z</dcterms:modified>
  <cp:category/>
  <cp:version/>
  <cp:contentType/>
  <cp:contentStatus/>
</cp:coreProperties>
</file>